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81D33D47-745B-4133-A9FC-32FE48CB6305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עתידיים'!$A$6:$AH$274</definedName>
    <definedName name="_xlnm._FilterDatabase" localSheetId="16" hidden="1">'לא סחיר - קרנות השקעה'!$A$6:$AH$60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קונצרני'!$A$1:$AZ$28</definedName>
    <definedName name="_xlnm.Print_Area" localSheetId="9">אופציות!$A$1:$AZ$35</definedName>
    <definedName name="_xlnm.Print_Area" localSheetId="21">הלוואות!$A$1:$AZ$41</definedName>
    <definedName name="_xlnm.Print_Area" localSheetId="24">'השקעה בחברות מוחזקות'!$A$1:$AZ$12</definedName>
    <definedName name="_xlnm.Print_Area" localSheetId="25">'השקעות אחרות '!$A$1:$AZ$26</definedName>
    <definedName name="_xlnm.Print_Area" localSheetId="23">'זכויות מקרקעין'!$A$1:$AZ$18</definedName>
    <definedName name="_xlnm.Print_Area" localSheetId="10">'חוזים עתידיים'!$A$1:$AZ$21</definedName>
    <definedName name="_xlnm.Print_Area" localSheetId="26">'יתרת התחייבות להשקעה'!$A$1:$AZ$49</definedName>
    <definedName name="_xlnm.Print_Area" localSheetId="8">'כתבי אופציה'!$A$1:$AZ$23</definedName>
    <definedName name="_xlnm.Print_Area" localSheetId="12">'לא סחיר- תעודות התחייבות ממשלתי'!$A$1:$AZ$35</definedName>
    <definedName name="_xlnm.Print_Area" localSheetId="14">'לא סחיר - אג"ח קונצרני'!$A$1:$AZ$27</definedName>
    <definedName name="_xlnm.Print_Area" localSheetId="18">'לא סחיר - אופציות'!$A$1:$AZ$36</definedName>
    <definedName name="_xlnm.Print_Area" localSheetId="19">'לא סחיר - חוזים עתידיים'!$A$1:$AZ$274</definedName>
    <definedName name="_xlnm.Print_Area" localSheetId="17">'לא סחיר - כתבי אופציה'!$A$1:$AZ$18</definedName>
    <definedName name="_xlnm.Print_Area" localSheetId="20">'לא סחיר - מוצרים מובנים'!$A$1:$AZ$41</definedName>
    <definedName name="_xlnm.Print_Area" localSheetId="15">'לא סחיר - מניות'!$A$1:$AZ$27</definedName>
    <definedName name="_xlnm.Print_Area" localSheetId="16">'לא סחיר - קרנות השקעה'!$A$1:$AZ$60</definedName>
    <definedName name="_xlnm.Print_Area" localSheetId="13">'לא סחיר - תעודות חוב מסחריות'!$A$1:$AZ$27</definedName>
    <definedName name="_xlnm.Print_Area" localSheetId="11">'מוצרים מובנים'!$A$1:$AZ$41</definedName>
    <definedName name="_xlnm.Print_Area" localSheetId="1">מזומנים!$A$1:$AZ$56</definedName>
    <definedName name="_xlnm.Print_Area" localSheetId="5">מניות!$A$1:$AZ$261</definedName>
    <definedName name="_xlnm.Print_Area" localSheetId="0">'סכום נכסי הקרן'!$A$1:$AZ$54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נאמנות'!$A$1:$AZ$34</definedName>
    <definedName name="_xlnm.Print_Area" localSheetId="6">'קרנות סל'!$A$1:$AZ$87</definedName>
    <definedName name="_xlnm.Print_Area" localSheetId="2">'תעודות התחייבות ממשלתיות'!$A$1:$AZ$39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4" i="20" l="1"/>
  <c r="J12" i="20"/>
  <c r="J13" i="20"/>
  <c r="J14" i="20"/>
  <c r="J15" i="20"/>
  <c r="J16" i="20"/>
  <c r="J17" i="20"/>
  <c r="J18" i="20"/>
  <c r="J19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H178" i="20"/>
  <c r="H20" i="20"/>
  <c r="J20" i="20" s="1"/>
  <c r="H11" i="20"/>
  <c r="J11" i="20" s="1"/>
  <c r="H257" i="20"/>
  <c r="K9" i="2"/>
  <c r="K10" i="2"/>
  <c r="K11" i="2"/>
  <c r="K12" i="2"/>
  <c r="K14" i="2"/>
  <c r="K15" i="2"/>
  <c r="K16" i="2"/>
  <c r="K17" i="2"/>
  <c r="K18" i="2"/>
  <c r="K19" i="2"/>
  <c r="K20" i="2"/>
  <c r="K21" i="2"/>
  <c r="K22" i="2"/>
  <c r="K24" i="2"/>
  <c r="K26" i="2"/>
  <c r="K27" i="2"/>
  <c r="K28" i="2"/>
  <c r="K30" i="2"/>
  <c r="K31" i="2"/>
  <c r="K32" i="2"/>
  <c r="K33" i="2"/>
  <c r="K34" i="2"/>
  <c r="K35" i="2"/>
  <c r="K36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8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I37" i="2"/>
  <c r="J37" i="2" s="1"/>
  <c r="J36" i="2"/>
  <c r="J35" i="2"/>
  <c r="J34" i="2"/>
  <c r="J33" i="2"/>
  <c r="J32" i="2"/>
  <c r="J31" i="2"/>
  <c r="J30" i="2"/>
  <c r="I29" i="2"/>
  <c r="J29" i="2" s="1"/>
  <c r="J28" i="2"/>
  <c r="J27" i="2"/>
  <c r="J26" i="2"/>
  <c r="I25" i="2"/>
  <c r="J25" i="2" s="1"/>
  <c r="J24" i="2"/>
  <c r="I23" i="2"/>
  <c r="J23" i="2" s="1"/>
  <c r="J22" i="2"/>
  <c r="J21" i="2"/>
  <c r="J20" i="2"/>
  <c r="J19" i="2"/>
  <c r="J18" i="2"/>
  <c r="J17" i="2"/>
  <c r="J16" i="2"/>
  <c r="J15" i="2"/>
  <c r="J14" i="2"/>
  <c r="I13" i="2"/>
  <c r="J13" i="2" s="1"/>
  <c r="J12" i="2"/>
  <c r="I11" i="2"/>
  <c r="J11" i="2" s="1"/>
  <c r="J10" i="2"/>
  <c r="J9" i="2"/>
  <c r="J8" i="2"/>
  <c r="B28" i="27"/>
  <c r="B9" i="27"/>
  <c r="B8" i="27" l="1"/>
  <c r="C42" i="1" s="1"/>
  <c r="D42" i="1" s="1"/>
  <c r="K23" i="2"/>
  <c r="K37" i="2"/>
  <c r="K25" i="2"/>
  <c r="K13" i="2"/>
  <c r="K29" i="2"/>
  <c r="J178" i="20"/>
  <c r="H10" i="20"/>
  <c r="H256" i="20"/>
  <c r="J257" i="20"/>
  <c r="J256" i="20" l="1"/>
  <c r="J10" i="20"/>
  <c r="H9" i="20"/>
  <c r="I12" i="20" l="1"/>
  <c r="I18" i="20"/>
  <c r="I24" i="20"/>
  <c r="I30" i="20"/>
  <c r="I36" i="20"/>
  <c r="I42" i="20"/>
  <c r="I48" i="20"/>
  <c r="I54" i="20"/>
  <c r="I60" i="20"/>
  <c r="I66" i="20"/>
  <c r="I72" i="20"/>
  <c r="I78" i="20"/>
  <c r="I84" i="20"/>
  <c r="I90" i="20"/>
  <c r="I96" i="20"/>
  <c r="I102" i="20"/>
  <c r="I108" i="20"/>
  <c r="I114" i="20"/>
  <c r="I120" i="20"/>
  <c r="I126" i="20"/>
  <c r="I132" i="20"/>
  <c r="I138" i="20"/>
  <c r="I144" i="20"/>
  <c r="I150" i="20"/>
  <c r="I156" i="20"/>
  <c r="I162" i="20"/>
  <c r="I168" i="20"/>
  <c r="I174" i="20"/>
  <c r="I180" i="20"/>
  <c r="I186" i="20"/>
  <c r="I192" i="20"/>
  <c r="I198" i="20"/>
  <c r="I204" i="20"/>
  <c r="I210" i="20"/>
  <c r="I216" i="20"/>
  <c r="I222" i="20"/>
  <c r="I228" i="20"/>
  <c r="I234" i="20"/>
  <c r="I240" i="20"/>
  <c r="I246" i="20"/>
  <c r="I252" i="20"/>
  <c r="I258" i="20"/>
  <c r="I264" i="20"/>
  <c r="I270" i="20"/>
  <c r="I13" i="20"/>
  <c r="I19" i="20"/>
  <c r="I25" i="20"/>
  <c r="I31" i="20"/>
  <c r="I37" i="20"/>
  <c r="I43" i="20"/>
  <c r="I49" i="20"/>
  <c r="I55" i="20"/>
  <c r="I61" i="20"/>
  <c r="I67" i="20"/>
  <c r="I73" i="20"/>
  <c r="I79" i="20"/>
  <c r="I85" i="20"/>
  <c r="I91" i="20"/>
  <c r="I97" i="20"/>
  <c r="I103" i="20"/>
  <c r="I109" i="20"/>
  <c r="I115" i="20"/>
  <c r="I121" i="20"/>
  <c r="I127" i="20"/>
  <c r="I133" i="20"/>
  <c r="I139" i="20"/>
  <c r="I145" i="20"/>
  <c r="I151" i="20"/>
  <c r="I157" i="20"/>
  <c r="I163" i="20"/>
  <c r="I169" i="20"/>
  <c r="I175" i="20"/>
  <c r="I181" i="20"/>
  <c r="I187" i="20"/>
  <c r="I193" i="20"/>
  <c r="I199" i="20"/>
  <c r="I205" i="20"/>
  <c r="I211" i="20"/>
  <c r="I217" i="20"/>
  <c r="I223" i="20"/>
  <c r="I20" i="20"/>
  <c r="I28" i="20"/>
  <c r="I38" i="20"/>
  <c r="I46" i="20"/>
  <c r="I56" i="20"/>
  <c r="I64" i="20"/>
  <c r="I74" i="20"/>
  <c r="I82" i="20"/>
  <c r="I92" i="20"/>
  <c r="I100" i="20"/>
  <c r="I110" i="20"/>
  <c r="I118" i="20"/>
  <c r="I128" i="20"/>
  <c r="I136" i="20"/>
  <c r="I146" i="20"/>
  <c r="I154" i="20"/>
  <c r="I164" i="20"/>
  <c r="I172" i="20"/>
  <c r="I182" i="20"/>
  <c r="I190" i="20"/>
  <c r="I200" i="20"/>
  <c r="I208" i="20"/>
  <c r="I218" i="20"/>
  <c r="I226" i="20"/>
  <c r="I233" i="20"/>
  <c r="I241" i="20"/>
  <c r="I248" i="20"/>
  <c r="I255" i="20"/>
  <c r="I262" i="20"/>
  <c r="I269" i="20"/>
  <c r="I21" i="20"/>
  <c r="I29" i="20"/>
  <c r="I39" i="20"/>
  <c r="I47" i="20"/>
  <c r="I57" i="20"/>
  <c r="I65" i="20"/>
  <c r="I75" i="20"/>
  <c r="I83" i="20"/>
  <c r="I93" i="20"/>
  <c r="I101" i="20"/>
  <c r="I111" i="20"/>
  <c r="I119" i="20"/>
  <c r="I129" i="20"/>
  <c r="I137" i="20"/>
  <c r="I147" i="20"/>
  <c r="I155" i="20"/>
  <c r="I165" i="20"/>
  <c r="I173" i="20"/>
  <c r="I183" i="20"/>
  <c r="I191" i="20"/>
  <c r="I201" i="20"/>
  <c r="I209" i="20"/>
  <c r="I219" i="20"/>
  <c r="I227" i="20"/>
  <c r="I235" i="20"/>
  <c r="I242" i="20"/>
  <c r="I249" i="20"/>
  <c r="I263" i="20"/>
  <c r="I9" i="20"/>
  <c r="I14" i="20"/>
  <c r="I22" i="20"/>
  <c r="I32" i="20"/>
  <c r="I40" i="20"/>
  <c r="I50" i="20"/>
  <c r="I58" i="20"/>
  <c r="I68" i="20"/>
  <c r="I76" i="20"/>
  <c r="I86" i="20"/>
  <c r="I94" i="20"/>
  <c r="I104" i="20"/>
  <c r="I112" i="20"/>
  <c r="I122" i="20"/>
  <c r="I130" i="20"/>
  <c r="I140" i="20"/>
  <c r="I148" i="20"/>
  <c r="I158" i="20"/>
  <c r="I166" i="20"/>
  <c r="I176" i="20"/>
  <c r="I184" i="20"/>
  <c r="I194" i="20"/>
  <c r="I202" i="20"/>
  <c r="I212" i="20"/>
  <c r="J9" i="20"/>
  <c r="I27" i="20"/>
  <c r="I45" i="20"/>
  <c r="I63" i="20"/>
  <c r="I81" i="20"/>
  <c r="I99" i="20"/>
  <c r="I117" i="20"/>
  <c r="I135" i="20"/>
  <c r="I153" i="20"/>
  <c r="I171" i="20"/>
  <c r="I189" i="20"/>
  <c r="I207" i="20"/>
  <c r="I224" i="20"/>
  <c r="I236" i="20"/>
  <c r="I245" i="20"/>
  <c r="I267" i="20"/>
  <c r="I15" i="20"/>
  <c r="I33" i="20"/>
  <c r="I51" i="20"/>
  <c r="I69" i="20"/>
  <c r="I87" i="20"/>
  <c r="I105" i="20"/>
  <c r="I123" i="20"/>
  <c r="I141" i="20"/>
  <c r="I159" i="20"/>
  <c r="I177" i="20"/>
  <c r="I195" i="20"/>
  <c r="I213" i="20"/>
  <c r="I225" i="20"/>
  <c r="I237" i="20"/>
  <c r="I247" i="20"/>
  <c r="I259" i="20"/>
  <c r="I268" i="20"/>
  <c r="I16" i="20"/>
  <c r="I34" i="20"/>
  <c r="I52" i="20"/>
  <c r="I70" i="20"/>
  <c r="I88" i="20"/>
  <c r="I106" i="20"/>
  <c r="I124" i="20"/>
  <c r="I142" i="20"/>
  <c r="I160" i="20"/>
  <c r="I196" i="20"/>
  <c r="I214" i="20"/>
  <c r="I229" i="20"/>
  <c r="I238" i="20"/>
  <c r="I250" i="20"/>
  <c r="I260" i="20"/>
  <c r="I17" i="20"/>
  <c r="I35" i="20"/>
  <c r="I53" i="20"/>
  <c r="I71" i="20"/>
  <c r="I89" i="20"/>
  <c r="I107" i="20"/>
  <c r="I125" i="20"/>
  <c r="I143" i="20"/>
  <c r="I161" i="20"/>
  <c r="I179" i="20"/>
  <c r="I197" i="20"/>
  <c r="I215" i="20"/>
  <c r="I230" i="20"/>
  <c r="I239" i="20"/>
  <c r="I251" i="20"/>
  <c r="I261" i="20"/>
  <c r="I23" i="20"/>
  <c r="I41" i="20"/>
  <c r="I59" i="20"/>
  <c r="I77" i="20"/>
  <c r="I95" i="20"/>
  <c r="I113" i="20"/>
  <c r="I131" i="20"/>
  <c r="I149" i="20"/>
  <c r="I167" i="20"/>
  <c r="I185" i="20"/>
  <c r="I203" i="20"/>
  <c r="I220" i="20"/>
  <c r="I231" i="20"/>
  <c r="I243" i="20"/>
  <c r="I253" i="20"/>
  <c r="I265" i="20"/>
  <c r="I44" i="20"/>
  <c r="I152" i="20"/>
  <c r="I244" i="20"/>
  <c r="I62" i="20"/>
  <c r="I170" i="20"/>
  <c r="I254" i="20"/>
  <c r="I80" i="20"/>
  <c r="I188" i="20"/>
  <c r="I266" i="20"/>
  <c r="I98" i="20"/>
  <c r="I206" i="20"/>
  <c r="I116" i="20"/>
  <c r="I221" i="20"/>
  <c r="I26" i="20"/>
  <c r="I134" i="20"/>
  <c r="I232" i="20"/>
  <c r="I257" i="20"/>
  <c r="I11" i="20"/>
  <c r="I178" i="20"/>
  <c r="I10" i="20"/>
  <c r="I256" i="20"/>
</calcChain>
</file>

<file path=xl/sharedStrings.xml><?xml version="1.0" encoding="utf-8"?>
<sst xmlns="http://schemas.openxmlformats.org/spreadsheetml/2006/main" count="10181" uniqueCount="1870">
  <si>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</si>
  <si>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</si>
  <si>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</si>
  <si>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</si>
  <si>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</si>
  <si>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</si>
  <si>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</si>
  <si>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</si>
  <si>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</si>
  <si>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</si>
  <si>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</si>
  <si>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</si>
  <si>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</si>
  <si>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</si>
  <si>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</si>
  <si>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</si>
  <si>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</si>
  <si>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</si>
  <si>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</si>
  <si>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</si>
  <si>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</si>
  <si>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</si>
  <si>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</si>
  <si>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</si>
  <si>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</si>
  <si>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</si>
  <si>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</si>
  <si>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</si>
  <si>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</si>
  <si>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</si>
  <si>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</si>
  <si>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</si>
  <si>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</si>
  <si>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</si>
  <si>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</si>
  <si>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</si>
  <si>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</si>
  <si>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</si>
  <si>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</si>
  <si>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</si>
  <si>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</si>
  <si>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</si>
  <si>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</si>
  <si>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</si>
  <si>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</si>
  <si>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</si>
  <si>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</si>
  <si>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</si>
  <si>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</si>
  <si>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</si>
  <si>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</si>
  <si>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</si>
  <si>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</si>
  <si>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</si>
  <si>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</si>
  <si>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</si>
  <si>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</si>
  <si>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</si>
  <si>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</si>
  <si>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</si>
  <si>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</si>
  <si>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</si>
  <si>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</si>
  <si>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</si>
  <si>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</si>
  <si>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</si>
  <si>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</si>
  <si>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</si>
  <si>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</si>
  <si>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</si>
  <si>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</si>
  <si>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</si>
  <si>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</si>
  <si>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</si>
  <si>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</si>
  <si>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</si>
  <si>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</si>
  <si>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</si>
  <si>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</si>
  <si>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</si>
  <si>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</si>
  <si>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</si>
  <si>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</si>
  <si>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</si>
  <si>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</si>
  <si>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</si>
  <si>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</si>
  <si>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</si>
  <si>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</si>
  <si>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</si>
  <si>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</si>
  <si>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</si>
  <si>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</si>
  <si>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</si>
  <si>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</si>
  <si>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</si>
  <si>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</si>
  <si>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</si>
  <si>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</si>
  <si>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</si>
  <si>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דולר אמריקאי</t>
  </si>
  <si>
    <t>ASX</t>
  </si>
  <si>
    <t>אירו</t>
  </si>
  <si>
    <t>השקעות ואחזקות</t>
  </si>
  <si>
    <t>לירה שטרלינג</t>
  </si>
  <si>
    <t>דולר קנדי</t>
  </si>
  <si>
    <t>סה"כ חוזים עתידיים</t>
  </si>
  <si>
    <t>דולר אוסטרלי</t>
  </si>
  <si>
    <t>אחר</t>
  </si>
  <si>
    <t>קלינטק</t>
  </si>
  <si>
    <t>שירותים</t>
  </si>
  <si>
    <t>שירותים פיננסיים</t>
  </si>
  <si>
    <t>תוכנה ואינטרנט</t>
  </si>
  <si>
    <t>תקשורת ומדיה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</si>
  <si>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</si>
  <si>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</si>
  <si>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</si>
  <si>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</si>
  <si>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</si>
  <si>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</si>
  <si>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</si>
  <si>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</si>
  <si>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</si>
  <si>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</si>
  <si>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</si>
  <si>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קונסורציום כן/לא</t>
  </si>
  <si>
    <t>שיעור ריבית ממוצע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</si>
  <si>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</si>
  <si>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</si>
  <si>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</si>
  <si>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</si>
  <si>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</si>
  <si>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</si>
  <si>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</si>
  <si>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</si>
  <si>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</si>
  <si>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</si>
  <si>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</si>
  <si>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</si>
  <si>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</si>
  <si>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</si>
  <si>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</si>
  <si>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</si>
  <si>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</si>
  <si>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</si>
  <si>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</si>
  <si>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</si>
  <si>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</si>
  <si>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</si>
  <si>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</si>
  <si>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</si>
  <si>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</si>
  <si>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</si>
  <si>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</si>
  <si>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</si>
  <si>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</si>
  <si>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</si>
  <si>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</si>
  <si>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</si>
  <si>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</si>
  <si>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</si>
  <si>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</si>
  <si>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</si>
  <si>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</si>
  <si>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869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</si>
  <si>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</si>
  <si>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</si>
  <si>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</si>
  <si>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</si>
  <si>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</si>
  <si>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סה"כ בישראל</t>
  </si>
  <si>
    <t>סה"כ יתרת מזומנים ועו"ש בש"ח</t>
  </si>
  <si>
    <t>1111111111- 11- בנק דיסקונט</t>
  </si>
  <si>
    <t>ilAAA</t>
  </si>
  <si>
    <t>S&amp;P מעלות</t>
  </si>
  <si>
    <t>סה"כ יתרת מזומנים ועו"ש נקובים במט"ח</t>
  </si>
  <si>
    <t>0</t>
  </si>
  <si>
    <t>20001- 11- בנק דיסקונט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</si>
  <si>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</si>
  <si>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</si>
  <si>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</si>
  <si>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</si>
  <si>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</si>
  <si>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</si>
  <si>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</si>
  <si>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</si>
  <si>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</si>
  <si>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</si>
  <si>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</si>
  <si>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</si>
  <si>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</si>
  <si>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414- בנק ישראל- מק"מ</t>
  </si>
  <si>
    <t>8240418</t>
  </si>
  <si>
    <t>RF</t>
  </si>
  <si>
    <t>מלווה קצר מועד 1114- בנק ישראל- מק"מ</t>
  </si>
  <si>
    <t>8241119</t>
  </si>
  <si>
    <t>30/11/23</t>
  </si>
  <si>
    <t>מלווה קצר מועד 114- בנק ישראל- מק"מ</t>
  </si>
  <si>
    <t>8240111</t>
  </si>
  <si>
    <t>מלווה קצר מועד 1214- בנק ישראל- מק"מ</t>
  </si>
  <si>
    <t>8241218</t>
  </si>
  <si>
    <t>31/12/23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</si>
  <si>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</si>
  <si>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</si>
  <si>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</si>
  <si>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</si>
  <si>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</si>
  <si>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</si>
  <si>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28/09/23</t>
  </si>
  <si>
    <t>מלווה קצר מועד 914- בנק ישראל- מק"מ</t>
  </si>
  <si>
    <t>8240913</t>
  </si>
  <si>
    <t>מקמ 524- בנק ישראל- מק"מ</t>
  </si>
  <si>
    <t>8240525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</si>
  <si>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</si>
  <si>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</si>
  <si>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</si>
  <si>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</si>
  <si>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</si>
  <si>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</si>
  <si>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</si>
  <si>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</si>
  <si>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</si>
  <si>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</si>
  <si>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</si>
  <si>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</si>
  <si>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</si>
  <si>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</si>
  <si>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</si>
  <si>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*או פי סי אנרגיה- או.פי.סי. אנרגיה בע"מ</t>
  </si>
  <si>
    <t>1141571</t>
  </si>
  <si>
    <t>514401702</t>
  </si>
  <si>
    <t>אנרגיה</t>
  </si>
  <si>
    <t>*אורמת טכנולוגיות- אורמת טכנולגיות אינק</t>
  </si>
  <si>
    <t>1134402</t>
  </si>
  <si>
    <t>880326081</t>
  </si>
  <si>
    <t>אנרגיה מתחדשת</t>
  </si>
  <si>
    <t>*אנלייט אנרגיה- אנלייט אנרגיה מתחדשת בע"מ</t>
  </si>
  <si>
    <t>720011</t>
  </si>
  <si>
    <t>520041146</t>
  </si>
  <si>
    <t>*אנרג'יקס-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</si>
  <si>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</si>
  <si>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</si>
  <si>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</si>
  <si>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</si>
  <si>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</si>
  <si>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</si>
  <si>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</si>
  <si>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</si>
  <si>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</si>
  <si>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</si>
  <si>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</si>
  <si>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</si>
  <si>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</si>
  <si>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</si>
  <si>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</si>
  <si>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</si>
  <si>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</si>
  <si>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</si>
  <si>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</si>
  <si>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</si>
  <si>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</si>
  <si>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</si>
  <si>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</si>
  <si>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</si>
  <si>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</si>
  <si>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</si>
  <si>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</si>
  <si>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</si>
  <si>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</si>
  <si>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</si>
  <si>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</si>
  <si>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</si>
  <si>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</si>
  <si>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</si>
  <si>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</si>
  <si>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</si>
  <si>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</si>
  <si>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</si>
  <si>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</si>
  <si>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</si>
  <si>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</si>
  <si>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</si>
  <si>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*אנרג'יאן- Energean plc</t>
  </si>
  <si>
    <t>1155290</t>
  </si>
  <si>
    <t>10758801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</si>
  <si>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</si>
  <si>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</si>
  <si>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</si>
  <si>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</si>
  <si>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</si>
  <si>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</si>
  <si>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</si>
  <si>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</si>
  <si>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</si>
  <si>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520027830</t>
  </si>
  <si>
    <t>כימיה, גומי ופלסטיק</t>
  </si>
  <si>
    <t>*טאואר-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</si>
  <si>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</si>
  <si>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</si>
  <si>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</si>
  <si>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</si>
  <si>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</si>
  <si>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</si>
  <si>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קמטק- קמטק בע"מ</t>
  </si>
  <si>
    <t>1095264</t>
  </si>
  <si>
    <t>511235434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</si>
  <si>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</si>
  <si>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</si>
  <si>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</si>
  <si>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</si>
  <si>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</si>
  <si>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</si>
  <si>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</si>
  <si>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</si>
  <si>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</si>
  <si>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</si>
  <si>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</si>
  <si>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</si>
  <si>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</si>
  <si>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</si>
  <si>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</si>
  <si>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</si>
  <si>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</si>
  <si>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</si>
  <si>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*מבנה  - מבנה נדל"ן (כ.ד)  בע"מ</t>
  </si>
  <si>
    <t>226019</t>
  </si>
  <si>
    <t>520024126</t>
  </si>
  <si>
    <t>*מליסרון-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</si>
  <si>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</si>
  <si>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</si>
  <si>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</si>
  <si>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</si>
  <si>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</si>
  <si>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טבע- טבע תעשיות פרמצבטיות בע"מ</t>
  </si>
  <si>
    <t>629014</t>
  </si>
  <si>
    <t>520013954</t>
  </si>
  <si>
    <t>פארמה</t>
  </si>
  <si>
    <t>טבע(ריבית לקבל)- טבע תעשיות פרמצבטיות בע"מ</t>
  </si>
  <si>
    <t>6290140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</si>
  <si>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</si>
  <si>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</si>
  <si>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</si>
  <si>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</si>
  <si>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</si>
  <si>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</si>
  <si>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</si>
  <si>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</si>
  <si>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</si>
  <si>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</si>
  <si>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*ארד- ארד בע"מ</t>
  </si>
  <si>
    <t>1091651</t>
  </si>
  <si>
    <t>510007800</t>
  </si>
  <si>
    <t>אלקטרוניקה ואופטיקה</t>
  </si>
  <si>
    <t>בזן- בתי זקוק לנפט בע"מ</t>
  </si>
  <si>
    <t>2590248</t>
  </si>
  <si>
    <t>520036658</t>
  </si>
  <si>
    <t>משק אנרגיה- משק אנרגיה-אנרגיות מתחדשות בע"מ</t>
  </si>
  <si>
    <t>1166974</t>
  </si>
  <si>
    <t>516167343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</si>
  <si>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</si>
  <si>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</si>
  <si>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</si>
  <si>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</si>
  <si>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</si>
  <si>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510216054</t>
  </si>
  <si>
    <t>שוב אנרגיה- שיכון ובינוי אנרגיה בע"מ</t>
  </si>
  <si>
    <t>1188242</t>
  </si>
  <si>
    <t>510459928</t>
  </si>
  <si>
    <t>*נופר אנרגי- ע.י נופר אנרגי' בע"מ</t>
  </si>
  <si>
    <t>1170877</t>
  </si>
  <si>
    <t>514599943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</si>
  <si>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</si>
  <si>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</si>
  <si>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</si>
  <si>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</si>
  <si>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</si>
  <si>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513893123</t>
  </si>
  <si>
    <t>אשראי חוץ בנקאי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</si>
  <si>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</si>
  <si>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</si>
  <si>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</si>
  <si>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</si>
  <si>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</si>
  <si>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</si>
  <si>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</si>
  <si>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</si>
  <si>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</si>
  <si>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</si>
  <si>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</si>
  <si>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</si>
  <si>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</si>
  <si>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</si>
  <si>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520025990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</si>
  <si>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</si>
  <si>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</si>
  <si>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</si>
  <si>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</si>
  <si>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</si>
  <si>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</si>
  <si>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</si>
  <si>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</si>
  <si>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511399388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</si>
  <si>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</si>
  <si>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</si>
  <si>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</si>
  <si>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</si>
  <si>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</si>
  <si>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</si>
  <si>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</si>
  <si>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</si>
  <si>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511996803</t>
  </si>
  <si>
    <t>קרסו נדלן- קרסו נדלן בע"מ</t>
  </si>
  <si>
    <t>1187962</t>
  </si>
  <si>
    <t>510488190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</si>
  <si>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</si>
  <si>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</si>
  <si>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</si>
  <si>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</si>
  <si>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</si>
  <si>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</si>
  <si>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*ערד- ערד השקעות ופתוח תעשיה בע"מ</t>
  </si>
  <si>
    <t>731018</t>
  </si>
  <si>
    <t>520025198</t>
  </si>
  <si>
    <t>*מספנות ישראל- תעשיות מספנות ישראל בע"מ</t>
  </si>
  <si>
    <t>1168533</t>
  </si>
  <si>
    <t>516084753</t>
  </si>
  <si>
    <t>*ישראמקו יהש- ישראמקו נגב 2 שותפות מוגבלת</t>
  </si>
  <si>
    <t>232017</t>
  </si>
  <si>
    <t>550010003</t>
  </si>
  <si>
    <t>*נאוויטס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</si>
  <si>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</si>
  <si>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</si>
  <si>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</si>
  <si>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</si>
  <si>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</si>
  <si>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</si>
  <si>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</si>
  <si>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</si>
  <si>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</si>
  <si>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</si>
  <si>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</si>
  <si>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איסתא- איסתא בע"מ</t>
  </si>
  <si>
    <t>1081074</t>
  </si>
  <si>
    <t>520042763</t>
  </si>
  <si>
    <t>מלונאות ותיירות</t>
  </si>
  <si>
    <t>*פתאל החזקות- פתאל החזקות 1998 בע"מ</t>
  </si>
  <si>
    <t>1143429</t>
  </si>
  <si>
    <t>512607888</t>
  </si>
  <si>
    <t>*סקופ- קבוצת סקופ מתכות בע"מ</t>
  </si>
  <si>
    <t>288019</t>
  </si>
  <si>
    <t>520037425</t>
  </si>
  <si>
    <t>מסחר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</si>
  <si>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</si>
  <si>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</si>
  <si>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</si>
  <si>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</si>
  <si>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</si>
  <si>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</si>
  <si>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קבוצת אקרשטיין- קבוצת אקרשטיין בע"מ</t>
  </si>
  <si>
    <t>1176205</t>
  </si>
  <si>
    <t>512714494</t>
  </si>
  <si>
    <t>אלקטרה נדלן- אלקטרה נדל"ן בע"מ</t>
  </si>
  <si>
    <t>1094044</t>
  </si>
  <si>
    <t>510607328</t>
  </si>
  <si>
    <t>נדלן מניב בחול</t>
  </si>
  <si>
    <t>ג'י סיטי- ג'י סיטי בע"מ</t>
  </si>
  <si>
    <t>126011</t>
  </si>
  <si>
    <t>520033234</t>
  </si>
  <si>
    <t>סאמיט- סאמיט אחזקות נדל"ן בע"מ</t>
  </si>
  <si>
    <t>1081686</t>
  </si>
  <si>
    <t>520043720</t>
  </si>
  <si>
    <t>אלוני חץ- אלוני-חץ נכסים והשקעות בע"מ</t>
  </si>
  <si>
    <t>390013</t>
  </si>
  <si>
    <t>520038506</t>
  </si>
  <si>
    <t>הכשרה הישוב- חברת הכשרת הישוב בישראל בע"מ</t>
  </si>
  <si>
    <t>612010</t>
  </si>
  <si>
    <t>520020116</t>
  </si>
  <si>
    <t>ישרס- ישרס חברה להשקעות בע"מ</t>
  </si>
  <si>
    <t>613034</t>
  </si>
  <si>
    <t>520017807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</si>
  <si>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</si>
  <si>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</si>
  <si>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</si>
  <si>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</si>
  <si>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</si>
  <si>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</si>
  <si>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</si>
  <si>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</si>
  <si>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</si>
  <si>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*רבוע נדלן- רבוע כחול נדל"ן בע"מ</t>
  </si>
  <si>
    <t>1098565</t>
  </si>
  <si>
    <t>513765859</t>
  </si>
  <si>
    <t>*ריט 1- ריט 1 בע"מ</t>
  </si>
  <si>
    <t>1098920</t>
  </si>
  <si>
    <t>513821488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</si>
  <si>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</si>
  <si>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</si>
  <si>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</si>
  <si>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</si>
  <si>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</si>
  <si>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</si>
  <si>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</si>
  <si>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</si>
  <si>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</si>
  <si>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</si>
  <si>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</si>
  <si>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</si>
  <si>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</si>
  <si>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</si>
  <si>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</si>
  <si>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</si>
  <si>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</si>
  <si>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</si>
  <si>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</si>
  <si>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</si>
  <si>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</si>
  <si>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</si>
  <si>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</si>
  <si>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</si>
  <si>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</si>
  <si>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</si>
  <si>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</si>
  <si>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</si>
  <si>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</si>
  <si>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</si>
  <si>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</si>
  <si>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</si>
  <si>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</si>
  <si>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</si>
  <si>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</si>
  <si>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</si>
  <si>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</si>
  <si>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</si>
  <si>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</si>
  <si>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</si>
  <si>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</si>
  <si>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</si>
  <si>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</si>
  <si>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</si>
  <si>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</si>
  <si>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</si>
  <si>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</si>
  <si>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</si>
  <si>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</si>
  <si>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</si>
  <si>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</si>
  <si>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</si>
  <si>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</si>
  <si>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</si>
  <si>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</si>
  <si>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</si>
  <si>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511930125</t>
  </si>
  <si>
    <t>סה"כ מניות היתר</t>
  </si>
  <si>
    <t>אקוואריוס מנועים- אקוואריוס מנועים (א.מ) בע"מ</t>
  </si>
  <si>
    <t>1170240</t>
  </si>
  <si>
    <t>515114429</t>
  </si>
  <si>
    <t>*אלקטרה פאוור- אלקטרה פאוור (2019) בע"מ</t>
  </si>
  <si>
    <t>1166917</t>
  </si>
  <si>
    <t>516077989</t>
  </si>
  <si>
    <t>אלומיי קפיטל- אלומיי קפיטל בע"מ</t>
  </si>
  <si>
    <t>1082635</t>
  </si>
  <si>
    <t>520039868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</si>
  <si>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</si>
  <si>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</si>
  <si>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</si>
  <si>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</si>
  <si>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</si>
  <si>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</si>
  <si>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</si>
  <si>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</si>
  <si>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</si>
  <si>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</si>
  <si>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</si>
  <si>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</si>
  <si>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</si>
  <si>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</si>
  <si>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</si>
  <si>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</si>
  <si>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</si>
  <si>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</si>
  <si>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</si>
  <si>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</si>
  <si>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</si>
  <si>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</si>
  <si>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צמח המרמן- צ.מ.ח המרמן בע"מ</t>
  </si>
  <si>
    <t>1104058</t>
  </si>
  <si>
    <t>512531203</t>
  </si>
  <si>
    <t>*קרדן נדלן יזום- קרדן נדל"ן יזום ופיתוח בע"מ</t>
  </si>
  <si>
    <t>1118447</t>
  </si>
  <si>
    <t>520041005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</si>
  <si>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</si>
  <si>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</si>
  <si>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</si>
  <si>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</si>
  <si>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</si>
  <si>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</si>
  <si>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</si>
  <si>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</si>
  <si>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</si>
  <si>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</si>
  <si>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</si>
  <si>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</si>
  <si>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</si>
  <si>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</si>
  <si>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</si>
  <si>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</si>
  <si>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*ג'נריישן קפיטל- ג'נריישן קפיטל בע"מ</t>
  </si>
  <si>
    <t>1156926</t>
  </si>
  <si>
    <t>515846558</t>
  </si>
  <si>
    <t>*קיסטון ריט- קיסטון ריט בע"מ</t>
  </si>
  <si>
    <t>1175934</t>
  </si>
  <si>
    <t>515983476</t>
  </si>
  <si>
    <t>*קרדן אן.וי.- קרדן אן.וי.</t>
  </si>
  <si>
    <t>1087949</t>
  </si>
  <si>
    <t>1239114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</si>
  <si>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</si>
  <si>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</si>
  <si>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</si>
  <si>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</si>
  <si>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</si>
  <si>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</si>
  <si>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</si>
  <si>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</si>
  <si>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</si>
  <si>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</si>
  <si>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</si>
  <si>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</si>
  <si>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</si>
  <si>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</si>
  <si>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</si>
  <si>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</si>
  <si>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</si>
  <si>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</si>
  <si>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</si>
  <si>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</si>
  <si>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</si>
  <si>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</si>
  <si>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</si>
  <si>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</si>
  <si>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</si>
  <si>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</si>
  <si>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</si>
  <si>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</si>
  <si>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</si>
  <si>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</si>
  <si>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</si>
  <si>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</si>
  <si>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</si>
  <si>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</si>
  <si>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</si>
  <si>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</si>
  <si>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</si>
  <si>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</si>
  <si>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</si>
  <si>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</si>
  <si>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תורפז תעשיות- תורפז תעשיות בעמ</t>
  </si>
  <si>
    <t>1175611</t>
  </si>
  <si>
    <t>514574524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</si>
  <si>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</si>
  <si>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</si>
  <si>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</si>
  <si>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</si>
  <si>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</si>
  <si>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</si>
  <si>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</si>
  <si>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</si>
  <si>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</si>
  <si>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</si>
  <si>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</si>
  <si>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</si>
  <si>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</si>
  <si>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</si>
  <si>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</si>
  <si>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</si>
  <si>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</si>
  <si>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</si>
  <si>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</si>
  <si>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</si>
  <si>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</si>
  <si>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</si>
  <si>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</si>
  <si>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</si>
  <si>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</si>
  <si>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</si>
  <si>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</si>
  <si>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</si>
  <si>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ארגו פרופרטיז אן. וי- ארגו פרופרטיז אן. וי</t>
  </si>
  <si>
    <t>1175371</t>
  </si>
  <si>
    <t>70252750</t>
  </si>
  <si>
    <t>ריט אזורים ליווינג- ריט אזורים - ה.פ ליווינג בע"מ</t>
  </si>
  <si>
    <t>1162775</t>
  </si>
  <si>
    <t>516117181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</si>
  <si>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</si>
  <si>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</si>
  <si>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</si>
  <si>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</si>
  <si>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</si>
  <si>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</si>
  <si>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</si>
  <si>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</si>
  <si>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</si>
  <si>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</si>
  <si>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</si>
  <si>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</si>
  <si>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</si>
  <si>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</si>
  <si>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</si>
  <si>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</si>
  <si>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</si>
  <si>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</si>
  <si>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</si>
  <si>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</si>
  <si>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</si>
  <si>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</si>
  <si>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</si>
  <si>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</si>
  <si>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</si>
  <si>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</si>
  <si>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</si>
  <si>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</si>
  <si>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</si>
  <si>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</si>
  <si>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</si>
  <si>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</si>
  <si>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</si>
  <si>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</si>
  <si>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</si>
  <si>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</si>
  <si>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</si>
  <si>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</si>
  <si>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</si>
  <si>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</si>
  <si>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</si>
  <si>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</si>
  <si>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</si>
  <si>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</si>
  <si>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</si>
  <si>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</si>
  <si>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</si>
  <si>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</si>
  <si>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</si>
  <si>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</si>
  <si>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</si>
  <si>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</si>
  <si>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</si>
  <si>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</si>
  <si>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</si>
  <si>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</si>
  <si>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</si>
  <si>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</si>
  <si>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</si>
  <si>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*נובולוג- נובולוג פארם אפ 1966 בע"מ</t>
  </si>
  <si>
    <t>1140151</t>
  </si>
  <si>
    <t>510475312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</si>
  <si>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</si>
  <si>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</si>
  <si>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</si>
  <si>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</si>
  <si>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</si>
  <si>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</si>
  <si>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</si>
  <si>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</si>
  <si>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</si>
  <si>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</si>
  <si>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</si>
  <si>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</si>
  <si>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</si>
  <si>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בלומברג</t>
  </si>
  <si>
    <t>560030876</t>
  </si>
  <si>
    <t>Automobiles &amp; Components</t>
  </si>
  <si>
    <t>BRENMILLER ENERGY LTD- ברנמילר אנרג'י בע"מ</t>
  </si>
  <si>
    <t>IL0011415309</t>
  </si>
  <si>
    <t>NASDAQ</t>
  </si>
  <si>
    <t>514720374</t>
  </si>
  <si>
    <t>Capital Goods</t>
  </si>
  <si>
    <t>Kornit Digital ltd- קורנית דיגיטל בע"מ</t>
  </si>
  <si>
    <t>IL0011216723</t>
  </si>
  <si>
    <t>513195420</t>
  </si>
  <si>
    <t>FIVERR INTERNATIONAL LTD- פייבר אינטרנשיונל בע"מ</t>
  </si>
  <si>
    <t>IL0011582033</t>
  </si>
  <si>
    <t>514440874</t>
  </si>
  <si>
    <t>Commercial &amp; Professional Services</t>
  </si>
  <si>
    <t>PAYONEER GLOBAL INC- PAYONEER GLOBAL</t>
  </si>
  <si>
    <t>US70451X1046</t>
  </si>
  <si>
    <t>90240</t>
  </si>
  <si>
    <t>Diversified Financials</t>
  </si>
  <si>
    <t>INMODE LTD- אינמוד בע"מ</t>
  </si>
  <si>
    <t>IL0011595993</t>
  </si>
  <si>
    <t>514073618</t>
  </si>
  <si>
    <t>Health Care Equipment &amp; Services</t>
  </si>
  <si>
    <t>SOL-GEL TECHNOL- SOL GEL TECHNOLOGIES</t>
  </si>
  <si>
    <t>IL0011417206</t>
  </si>
  <si>
    <t>512544693</t>
  </si>
  <si>
    <t>Pharmaceuticals &amp; Biotechnology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</si>
  <si>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</si>
  <si>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</si>
  <si>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</si>
  <si>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</si>
  <si>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</si>
  <si>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</si>
  <si>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</si>
  <si>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</si>
  <si>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</si>
  <si>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</si>
  <si>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</si>
  <si>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JFROG Ltd- JFROG LTD</t>
  </si>
  <si>
    <t>IL0011684185</t>
  </si>
  <si>
    <t>514130491</t>
  </si>
  <si>
    <t>Software &amp; Services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</si>
  <si>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</si>
  <si>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</si>
  <si>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</si>
  <si>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</si>
  <si>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</si>
  <si>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</si>
  <si>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</si>
  <si>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</si>
  <si>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</si>
  <si>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</si>
  <si>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</si>
  <si>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</si>
  <si>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</si>
  <si>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</si>
  <si>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</si>
  <si>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</si>
  <si>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</si>
  <si>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</si>
  <si>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</si>
  <si>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</si>
  <si>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</si>
  <si>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</si>
  <si>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</si>
  <si>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</si>
  <si>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</si>
  <si>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</si>
  <si>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</si>
  <si>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</si>
  <si>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</si>
  <si>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*Ormat Technologies MG- אורמת טכנולגיות אינק</t>
  </si>
  <si>
    <t>US6866881021</t>
  </si>
  <si>
    <t>ELBIT SYSTEMS LTD- אלביט מערכות בע"מ</t>
  </si>
  <si>
    <t>IL0010811243</t>
  </si>
  <si>
    <t>*Tower semiconductor- טאואר סמיקונדקטור בע"מ</t>
  </si>
  <si>
    <t>IL0010823792</t>
  </si>
  <si>
    <t>*Nova measuring inst- נובה מכשירי מדידה בע"מ</t>
  </si>
  <si>
    <t>IL0010845571</t>
  </si>
  <si>
    <t>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</si>
  <si>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</si>
  <si>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</si>
  <si>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</si>
  <si>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</si>
  <si>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</si>
  <si>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</si>
  <si>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</si>
  <si>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Bank amer crop- Bank of America</t>
  </si>
  <si>
    <t>US0605051046</t>
  </si>
  <si>
    <t>Banks</t>
  </si>
  <si>
    <t>JPmorgan Chase- JP MORGAN ASSET MANAGEMENT</t>
  </si>
  <si>
    <t>US46625H1005</t>
  </si>
  <si>
    <t>AGCO CORP- AGCO CORP</t>
  </si>
  <si>
    <t>US0010841023</t>
  </si>
  <si>
    <t>EIFFAGE- EIFFAGE</t>
  </si>
  <si>
    <t>FR0000130452</t>
  </si>
  <si>
    <t>Lvmh Moet Hennessy Louis Vui- Lvmh Moet Hennessy Louis Vui</t>
  </si>
  <si>
    <t>FR0000121014</t>
  </si>
  <si>
    <t>Consumer Durables &amp; Apparel</t>
  </si>
  <si>
    <t>PUMA- PUMA SE</t>
  </si>
  <si>
    <t>DE0006969603</t>
  </si>
  <si>
    <t>Berkshire Hathaway INC-CL A- BERKSHIRE HATHAWAY FIN</t>
  </si>
  <si>
    <t>US0846701086</t>
  </si>
  <si>
    <t>AISP-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</si>
  <si>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</si>
  <si>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</si>
  <si>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</si>
  <si>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</si>
  <si>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</si>
  <si>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DOMINO`S PIZZA INC- DOMINO`S PIZZA INC</t>
  </si>
  <si>
    <t>US25754A2015</t>
  </si>
  <si>
    <t>Food, Beverage &amp; Tobacco</t>
  </si>
  <si>
    <t>TALKSPACE INC US- TALKSPACE INC</t>
  </si>
  <si>
    <t>US87427V1035</t>
  </si>
  <si>
    <t>ALPHABET-C- ALPHABET INC</t>
  </si>
  <si>
    <t>US02079K1079</t>
  </si>
  <si>
    <t>Media</t>
  </si>
  <si>
    <t>META PLATFORMS- Meta Platforms Inc</t>
  </si>
  <si>
    <t>US30303M1027</t>
  </si>
  <si>
    <t>Netflix Inc- Netflix Inc</t>
  </si>
  <si>
    <t>US64110L1061</t>
  </si>
  <si>
    <t>Taboola- TABOOLA.COM LTD</t>
  </si>
  <si>
    <t>IL0011754137</t>
  </si>
  <si>
    <t>AMERICAN TOWER- AMRICAN TOWER</t>
  </si>
  <si>
    <t>US03027X1000</t>
  </si>
  <si>
    <t>Real Estate</t>
  </si>
  <si>
    <t>AROUNDTOWN SA- Aroundtown property</t>
  </si>
  <si>
    <t>LU1673108939</t>
  </si>
  <si>
    <t>DIGITAL REALTY TRUST INC- DIGITAL REALTY</t>
  </si>
  <si>
    <t>US2538681030</t>
  </si>
  <si>
    <t>EQUINIX- Equinix Inc</t>
  </si>
  <si>
    <t>US29444U7000</t>
  </si>
  <si>
    <t>PROLOGIS INC- Prologis Inc</t>
  </si>
  <si>
    <t>US74340W1036</t>
  </si>
  <si>
    <t>Alibaba group holdin- ALIBABA COM LTD</t>
  </si>
  <si>
    <t>us01609w1027</t>
  </si>
  <si>
    <t>Amazon inc- amazon.com</t>
  </si>
  <si>
    <t>US0231351067</t>
  </si>
  <si>
    <t>Home Depot Inc- HOME DEPOT</t>
  </si>
  <si>
    <t>US4370761029</t>
  </si>
  <si>
    <t>APPLIED MATERIALS INC- APPLIED MATERIALS</t>
  </si>
  <si>
    <t>US0382221051</t>
  </si>
  <si>
    <t>ASML_ASML HOLDING NV-NY REG- ASML HOLDING NV-NY</t>
  </si>
  <si>
    <t>NL0010273215</t>
  </si>
  <si>
    <t>CEVA INC- Ceva inc</t>
  </si>
  <si>
    <t>US1572101053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</si>
  <si>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</si>
  <si>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</si>
  <si>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</si>
  <si>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</si>
  <si>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</si>
  <si>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</si>
  <si>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DATADOG INC- CLASS A- DATADOG INC-A</t>
  </si>
  <si>
    <t>US23804L1035</t>
  </si>
  <si>
    <t>DYNATRACE INC- DYNATRACE INC</t>
  </si>
  <si>
    <t>US2681501092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</si>
  <si>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</si>
  <si>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</si>
  <si>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</si>
  <si>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</si>
  <si>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</si>
  <si>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</si>
  <si>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</si>
  <si>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</si>
  <si>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</si>
  <si>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</si>
  <si>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PURE STORAGE INC- CLASS A- PURE STORAGE</t>
  </si>
  <si>
    <t>US74624M1027</t>
  </si>
  <si>
    <t>SAMSUNG ELECTR-GDR REG- Samsung Electronics co ltd</t>
  </si>
  <si>
    <t>US7960508882</t>
  </si>
  <si>
    <t>*ENLIGHT- אנלייט אנרגיה מתחדשת בע"מ</t>
  </si>
  <si>
    <t>IL0007200111</t>
  </si>
  <si>
    <t>*ENERGEAN OIL- Energean plc</t>
  </si>
  <si>
    <t>GB00BG12Y042</t>
  </si>
  <si>
    <t>LSE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</si>
  <si>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</si>
  <si>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</si>
  <si>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</si>
  <si>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</si>
  <si>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</si>
  <si>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</si>
  <si>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</si>
  <si>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</si>
  <si>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</si>
  <si>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</si>
  <si>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</si>
  <si>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</si>
  <si>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</si>
  <si>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</si>
  <si>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</si>
  <si>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</si>
  <si>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</si>
  <si>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</si>
  <si>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</si>
  <si>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</si>
  <si>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ETF תא 125- פסגות קרנות נאמנות בע"מ</t>
  </si>
  <si>
    <t>1148808</t>
  </si>
  <si>
    <t>513765339</t>
  </si>
  <si>
    <t>פסגות ת"א בנקים- פסגות קרנות נאמנות בע"מ</t>
  </si>
  <si>
    <t>1148774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</si>
  <si>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</si>
  <si>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</si>
  <si>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</si>
  <si>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</si>
  <si>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</si>
  <si>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</si>
  <si>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</si>
  <si>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</si>
  <si>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</si>
  <si>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</si>
  <si>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</si>
  <si>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</si>
  <si>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</si>
  <si>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</si>
  <si>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INVESCO SOLAR ETF- Investcorp Investment Advisers Limited</t>
  </si>
  <si>
    <t>US46138G7060</t>
  </si>
  <si>
    <t>UTILITIES SELECT SECTOR FUND- (לא פעיל) SPDR - State Street Global Advisors</t>
  </si>
  <si>
    <t>US81369Y8865</t>
  </si>
  <si>
    <t>AMUNDI INDEX MSCI E- Amundi Asset Management</t>
  </si>
  <si>
    <t>LU1437017350</t>
  </si>
  <si>
    <t>AMUNDI MSCI EM LATIN AME ETF- Amundi Asset Management</t>
  </si>
  <si>
    <t>LU1681045297</t>
  </si>
  <si>
    <t>AMUNDI MSCI EM MKT 2- Amundi Asset Management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</si>
  <si>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</si>
  <si>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</si>
  <si>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</si>
  <si>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</si>
  <si>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</si>
  <si>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</si>
  <si>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</si>
  <si>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</si>
  <si>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</si>
  <si>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</si>
  <si>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</si>
  <si>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</si>
  <si>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</si>
  <si>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</si>
  <si>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</si>
  <si>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</si>
  <si>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</si>
  <si>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U.S. MEDICAL DEVICES- BlackRock  Asset Managment</t>
  </si>
  <si>
    <t>us4642888105</t>
  </si>
  <si>
    <t>ISHARES US MEDICAL DEVICES A- BlackRock  Asset Managment</t>
  </si>
  <si>
    <t>IE00BMX0DF60</t>
  </si>
  <si>
    <t>ISHR MSCI EUR-I- BlackRock  Asset Managment</t>
  </si>
  <si>
    <t>IE00B1YZSC51</t>
  </si>
  <si>
    <t>COMM SERV SELECT- COMM SERV SELECT</t>
  </si>
  <si>
    <t>US81369Y8527</t>
  </si>
  <si>
    <t>FRANKLIN FTSE INDIA ETF- FRANKLIN ADVISERS INC</t>
  </si>
  <si>
    <t>US35473P7693</t>
  </si>
  <si>
    <t>HORIZON S&amp;P/TSX 60- GLOBAL HORIZON</t>
  </si>
  <si>
    <t>CA44056G1054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</si>
  <si>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</si>
  <si>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</si>
  <si>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</si>
  <si>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</si>
  <si>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</si>
  <si>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</si>
  <si>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</si>
  <si>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</si>
  <si>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EURSTX600 - LYXOR ETF</t>
  </si>
  <si>
    <t>LU0908500753</t>
  </si>
  <si>
    <t>Lyxor etf basic rs- LYXOR ETF</t>
  </si>
  <si>
    <t>lu1834983550</t>
  </si>
  <si>
    <t>LYXOR ETF DJ STX BANK- LYXOR ETF</t>
  </si>
  <si>
    <t>LU1834983477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</si>
  <si>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</si>
  <si>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</si>
  <si>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</si>
  <si>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</si>
  <si>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</si>
  <si>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</si>
  <si>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</si>
  <si>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FIN sel sector spdr- State Street Corp</t>
  </si>
  <si>
    <t>US81369Y6059</t>
  </si>
  <si>
    <t>Industrail select- State Street Corp</t>
  </si>
  <si>
    <t>US81369Y7040</t>
  </si>
  <si>
    <t>REAL EST SEL SEC- State Street Corp</t>
  </si>
  <si>
    <t>US81369y8600</t>
  </si>
  <si>
    <t>SPDR EMERGING MARKETS- State Street Corp</t>
  </si>
  <si>
    <t>IE00B469F816</t>
  </si>
  <si>
    <t>SPDR EUROPE HEALTH- State Street Corp</t>
  </si>
  <si>
    <t>IE00BKWQ0H23</t>
  </si>
  <si>
    <t>Spdr kbw bank- State Street Corp</t>
  </si>
  <si>
    <t>US78464A7972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</si>
  <si>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</si>
  <si>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</si>
  <si>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</si>
  <si>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</si>
  <si>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</si>
  <si>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</si>
  <si>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Vanguard aust share- Vanguard Group</t>
  </si>
  <si>
    <t>AU000000VAS1</t>
  </si>
  <si>
    <t>סה"כ שמחקות מדדים אחרים</t>
  </si>
  <si>
    <t>סה"כ אג"ח ממשלתי</t>
  </si>
  <si>
    <t>סה"כ אגח קונצרני</t>
  </si>
  <si>
    <t>*AWI-ASH WO INDIA OPP FD-DUSD- White Oak</t>
  </si>
  <si>
    <t>IE00BH3N4915</t>
  </si>
  <si>
    <t>GS INDIA EQ IUSDA- goldman sachs</t>
  </si>
  <si>
    <t>LU0333811072</t>
  </si>
  <si>
    <t>KOIMIDS LX- Kotak</t>
  </si>
  <si>
    <t>LU2126068639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</si>
  <si>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</si>
  <si>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</si>
  <si>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</si>
  <si>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</si>
  <si>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</si>
  <si>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</si>
  <si>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ריט אזורים אפ 1- ריט אזורים - ה.פ ליווינג בע"מ</t>
  </si>
  <si>
    <t>1201011</t>
  </si>
  <si>
    <t>טופ גאם אפ א</t>
  </si>
  <si>
    <t>1200740</t>
  </si>
  <si>
    <t>*סיפיה אופציה 1- סיפיה ווז'ן בע"מ</t>
  </si>
  <si>
    <t>1182005</t>
  </si>
  <si>
    <t>סה"כ כתבי אופציה בחו"ל</t>
  </si>
  <si>
    <t>AISPW- BYTE ACQUISITION CORP</t>
  </si>
  <si>
    <t>US0089401162</t>
  </si>
  <si>
    <t>INNOVID EQY WARRANT- Innovid Corp</t>
  </si>
  <si>
    <t>US4576791168</t>
  </si>
  <si>
    <t>סה"כ מדדים כולל מניות</t>
  </si>
  <si>
    <t>BC 3360 JAN 2024</t>
  </si>
  <si>
    <t>84674407</t>
  </si>
  <si>
    <t>ל.ר.</t>
  </si>
  <si>
    <t>BP 3360 JAN 2024</t>
  </si>
  <si>
    <t>84675339</t>
  </si>
  <si>
    <t>סה"כ ש"ח/מט"ח</t>
  </si>
  <si>
    <t>סה"כ ריבית</t>
  </si>
  <si>
    <t>MCHI US 05/17/24 C45- BlackRock  Asset Managment</t>
  </si>
  <si>
    <t>1342320</t>
  </si>
  <si>
    <t>KWEB US 05/17/24 C30- Krane Fund Advisors LLc</t>
  </si>
  <si>
    <t>1342319</t>
  </si>
  <si>
    <t>סה"כ מטבע</t>
  </si>
  <si>
    <t>סה"כ סחורות</t>
  </si>
  <si>
    <t>Euro stoxx 50 MAR24</t>
  </si>
  <si>
    <t>1317537</t>
  </si>
  <si>
    <t>Other</t>
  </si>
  <si>
    <t>MSCI EMGMKT MAR24</t>
  </si>
  <si>
    <t>1317533</t>
  </si>
  <si>
    <t>NASDAQ 100 MAR24</t>
  </si>
  <si>
    <t>1317535</t>
  </si>
  <si>
    <t>NIKKEI 225 OSE MAR24</t>
  </si>
  <si>
    <t>1342824</t>
  </si>
  <si>
    <t>S&amp;P500 EMINI FUTURE MAR24</t>
  </si>
  <si>
    <t>1317532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</si>
  <si>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</si>
  <si>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</si>
  <si>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</si>
  <si>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</si>
  <si>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</si>
  <si>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</si>
  <si>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</si>
  <si>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</si>
  <si>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</si>
  <si>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</si>
  <si>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</si>
  <si>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</si>
  <si>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</si>
  <si>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</si>
  <si>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</si>
  <si>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</si>
  <si>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</si>
  <si>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</si>
  <si>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</si>
  <si>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</si>
  <si>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חייבים REWIRE 8839- רי-וויר (א.ס.ג) מחקר ופיתוח בע"מ</t>
  </si>
  <si>
    <t>9483</t>
  </si>
  <si>
    <t>515193704</t>
  </si>
  <si>
    <t>רוטקס- רוטקס (1980) בע"מ</t>
  </si>
  <si>
    <t>1104033</t>
  </si>
  <si>
    <t>510844913</t>
  </si>
  <si>
    <t>.DISTREE LTD- .Distree Ltd</t>
  </si>
  <si>
    <t>9326</t>
  </si>
  <si>
    <t>516596848</t>
  </si>
  <si>
    <t>*FutureCides- .FutureCides Ltd</t>
  </si>
  <si>
    <t>93981</t>
  </si>
  <si>
    <t>516544111</t>
  </si>
  <si>
    <t>Sustained Therapy- Sustained Therapy</t>
  </si>
  <si>
    <t>9262</t>
  </si>
  <si>
    <t>516541372</t>
  </si>
  <si>
    <t>אגכימדס שותפות מוגבלת- אגכימדס שותפות מוגבלת</t>
  </si>
  <si>
    <t>8824</t>
  </si>
  <si>
    <t>540310463</t>
  </si>
  <si>
    <t>ניאומאנה בע"מ- ניאומאנה בע"מ</t>
  </si>
  <si>
    <t>9152</t>
  </si>
  <si>
    <t>516561917</t>
  </si>
  <si>
    <t>TIPA CORP LTD- TIPA CORP LTD</t>
  </si>
  <si>
    <t>8838</t>
  </si>
  <si>
    <t>514420660</t>
  </si>
  <si>
    <t>medlnvest capital s.a.r.l- Medinvest</t>
  </si>
  <si>
    <t>2751</t>
  </si>
  <si>
    <t>סה"כ קרנות הון סיכון</t>
  </si>
  <si>
    <t>Stage One Venture Capital Fund IV</t>
  </si>
  <si>
    <t>8981</t>
  </si>
  <si>
    <t>30/12/21</t>
  </si>
  <si>
    <t>F2 Capital Partners 3 LP- Capital Link Global Fintech Le</t>
  </si>
  <si>
    <t>8401</t>
  </si>
  <si>
    <t>01/03/22</t>
  </si>
  <si>
    <t>S.H. SKY 4 L.P- ס.ה. סקיי 4 ניהול שותפות מוגבלת</t>
  </si>
  <si>
    <t>8987</t>
  </si>
  <si>
    <t>20/01/22</t>
  </si>
  <si>
    <t>Arkin Bio Ventures II L.P- Arkin Bio Ventures II L.P</t>
  </si>
  <si>
    <t>70341</t>
  </si>
  <si>
    <t>20/01/20</t>
  </si>
  <si>
    <t>סה"כ קרנות גידור</t>
  </si>
  <si>
    <t>LUCID ALTERNATIVE U 8/23- Surgix ltd</t>
  </si>
  <si>
    <t>9768</t>
  </si>
  <si>
    <t>26/06/23</t>
  </si>
  <si>
    <t>LUCID ALTERNATIVE FUND- לוסיד אלטרנטיב</t>
  </si>
  <si>
    <t>9628</t>
  </si>
  <si>
    <t>Noked Long L.P</t>
  </si>
  <si>
    <t>992880</t>
  </si>
  <si>
    <t>20/08/23</t>
  </si>
  <si>
    <t>סה"כ קרנות נדל"ן</t>
  </si>
  <si>
    <t>סה"כ קרנות השקעה אחרות</t>
  </si>
  <si>
    <t>Accelmed Growth Partners L.P 2- Accelmed Growth Partners L.P</t>
  </si>
  <si>
    <t>5271</t>
  </si>
  <si>
    <t>Fortissimo Partners VI</t>
  </si>
  <si>
    <t>9290</t>
  </si>
  <si>
    <t>19/10/22</t>
  </si>
  <si>
    <t>FIMI 6- BRIDGES ISRAEL GP GROWTH FUND 1 LIMITED PARTNERSHI</t>
  </si>
  <si>
    <t>5272</t>
  </si>
  <si>
    <t>03/02/16</t>
  </si>
  <si>
    <t>fimi israel opportunity- BRIDGES ISRAEL GP GROWTH FUND 1 LIMITED PARTNERSHI</t>
  </si>
  <si>
    <t>50724</t>
  </si>
  <si>
    <t>11/10/05</t>
  </si>
  <si>
    <t>Fortissimo capital fund v- FORTISSIMO CAPITA FUND</t>
  </si>
  <si>
    <t>70381</t>
  </si>
  <si>
    <t>01/04/19</t>
  </si>
  <si>
    <t>קרן תשתיות - ISRAEL INFRASTUC- I. INFRASTUCTURE</t>
  </si>
  <si>
    <t>65001010</t>
  </si>
  <si>
    <t>22/11/07</t>
  </si>
  <si>
    <t>SKY 3- sky 3</t>
  </si>
  <si>
    <t>5289</t>
  </si>
  <si>
    <t>01/01/17</t>
  </si>
  <si>
    <t>s.h. sky l.p- ס. ה. סקיי 11 ש.מ.</t>
  </si>
  <si>
    <t>50492</t>
  </si>
  <si>
    <t>01/08/05</t>
  </si>
  <si>
    <t>Kedma Capital III- קדמה קפיטל 3</t>
  </si>
  <si>
    <t>6662</t>
  </si>
  <si>
    <t>Greenfield Partners Fund III LP</t>
  </si>
  <si>
    <t>9616</t>
  </si>
  <si>
    <t>16/06/23</t>
  </si>
  <si>
    <t>סה"כ קרנות הון סיכון בחו"ל</t>
  </si>
  <si>
    <t>QUMRA OPPORTUNITY FUND I- Qumra Capital GP II, L.P.</t>
  </si>
  <si>
    <t>8282</t>
  </si>
  <si>
    <t>Arkin Bio Capital L.P- vanture capital</t>
  </si>
  <si>
    <t>8888</t>
  </si>
  <si>
    <t>07/10/21</t>
  </si>
  <si>
    <t>סה"כ קרנות גידור בחו"ל</t>
  </si>
  <si>
    <t>ION TECH FEEDER FUND- ION TECH FEEDER FUND</t>
  </si>
  <si>
    <t>KYG4939W1188</t>
  </si>
  <si>
    <t>24/02/22</t>
  </si>
  <si>
    <t>סה"כ קרנות נדל"ן בחו"ל</t>
  </si>
  <si>
    <t>סה"כ קרנות השקעה אחרות בחו"ל</t>
  </si>
  <si>
    <t>BVP Forge Institutional L.P</t>
  </si>
  <si>
    <t>9239</t>
  </si>
  <si>
    <t>30/06/22</t>
  </si>
  <si>
    <t>BCP V DEXKO CO-INVEST LP- Brookfield global</t>
  </si>
  <si>
    <t>8337</t>
  </si>
  <si>
    <t>01/10/21</t>
  </si>
  <si>
    <t>Accelmed Partners II- Accelmed Growth Partners L.P</t>
  </si>
  <si>
    <t>7055</t>
  </si>
  <si>
    <t>24/03/20</t>
  </si>
  <si>
    <t>AP IX Connect Holdings L.P</t>
  </si>
  <si>
    <t>8842</t>
  </si>
  <si>
    <t>01/01/22</t>
  </si>
  <si>
    <t>harbourvest A מאוחד- ECP V, LLC</t>
  </si>
  <si>
    <t>70000</t>
  </si>
  <si>
    <t>Migdal HarbourVest Tranche B מאוחד- HarbourVest Adelaide</t>
  </si>
  <si>
    <t>5298</t>
  </si>
  <si>
    <t>Greenfield Partners Silverfort Co-Invest</t>
  </si>
  <si>
    <t>98671</t>
  </si>
  <si>
    <t>23/10/23</t>
  </si>
  <si>
    <t>Qumra MS LP Minute Media- Qumra Capital GP II, L.P.</t>
  </si>
  <si>
    <t>8270</t>
  </si>
  <si>
    <t>CSC TS HOLDINGS L.P</t>
  </si>
  <si>
    <t>9697</t>
  </si>
  <si>
    <t>29/03/23</t>
  </si>
  <si>
    <t>F2 Select I LP</t>
  </si>
  <si>
    <t>8507</t>
  </si>
  <si>
    <t>ISF III Overflow Fund L.P</t>
  </si>
  <si>
    <t>9457</t>
  </si>
  <si>
    <t>28/11/22</t>
  </si>
  <si>
    <t>Pantheon Global Secondary VII</t>
  </si>
  <si>
    <t>982811</t>
  </si>
  <si>
    <t>01/03/21</t>
  </si>
  <si>
    <t>Israel Secondary fund III L.P- Israel secondary fund</t>
  </si>
  <si>
    <t>8338</t>
  </si>
  <si>
    <t>31/12/21</t>
  </si>
  <si>
    <t>Greenfield Partners FloLIVE Co invest</t>
  </si>
  <si>
    <t>9721</t>
  </si>
  <si>
    <t>31/08/23</t>
  </si>
  <si>
    <t>Astorg VIII- JOY GLOBAL INC</t>
  </si>
  <si>
    <t>9391</t>
  </si>
  <si>
    <t>16/02/22</t>
  </si>
  <si>
    <t>סה"כ כתבי אופציה בישראל</t>
  </si>
  <si>
    <t>ג'י סיטי כתב  אופציה לס  02/22</t>
  </si>
  <si>
    <t>633476</t>
  </si>
  <si>
    <t>15/02/22</t>
  </si>
  <si>
    <t>נוסטרומו אופ</t>
  </si>
  <si>
    <t>623209</t>
  </si>
  <si>
    <t>07/12/21</t>
  </si>
  <si>
    <t>C +USD/-ILS 3.675 03-14 (11)</t>
  </si>
  <si>
    <t>702004365</t>
  </si>
  <si>
    <t>P -USD/+ILS 3.6 03-14 (11)</t>
  </si>
  <si>
    <t>702004364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</si>
  <si>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</si>
  <si>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</si>
  <si>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</si>
  <si>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</si>
  <si>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</si>
  <si>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</si>
  <si>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</si>
  <si>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</si>
  <si>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</si>
  <si>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</si>
  <si>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</si>
  <si>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</si>
  <si>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</si>
  <si>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</si>
  <si>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</si>
  <si>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</si>
  <si>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חייבים בגין עסקה עתידית SPAC-B</t>
  </si>
  <si>
    <t>8397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</si>
  <si>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</si>
  <si>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</si>
  <si>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</si>
  <si>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</si>
  <si>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</si>
  <si>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</si>
  <si>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</si>
  <si>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</si>
  <si>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</si>
  <si>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</si>
  <si>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ארהב פועלים</t>
  </si>
  <si>
    <t>300011217</t>
  </si>
  <si>
    <t>בטחונות דולר ארצות הברית לאומי</t>
  </si>
  <si>
    <t>300011017</t>
  </si>
  <si>
    <t>פקדון מרג'ין דולר דיסקונט</t>
  </si>
  <si>
    <t>300011117</t>
  </si>
  <si>
    <t>פקדון מרג'ין דולר מזרחי</t>
  </si>
  <si>
    <t>300012017</t>
  </si>
  <si>
    <t>ביטחונות CSA במטבע 20001 (OTC)- מגדל-חייבים</t>
  </si>
  <si>
    <t>77721001</t>
  </si>
  <si>
    <t>פקדון מרג'ין דולר גולדמן זקס</t>
  </si>
  <si>
    <t>300019417</t>
  </si>
  <si>
    <t>פקדון מרג'ין אירו JP MORGAN בנק</t>
  </si>
  <si>
    <t>300018506</t>
  </si>
  <si>
    <t>פקדון מרג'ין דולר JP MORGAN</t>
  </si>
  <si>
    <t>300018517</t>
  </si>
  <si>
    <t>300019317</t>
  </si>
  <si>
    <t>פקדון מרג'ין יין יפני JP MORGAN בנק</t>
  </si>
  <si>
    <t>300018510</t>
  </si>
  <si>
    <t>מגדל מקפת קרנות פנסיה וקופות גמל בע"מ</t>
  </si>
  <si>
    <t>מגדל השתלמות מסלול מניות</t>
  </si>
  <si>
    <t>Israel Infrastructure Fund I</t>
  </si>
  <si>
    <t>Accelmed Growth Partners</t>
  </si>
  <si>
    <t>Fimi Israel Opportunity 6</t>
  </si>
  <si>
    <t>Fimi Israel Opportunity II</t>
  </si>
  <si>
    <t>S.H. SKY 3 L.P</t>
  </si>
  <si>
    <t>Kedma Capital Partners III</t>
  </si>
  <si>
    <t>Arkin Bio Ventures II</t>
  </si>
  <si>
    <t>Fortissimo Capital Fund V</t>
  </si>
  <si>
    <t>F2 Capital Partners 3 LP</t>
  </si>
  <si>
    <t>Stage One Venture Capital Fund IV L.P</t>
  </si>
  <si>
    <t>Stage One IV Annex Fund L.P</t>
  </si>
  <si>
    <t>S.H. SKY 4 L.P</t>
  </si>
  <si>
    <t>Kedma Capital Partners IV LP</t>
  </si>
  <si>
    <t>Silverfort Co-Investment</t>
  </si>
  <si>
    <t>Manor Evergreen Investments Fund L.P</t>
  </si>
  <si>
    <t>Migdal-HarbourVest 2016 Fund L.P</t>
  </si>
  <si>
    <t>Migdal-HarbourVest 2016 Fund L.P. (Tranche B)</t>
  </si>
  <si>
    <t>Accelmed Partners II, L.P</t>
  </si>
  <si>
    <t>Qumra MS LP Minute Media</t>
  </si>
  <si>
    <t>QUMRA OPPORTUNITY FUND I</t>
  </si>
  <si>
    <t>BCP V DEXKO CO-INVEST LP</t>
  </si>
  <si>
    <t>ISRAEL SECONDARY FUND III L.P</t>
  </si>
  <si>
    <t>Arkin Bio Capital L.P</t>
  </si>
  <si>
    <t>Francisco Partners VII</t>
  </si>
  <si>
    <t>Bessemer Venture Partners XII Institutional L.P</t>
  </si>
  <si>
    <t>Astorg VIII</t>
  </si>
  <si>
    <t>CDR XII</t>
  </si>
  <si>
    <t>CVC Capital Partners IX (A) L.P</t>
  </si>
  <si>
    <t>Greenfield Partners FloLIVE Co-Investment</t>
  </si>
  <si>
    <t>Pantheon Global Secondary Fund VII</t>
  </si>
  <si>
    <t>Court Sqaure Capital Partners V</t>
  </si>
  <si>
    <t>Vintage Growth Fund IV L.P</t>
  </si>
  <si>
    <t>בנק דיסקונט לישראל בע"מ</t>
  </si>
  <si>
    <t>בנק הפועלים בע"מ</t>
  </si>
  <si>
    <t>1111111111- 12- בנק הפועלים</t>
  </si>
  <si>
    <t>בנק לאומי לישראל בע"מ</t>
  </si>
  <si>
    <t>1111111111- 10- בנק לאומי</t>
  </si>
  <si>
    <t>בנק מזרחי טפחות בע"מ</t>
  </si>
  <si>
    <t>1111111111- 20- בנק מזרחי</t>
  </si>
  <si>
    <t>20003- 11- בנק דיסקונט</t>
  </si>
  <si>
    <t>20003- 12- בנק הפועלים</t>
  </si>
  <si>
    <t>20003- 10- בנק לאומי</t>
  </si>
  <si>
    <t>20003- 20- בנק מזרחי</t>
  </si>
  <si>
    <t>130018- 11- בנק דיסקונט</t>
  </si>
  <si>
    <t>130018- 10- בנק לאומי</t>
  </si>
  <si>
    <t>130018- 20- בנק מזרחי</t>
  </si>
  <si>
    <t>20001- 12- בנק הפועלים</t>
  </si>
  <si>
    <t>20001- 10- בנק לאומי</t>
  </si>
  <si>
    <t>20001- 20- בנק מזרחי</t>
  </si>
  <si>
    <t>200040- 10- לאומי</t>
  </si>
  <si>
    <t>100006- 12- בנק הפועלים</t>
  </si>
  <si>
    <t>100006- 10- בנק לאומי</t>
  </si>
  <si>
    <t>100006- 20- בנק מזרחי</t>
  </si>
  <si>
    <t>80031- 12- בנק הפועלים</t>
  </si>
  <si>
    <t>80031- 10- בנק לאומי</t>
  </si>
  <si>
    <t>80031- 20- בנק מזרחי</t>
  </si>
  <si>
    <t>200005- 20- בנק מזרחי</t>
  </si>
  <si>
    <t>70002- 11- בנק דיסקונט</t>
  </si>
  <si>
    <t>70002- 12- בנק הפועלים</t>
  </si>
  <si>
    <t>30005- 10- בנק לאומי</t>
  </si>
  <si>
    <t>JP MORGAN</t>
  </si>
  <si>
    <t>20003- 85- JP MORGAN</t>
  </si>
  <si>
    <t>A-</t>
  </si>
  <si>
    <t>S&amp;P</t>
  </si>
  <si>
    <t>20001- 85- JP MORGAN</t>
  </si>
  <si>
    <t>80031- 85- JP MORGAN</t>
  </si>
  <si>
    <t>סה"כ חוזים עתידיים בישראל</t>
  </si>
  <si>
    <t>או פי סי אנרגיה</t>
  </si>
  <si>
    <t>10000668</t>
  </si>
  <si>
    <t>בזק</t>
  </si>
  <si>
    <t>10000669</t>
  </si>
  <si>
    <t>הפניקס</t>
  </si>
  <si>
    <t>10000854</t>
  </si>
  <si>
    <t>ישראכרט</t>
  </si>
  <si>
    <t>10000676</t>
  </si>
  <si>
    <t>10000667</t>
  </si>
  <si>
    <t>לאומי</t>
  </si>
  <si>
    <t>10000757</t>
  </si>
  <si>
    <t>פועלים</t>
  </si>
  <si>
    <t>10000643</t>
  </si>
  <si>
    <t>10000721</t>
  </si>
  <si>
    <t>+ILS/-USD 3.56 22-01-24 (11) -320</t>
  </si>
  <si>
    <t>10003961</t>
  </si>
  <si>
    <t>+ILS/-USD 3.564 22-01-24 (10) -320</t>
  </si>
  <si>
    <t>10003959</t>
  </si>
  <si>
    <t>+ILS/-USD 3.6527 25-01-24 (12) -333</t>
  </si>
  <si>
    <t>10003972</t>
  </si>
  <si>
    <t>+ILS/-USD 3.6581 03-06-24 (10) -264</t>
  </si>
  <si>
    <t>10004362</t>
  </si>
  <si>
    <t>+ILS/-USD 3.6596 03-06-24 (10) -264</t>
  </si>
  <si>
    <t>10004361</t>
  </si>
  <si>
    <t>+ILS/-USD 3.6654 23-01-24 (12) -346</t>
  </si>
  <si>
    <t>10000788</t>
  </si>
  <si>
    <t>+ILS/-USD 3.6655 22-05-24 (10) -370</t>
  </si>
  <si>
    <t>10004343</t>
  </si>
  <si>
    <t>+ILS/-USD 3.67 23-05-24 (10) -370</t>
  </si>
  <si>
    <t>10000869</t>
  </si>
  <si>
    <t>+ILS/-USD 3.671 16-05-24 (94) -365</t>
  </si>
  <si>
    <t>10004295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</si>
  <si>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</si>
  <si>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</si>
  <si>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</si>
  <si>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</si>
  <si>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</si>
  <si>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</si>
  <si>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</si>
  <si>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</si>
  <si>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</si>
  <si>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</si>
  <si>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</si>
  <si>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</si>
  <si>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3.6793 06-08-24 (10) -522</t>
  </si>
  <si>
    <t>10002563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</si>
  <si>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</si>
  <si>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</si>
  <si>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</si>
  <si>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</si>
  <si>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</si>
  <si>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</si>
  <si>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</si>
  <si>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</si>
  <si>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</si>
  <si>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</si>
  <si>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</si>
  <si>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</si>
  <si>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</si>
  <si>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</si>
  <si>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</si>
  <si>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</si>
  <si>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(20) -370</t>
  </si>
  <si>
    <t>10004308</t>
  </si>
  <si>
    <t>+ILS/-USD 3.69 21-05-24 (98) -371</t>
  </si>
  <si>
    <t>10004310</t>
  </si>
  <si>
    <t>+ILS/-USD 3.6907 16-05-24 (10) -353</t>
  </si>
  <si>
    <t>10004312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</si>
  <si>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</si>
  <si>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</si>
  <si>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</si>
  <si>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</si>
  <si>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</si>
  <si>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</si>
  <si>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</si>
  <si>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</si>
  <si>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</si>
  <si>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</si>
  <si>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</si>
  <si>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</si>
  <si>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3.7002 05-02-24 (10) -58</t>
  </si>
  <si>
    <t>10002564</t>
  </si>
  <si>
    <t>+ILS/-USD 3.7011 22-05-24 (98) -369</t>
  </si>
  <si>
    <t>10004333</t>
  </si>
  <si>
    <t>+ILS/-USD 3.71 22-05-24 (20) -364</t>
  </si>
  <si>
    <t>10004331</t>
  </si>
  <si>
    <t>+ILS/-USD 3.7126 05-02-24 (10) -124</t>
  </si>
  <si>
    <t>10002558</t>
  </si>
  <si>
    <t>+ILS/-USD 3.7133 22-05-24 (10) -362</t>
  </si>
  <si>
    <t>10004327</t>
  </si>
  <si>
    <t>+ILS/-USD 3.7158 22-05-24 (11) -362</t>
  </si>
  <si>
    <t>10000867</t>
  </si>
  <si>
    <t>+ILS/-USD 3.716 22-05-24 (12) -360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</si>
  <si>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</si>
  <si>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</si>
  <si>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</si>
  <si>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</si>
  <si>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</si>
  <si>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</si>
  <si>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</si>
  <si>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</si>
  <si>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</si>
  <si>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</si>
  <si>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</si>
  <si>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</si>
  <si>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</si>
  <si>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</si>
  <si>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</si>
  <si>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</si>
  <si>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</si>
  <si>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</si>
  <si>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</si>
  <si>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</si>
  <si>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</si>
  <si>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</si>
  <si>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</si>
  <si>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</si>
  <si>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</si>
  <si>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</si>
  <si>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</si>
  <si>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</si>
  <si>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</si>
  <si>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</si>
  <si>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</si>
  <si>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</si>
  <si>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10000797</t>
  </si>
  <si>
    <t>10004044</t>
  </si>
  <si>
    <t>+ILS/-USD 3.77 28-02-24 (11) -340</t>
  </si>
  <si>
    <t>10004077</t>
  </si>
  <si>
    <t>10000801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</si>
  <si>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</si>
  <si>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</si>
  <si>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</si>
  <si>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</si>
  <si>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</si>
  <si>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</si>
  <si>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</si>
  <si>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</si>
  <si>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</si>
  <si>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</si>
  <si>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</si>
  <si>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</si>
  <si>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</si>
  <si>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</si>
  <si>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</si>
  <si>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</si>
  <si>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</si>
  <si>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</si>
  <si>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</si>
  <si>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</si>
  <si>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</si>
  <si>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</si>
  <si>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</si>
  <si>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</si>
  <si>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+ILS/-USD 3.783 29-02-24 (10) -353</t>
  </si>
  <si>
    <t>10004084</t>
  </si>
  <si>
    <t>+ILS/-USD 3.7847 29-02-24 (11) -353</t>
  </si>
  <si>
    <t>10004080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</si>
  <si>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</si>
  <si>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</si>
  <si>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</si>
  <si>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</si>
  <si>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</si>
  <si>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</si>
  <si>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</si>
  <si>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</si>
  <si>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10000795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</si>
  <si>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</si>
  <si>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</si>
  <si>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</si>
  <si>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</si>
  <si>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</si>
  <si>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</si>
  <si>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</si>
  <si>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</si>
  <si>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</si>
  <si>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</si>
  <si>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</si>
  <si>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17-04-24 (11) -383</t>
  </si>
  <si>
    <t>10000845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</si>
  <si>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</si>
  <si>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</si>
  <si>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</si>
  <si>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</si>
  <si>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</si>
  <si>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</si>
  <si>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</si>
  <si>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</si>
  <si>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</si>
  <si>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10004096</t>
  </si>
  <si>
    <t>+ILS/-USD 3.793 22-02-24 (98) -347</t>
  </si>
  <si>
    <t>10004056</t>
  </si>
  <si>
    <t>+ILS/-USD 3.7936 05-03-24 (11) -334</t>
  </si>
  <si>
    <t>10004094</t>
  </si>
  <si>
    <t>+ILS/-USD 3.796 13-03-24 (12) -340</t>
  </si>
  <si>
    <t>10004129</t>
  </si>
  <si>
    <t>+ILS/-USD 3.806 07-05-24 (12) -400</t>
  </si>
  <si>
    <t>10004268</t>
  </si>
  <si>
    <t>+ILS/-USD 3.81 07-05-24 (10) -398</t>
  </si>
  <si>
    <t>10004266</t>
  </si>
  <si>
    <t>+ILS/-USD 3.81 07-05-24 (11) -397</t>
  </si>
  <si>
    <t>10000849</t>
  </si>
  <si>
    <t>+ILS/-USD 3.8132 26-02-24 (11) -328</t>
  </si>
  <si>
    <t>10004063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</si>
  <si>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</si>
  <si>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</si>
  <si>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</si>
  <si>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</si>
  <si>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</si>
  <si>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</si>
  <si>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</si>
  <si>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</si>
  <si>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</si>
  <si>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</si>
  <si>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</si>
  <si>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</si>
  <si>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</si>
  <si>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</si>
  <si>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</si>
  <si>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</si>
  <si>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</si>
  <si>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</si>
  <si>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</si>
  <si>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</si>
  <si>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</si>
  <si>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</si>
  <si>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</si>
  <si>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3.85 05-02-24 (10) -200</t>
  </si>
  <si>
    <t>10002556</t>
  </si>
  <si>
    <t>+ILS/-USD 3.8538 05-02-24 (10) -232</t>
  </si>
  <si>
    <t>10002554</t>
  </si>
  <si>
    <t>+ILS/-USD 3.8652 08-02-24 (12) -248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</si>
  <si>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</si>
  <si>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</si>
  <si>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</si>
  <si>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</si>
  <si>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</si>
  <si>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</si>
  <si>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</si>
  <si>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</si>
  <si>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</si>
  <si>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</si>
  <si>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</si>
  <si>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</si>
  <si>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</si>
  <si>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</si>
  <si>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</si>
  <si>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</si>
  <si>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</si>
  <si>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</si>
  <si>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</si>
  <si>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</si>
  <si>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</si>
  <si>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</si>
  <si>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</si>
  <si>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</si>
  <si>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</si>
  <si>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</si>
  <si>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</si>
  <si>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</si>
  <si>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</si>
  <si>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</si>
  <si>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</si>
  <si>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</si>
  <si>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</si>
  <si>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</si>
  <si>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</si>
  <si>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</si>
  <si>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</si>
  <si>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</si>
  <si>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</si>
  <si>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</si>
  <si>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</si>
  <si>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</si>
  <si>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</si>
  <si>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+ILS/-USD 3.9875 14-02-24 (11) -325</t>
  </si>
  <si>
    <t>10004185</t>
  </si>
  <si>
    <t>10000823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</si>
  <si>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</si>
  <si>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</si>
  <si>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</si>
  <si>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</si>
  <si>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</si>
  <si>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</si>
  <si>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</si>
  <si>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</si>
  <si>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</si>
  <si>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</si>
  <si>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</si>
  <si>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</si>
  <si>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</si>
  <si>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</si>
  <si>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+ILS/-USD 4.02 14-03-24 (12) -420</t>
  </si>
  <si>
    <t>10004198</t>
  </si>
  <si>
    <t>+ILS/-USD 4.021 07-02-24 (10) -306</t>
  </si>
  <si>
    <t>10000826</t>
  </si>
  <si>
    <t>+ILS/-USD 4.021 14-03-24 (12) -374</t>
  </si>
  <si>
    <t>10004216</t>
  </si>
  <si>
    <t>+ILS/-USD 4.028 07-02-24 (11) -310</t>
  </si>
  <si>
    <t>10004196</t>
  </si>
  <si>
    <t>+ILS/-USD 4.0321 06-02-24 (10) -299</t>
  </si>
  <si>
    <t>10000830</t>
  </si>
  <si>
    <t>+ILS/-USD 4.0322 06-02-24 (11) -298</t>
  </si>
  <si>
    <t>10000832</t>
  </si>
  <si>
    <t>+ILS/-USD 4.035 06-02-24 (98) -300</t>
  </si>
  <si>
    <t>10004209</t>
  </si>
  <si>
    <t>+USD/-ILS 3.6536 28-05-24 (10) -344</t>
  </si>
  <si>
    <t>10002561</t>
  </si>
  <si>
    <t>+USD/-ILS 4.05 05-02-24 (10) -277</t>
  </si>
  <si>
    <t>10002553</t>
  </si>
  <si>
    <t>סה"כ מט"ח/ מט"ח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</si>
  <si>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</si>
  <si>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</si>
  <si>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</si>
  <si>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</si>
  <si>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</si>
  <si>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</si>
  <si>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</si>
  <si>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</si>
  <si>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</si>
  <si>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</si>
  <si>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</si>
  <si>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</si>
  <si>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+EUR/-USD 1.1308 18-01-24 (10) +102</t>
  </si>
  <si>
    <t>10002522</t>
  </si>
  <si>
    <t>+GBP/-USD 1.2189 20-02-24 (10) +11</t>
  </si>
  <si>
    <t>10002551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</si>
  <si>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</si>
  <si>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</si>
  <si>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</si>
  <si>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</si>
  <si>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</si>
  <si>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</si>
  <si>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</si>
  <si>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</si>
  <si>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</si>
  <si>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</si>
  <si>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</si>
  <si>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</si>
  <si>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</si>
  <si>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</si>
  <si>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</si>
  <si>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</si>
  <si>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</si>
  <si>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</si>
  <si>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</si>
  <si>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</si>
  <si>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</si>
  <si>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</si>
  <si>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</si>
  <si>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</si>
  <si>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</si>
  <si>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</si>
  <si>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</si>
  <si>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</si>
  <si>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147.86 16-01-24 (10) -203</t>
  </si>
  <si>
    <t>10002550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</si>
  <si>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</si>
  <si>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</si>
  <si>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</si>
  <si>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</si>
  <si>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</si>
  <si>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</si>
  <si>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</si>
  <si>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</si>
  <si>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</si>
  <si>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</si>
  <si>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+USD/-CAD 1.30937 22-01-24 (10) -33.3</t>
  </si>
  <si>
    <t>10002524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</si>
  <si>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</si>
  <si>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</si>
  <si>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</si>
  <si>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</si>
  <si>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</si>
  <si>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</si>
  <si>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</si>
  <si>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1.06675 04-03-24 (10) +79.5</t>
  </si>
  <si>
    <t>10004122</t>
  </si>
  <si>
    <t>+USD/-EUR 1.067 04-03-24 (12) +79</t>
  </si>
  <si>
    <t>10004113</t>
  </si>
  <si>
    <t>+USD/-EUR 1.0683 03-04-24 (20) +73</t>
  </si>
  <si>
    <t>10004225</t>
  </si>
  <si>
    <t>+USD/-EUR 1.0688 03-04-24 (10) +73</t>
  </si>
  <si>
    <t>10004223</t>
  </si>
  <si>
    <t>+USD/-EUR 1.0755 25-03-24 (10) +92</t>
  </si>
  <si>
    <t>10002543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</si>
  <si>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</si>
  <si>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</si>
  <si>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</si>
  <si>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</si>
  <si>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</si>
  <si>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</si>
  <si>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1.0818 18-03-24 (10) +106</t>
  </si>
  <si>
    <t>10004058</t>
  </si>
  <si>
    <t>+USD/-EUR 1.08345 25-03-24 (10) +98.5</t>
  </si>
  <si>
    <t>10004090</t>
  </si>
  <si>
    <t>+USD/-EUR 1.0835 25-03-24 (12) +98</t>
  </si>
  <si>
    <t>10004092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</si>
  <si>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</si>
  <si>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</si>
  <si>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</si>
  <si>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</si>
  <si>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</si>
  <si>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</si>
  <si>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</si>
  <si>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</si>
  <si>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1.1105 02-01-24 (10) +0</t>
  </si>
  <si>
    <t>10004377</t>
  </si>
  <si>
    <t>+USD/-EUR 1.11079 10-01-24 (10) +112.9</t>
  </si>
  <si>
    <t>10003867</t>
  </si>
  <si>
    <t>+USD/-EUR 1.1115 02-01-24 (10) +0</t>
  </si>
  <si>
    <t>10004376</t>
  </si>
  <si>
    <t>+USD/-EUR 1.11355 18-01-24 (10) +97.5</t>
  </si>
  <si>
    <t>10002528</t>
  </si>
  <si>
    <t>+USD/-EUR 1.11501 27-02-24 (20) +110.1</t>
  </si>
  <si>
    <t>10003983</t>
  </si>
  <si>
    <t>+USD/-EUR 1.1171 12-02-24 (12) +111</t>
  </si>
  <si>
    <t>10003969</t>
  </si>
  <si>
    <t>+USD/-EUR 1.1176 12-02-24 (10) +111</t>
  </si>
  <si>
    <t>10003971</t>
  </si>
  <si>
    <t>+USD/-EUR 1.1308 18-01-24 (10) +102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</si>
  <si>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</si>
  <si>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</si>
  <si>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</si>
  <si>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</si>
  <si>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</si>
  <si>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</si>
  <si>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</si>
  <si>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</si>
  <si>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</si>
  <si>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</si>
  <si>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</si>
  <si>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</si>
  <si>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</si>
  <si>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20-02-24 (10) -3</t>
  </si>
  <si>
    <t>10003987</t>
  </si>
  <si>
    <t>10002533</t>
  </si>
  <si>
    <t>+USD/-GBP 1.26925 11-03-24 (20) +5.5</t>
  </si>
  <si>
    <t>10004371</t>
  </si>
  <si>
    <t>+USD/-GBP 1.27056 11-01-24 (10) -12.4</t>
  </si>
  <si>
    <t>10003888</t>
  </si>
  <si>
    <t>+USD/-GBP 1.27077 11-01-24 (12) -13.3</t>
  </si>
  <si>
    <t>10003886</t>
  </si>
  <si>
    <t>+USD/-GBP 1.2711 11-01-24 (11) -13</t>
  </si>
  <si>
    <t>10003884</t>
  </si>
  <si>
    <t>+USD/-JPY 135.623 16-01-24 (10) -393.5</t>
  </si>
  <si>
    <t>10002526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</si>
  <si>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</si>
  <si>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</si>
  <si>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</si>
  <si>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</si>
  <si>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</si>
  <si>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</si>
  <si>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</si>
  <si>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</si>
  <si>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</si>
  <si>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</si>
  <si>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</si>
  <si>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</si>
  <si>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</si>
  <si>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</si>
  <si>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</si>
  <si>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</si>
  <si>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סה"כ חוזים עתידיים בחו"ל: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</si>
  <si>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</si>
  <si>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</si>
  <si>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</si>
  <si>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</si>
  <si>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</si>
  <si>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</si>
  <si>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</si>
  <si>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</si>
  <si>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</si>
  <si>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</si>
  <si>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</si>
  <si>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סה"כ מט"ח/₪</t>
  </si>
  <si>
    <t>NR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</si>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</sst>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.000000_ ;_ * \-#,##0.000000_ ;_ * &quot;-&quot;??_ ;_ @_ "/>
    <numFmt numFmtId="169" formatCode=";;;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64" fontId="0" fillId="0" borderId="0" xfId="11" applyFont="1"/>
    <xf numFmtId="168" fontId="0" fillId="0" borderId="0" xfId="11" applyNumberFormat="1" applyFont="1"/>
    <xf numFmtId="14" fontId="1" fillId="0" borderId="0" xfId="0" applyNumberFormat="1" applyFon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11" applyFont="1" applyFill="1"/>
    <xf numFmtId="14" fontId="0" fillId="0" borderId="0" xfId="0" applyNumberFormat="1"/>
    <xf numFmtId="164" fontId="0" fillId="0" borderId="0" xfId="11" applyFont="1" applyFill="1" applyBorder="1"/>
    <xf numFmtId="0" fontId="5" fillId="0" borderId="0" xfId="0" applyFont="1" applyAlignment="1">
      <alignment horizontal="center"/>
    </xf>
    <xf numFmtId="4" fontId="9" fillId="0" borderId="0" xfId="0" applyNumberFormat="1" applyFont="1" applyAlignment="1">
      <alignment horizontal="center" wrapText="1"/>
    </xf>
    <xf numFmtId="14" fontId="2" fillId="0" borderId="0" xfId="1" applyNumberFormat="1" applyFont="1" applyAlignment="1">
      <alignment horizontal="center"/>
    </xf>
    <xf numFmtId="14" fontId="8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9" fontId="2" fillId="0" borderId="0" xfId="1" applyNumberFormat="1" applyFont="1" applyAlignment="1">
      <alignment horizontal="center"/>
    </xf>
    <xf numFmtId="169" fontId="4" fillId="2" borderId="20" xfId="1" applyNumberFormat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horizontal="center" vertical="center" wrapText="1"/>
    </xf>
    <xf numFmtId="169" fontId="5" fillId="0" borderId="0" xfId="1" applyNumberFormat="1" applyFont="1" applyAlignment="1">
      <alignment horizontal="center" vertical="center" wrapText="1"/>
    </xf>
    <xf numFmtId="169" fontId="6" fillId="2" borderId="2" xfId="1" applyNumberFormat="1" applyFont="1" applyFill="1" applyBorder="1" applyAlignment="1">
      <alignment horizontal="center" vertical="center" wrapText="1" readingOrder="2"/>
    </xf>
    <xf numFmtId="169" fontId="9" fillId="0" borderId="0" xfId="1" applyNumberFormat="1" applyFont="1" applyAlignment="1">
      <alignment horizontal="center" wrapText="1"/>
    </xf>
    <xf numFmtId="169" fontId="6" fillId="2" borderId="3" xfId="1" applyNumberFormat="1" applyFont="1" applyFill="1" applyBorder="1" applyAlignment="1">
      <alignment horizontal="center" vertical="center" wrapText="1" readingOrder="2"/>
    </xf>
    <xf numFmtId="169" fontId="7" fillId="2" borderId="0" xfId="0" applyNumberFormat="1" applyFont="1" applyFill="1" applyAlignment="1">
      <alignment horizontal="center" wrapText="1"/>
    </xf>
    <xf numFmtId="169" fontId="7" fillId="2" borderId="0" xfId="1" applyNumberFormat="1" applyFont="1" applyFill="1" applyAlignment="1">
      <alignment horizontal="center" wrapText="1"/>
    </xf>
    <xf numFmtId="169" fontId="1" fillId="0" borderId="0" xfId="1" applyNumberFormat="1" applyAlignment="1">
      <alignment horizontal="center"/>
    </xf>
    <xf numFmtId="169" fontId="10" fillId="0" borderId="0" xfId="2" applyNumberFormat="1" applyFill="1" applyBorder="1" applyAlignment="1" applyProtection="1">
      <alignment horizontal="center" readingOrder="2"/>
    </xf>
    <xf numFmtId="169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9" fontId="8" fillId="2" borderId="2" xfId="0" applyNumberFormat="1" applyFont="1" applyFill="1" applyBorder="1" applyAlignment="1">
      <alignment horizontal="center" vertical="center" wrapText="1"/>
    </xf>
    <xf numFmtId="169" fontId="8" fillId="2" borderId="3" xfId="0" applyNumberFormat="1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wrapText="1"/>
    </xf>
    <xf numFmtId="169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69" fontId="0" fillId="0" borderId="0" xfId="0" applyNumberFormat="1"/>
    <xf numFmtId="169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9" fontId="8" fillId="2" borderId="13" xfId="0" applyNumberFormat="1" applyFont="1" applyFill="1" applyBorder="1" applyAlignment="1">
      <alignment horizontal="center" vertical="center" wrapText="1"/>
    </xf>
    <xf numFmtId="169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9" fontId="7" fillId="2" borderId="5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4" fontId="7" fillId="2" borderId="20" xfId="0" applyNumberFormat="1" applyFont="1" applyFill="1" applyBorder="1" applyAlignment="1">
      <alignment horizontal="center" vertical="center" wrapText="1"/>
    </xf>
    <xf numFmtId="169" fontId="18" fillId="4" borderId="0" xfId="0" applyNumberFormat="1" applyFont="1" applyFill="1"/>
    <xf numFmtId="169" fontId="18" fillId="0" borderId="0" xfId="0" applyNumberFormat="1" applyFont="1"/>
    <xf numFmtId="169" fontId="8" fillId="2" borderId="18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 wrapText="1"/>
    </xf>
    <xf numFmtId="169" fontId="7" fillId="2" borderId="4" xfId="0" applyNumberFormat="1" applyFont="1" applyFill="1" applyBorder="1" applyAlignment="1">
      <alignment horizontal="center" wrapText="1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8" formatCode="_ * #,##0.000000_ ;_ * \-#,##0.00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305173-C59D-4175-B884-56C7810FE8B3}" name="RowTitleRegion1.b1.c4.1" displayName="RowTitleRegion1.b1.c4.1" ref="B1:C4" totalsRowShown="0" tableBorderDxfId="512">
  <autoFilter ref="B1:C4" xr:uid="{F5305173-C59D-4175-B884-56C7810FE8B3}">
    <filterColumn colId="0" hiddenButton="1"/>
    <filterColumn colId="1" hiddenButton="1"/>
  </autoFilter>
  <tableColumns count="2">
    <tableColumn id="1" xr3:uid="{C15B2963-3176-4DAC-ACB2-E8EF283E4E45}" name="תאריך הדיווח" dataDxfId="511" dataCellStyle="Normal_2007-16618"/>
    <tableColumn id="2" xr3:uid="{E6073709-86EF-4EC1-B0A0-EE5C78A7DA1B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E059DCC-A222-4B43-A530-1FB98FEF51FC}" name="TitleRegion1.a5.d54.2" displayName="TitleRegion1.a5.d54.2" ref="A5:D54" totalsRowShown="0">
  <autoFilter ref="A5:D54" xr:uid="{9E059DCC-A222-4B43-A530-1FB98FEF51FC}">
    <filterColumn colId="0" hiddenButton="1"/>
    <filterColumn colId="1" hiddenButton="1"/>
    <filterColumn colId="2" hiddenButton="1"/>
    <filterColumn colId="3" hiddenButton="1"/>
  </autoFilter>
  <tableColumns count="4">
    <tableColumn id="1" xr3:uid="{5B58EAB9-4B41-426B-B321-3EE75BAC4D64}" name="ריק במקור" dataDxfId="510" dataCellStyle="Normal_2007-16618"/>
    <tableColumn id="2" xr3:uid="{15FCCAA3-DC1E-43AE-A986-F9EF80DF6515}" name="סכום נכסי ההשקעה:" dataDxfId="509" dataCellStyle="Normal_2007-16618"/>
    <tableColumn id="3" xr3:uid="{483622E8-6FBC-49E9-9246-0FEBC83C1FBE}" name="ריק במקור2"/>
    <tableColumn id="4" xr3:uid="{E8B138F8-0A3A-4552-8359-9DE712D8B5A4}" name="ריק במקור3" dataDxfId="508" dataCellStyle="Comma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12B4578-4333-4328-898A-5DC66C620CBE}" name="RowTitleRegion1.a1.b4.1" displayName="RowTitleRegion1.a1.b4.1" ref="A1:B4" totalsRowShown="0">
  <autoFilter ref="A1:B4" xr:uid="{F12B4578-4333-4328-898A-5DC66C620CBE}">
    <filterColumn colId="0" hiddenButton="1"/>
    <filterColumn colId="1" hiddenButton="1"/>
  </autoFilter>
  <tableColumns count="2">
    <tableColumn id="1" xr3:uid="{C5523E48-347E-40EF-BDED-EDFA7705296C}" name="תאריך הדיווח" dataDxfId="507" dataCellStyle="Normal_2007-16618"/>
    <tableColumn id="2" xr3:uid="{1DA26797-FAA1-4AC1-8029-2962D7105305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608D0B9-8D93-4D91-99C9-2978585C2C09}" name="TitleRegion1.a5.k56.1" displayName="TitleRegion1.a5.k56.1" ref="A5:K56" totalsRowShown="0" headerRowDxfId="497" headerRowBorderDxfId="505" tableBorderDxfId="506">
  <autoFilter ref="A5:K56" xr:uid="{3608D0B9-8D93-4D91-99C9-2978585C2C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7B6F016-60C1-4E57-AE66-7B67843D7CD8}" name="שם המנפיק/שם נייר ערך "/>
    <tableColumn id="2" xr3:uid="{DA2BC3DD-9DDA-4EF0-9CC2-47E2E124423E}" name="מספר ני&quot;ע"/>
    <tableColumn id="3" xr3:uid="{8B785874-7901-4141-9D99-ADF33FF36E01}" name="מספר מנפיק" dataDxfId="504"/>
    <tableColumn id="4" xr3:uid="{38C8F872-6B97-4E25-9D76-7A8A4E5B8EE3}" name="דירוג"/>
    <tableColumn id="5" xr3:uid="{1B4B6A59-E6DE-4DFE-B690-47EFFE6FFC09}" name="שם מדרג" dataDxfId="503"/>
    <tableColumn id="6" xr3:uid="{2EB9CB76-0C44-4444-84EA-75EB2BA6C996}" name="סוג מטבע"/>
    <tableColumn id="7" xr3:uid="{E1A31248-1583-4B54-A10B-041D14E5B673}" name="שיעור ריבית" dataDxfId="502"/>
    <tableColumn id="8" xr3:uid="{FB54F0B9-91C1-46DB-B8BF-60913B9ADFA0}" name="תשואה לפידיון" dataDxfId="501"/>
    <tableColumn id="9" xr3:uid="{60F526A8-EEB9-4D03-BA37-4BDF567312B4}" name="שווי שוק" dataDxfId="500"/>
    <tableColumn id="10" xr3:uid="{983B65EF-E4E9-4ABF-BC77-D913C783D456}" name="שעור מנכסי אפיק ההשקעה" dataDxfId="499"/>
    <tableColumn id="11" xr3:uid="{CA4DFE75-8EEE-40FB-9076-CE02CC4EC5BD}" name="שעור מסך נכסי השקעה" dataDxfId="498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4DEBF44-AB4C-426D-8FD2-48CE7FB67148}" name="RowTitleRegion1.a1.b4.1" displayName="RowTitleRegion1.a1.b4.1_" ref="A1:B4" totalsRowShown="0" tableBorderDxfId="496">
  <autoFilter ref="A1:B4" xr:uid="{F4DEBF44-AB4C-426D-8FD2-48CE7FB67148}">
    <filterColumn colId="0" hiddenButton="1"/>
    <filterColumn colId="1" hiddenButton="1"/>
  </autoFilter>
  <tableColumns count="2">
    <tableColumn id="1" xr3:uid="{0E8A82BB-4625-44BC-8646-02C7B25272A1}" name="תאריך הדיווח" dataDxfId="495" dataCellStyle="Normal_2007-16618"/>
    <tableColumn id="2" xr3:uid="{15EC13C3-C62B-43FF-A4A1-281C97FAB30D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7438473-7523-4297-84AF-8035A85EA603}" name="TitleRegion1.a6.q39.1" displayName="TitleRegion1.a6.q39.1" ref="A6:Q39" totalsRowShown="0" headerRowDxfId="475" dataDxfId="476" headerRowBorderDxfId="493" tableBorderDxfId="494">
  <autoFilter ref="A6:Q39" xr:uid="{F7438473-7523-4297-84AF-8035A85EA60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6FEE31E3-24B2-45D3-BE24-0178891D09A1}" name="שם המנפיק/שם נייר ערך "/>
    <tableColumn id="2" xr3:uid="{02526A7B-9A14-4619-957C-9A37817E92D3}" name="מספר ני&quot;ע" dataDxfId="492"/>
    <tableColumn id="3" xr3:uid="{3572F97C-F555-4349-9E9A-D340EA1983BC}" name="זירת מסחר" dataDxfId="491"/>
    <tableColumn id="4" xr3:uid="{FF1D8A87-B297-429B-85B8-52C2EAEFF1FB}" name="דירוג" dataDxfId="490"/>
    <tableColumn id="5" xr3:uid="{6BF99D4E-5AB9-432A-ACA2-2ED8272C2252}" name="שם מדרג" dataDxfId="489"/>
    <tableColumn id="6" xr3:uid="{C3AEC7E8-735B-4DC0-AEA5-6F94B6139B87}" name="תאריך רכישה" dataDxfId="488"/>
    <tableColumn id="7" xr3:uid="{9AECCBD7-DE67-4600-87F1-44BF7FDF524D}" name="מח&quot;מ" dataDxfId="487"/>
    <tableColumn id="8" xr3:uid="{77244B00-E8BD-4C3F-AF4F-047ACDEBEB15}" name="סוג מטבע" dataDxfId="486"/>
    <tableColumn id="9" xr3:uid="{044621A6-068A-4FAD-BC88-DFD4CFBD2687}" name="שיעור ריבית" dataDxfId="485"/>
    <tableColumn id="10" xr3:uid="{F8097B47-ABE8-4779-BF07-E508AAA4CD5F}" name="תשואה לפידיון" dataDxfId="484"/>
    <tableColumn id="11" xr3:uid="{AFE60055-BE01-402C-BD3B-9FEB2CACEECE}" name="ערך נקוב****" dataDxfId="483"/>
    <tableColumn id="12" xr3:uid="{B81BD7A2-8BEB-4F8A-8DEA-2B97685CF1FE}" name="שער***" dataDxfId="482"/>
    <tableColumn id="13" xr3:uid="{A8D247A2-7FD8-47EF-8221-01120712038B}" name="פדיון/ריבית/דיבידנד לקבל*****  " dataDxfId="481"/>
    <tableColumn id="14" xr3:uid="{2B390FE0-0C9C-40E4-A9D2-8F9309664F74}" name="שווי שוק" dataDxfId="480"/>
    <tableColumn id="15" xr3:uid="{C4BAE1DC-E1B1-49A3-BC6A-65697C29F675}" name="שעור מערך נקוב**** מונפק" dataDxfId="479"/>
    <tableColumn id="16" xr3:uid="{A0D0BEF0-B591-4029-AC88-9BF617F96231}" name="שעור מנכסי אפיק ההשקעה" dataDxfId="478"/>
    <tableColumn id="17" xr3:uid="{EDAF1D80-5272-41BD-905E-5FC569F4C315}" name="שעור מסך נכסי השקעה**" dataDxfId="477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52810DD-3DB1-4E4B-8C33-9BA48745E3EA}" name="RowTitleRegion1.a1.b4.1" displayName="_RowTitleRegion1.a1.b4.1" ref="A1:B4" totalsRowShown="0" tableBorderDxfId="474">
  <autoFilter ref="A1:B4" xr:uid="{D52810DD-3DB1-4E4B-8C33-9BA48745E3EA}">
    <filterColumn colId="0" hiddenButton="1"/>
    <filterColumn colId="1" hiddenButton="1"/>
  </autoFilter>
  <tableColumns count="2">
    <tableColumn id="1" xr3:uid="{320FB9FC-9154-47DB-BA32-020570F2A938}" name="תאריך הדיווח" dataDxfId="473" dataCellStyle="Normal_2007-16618"/>
    <tableColumn id="2" xr3:uid="{9490D560-5FEF-45B4-90DC-6D4BBF3DA20A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50AB8B7-1C81-41CF-A26E-0FA832A32393}" name="TitleRegion1.a6.t26.1" displayName="TitleRegion1.a6.t26.1" ref="A6:T26" totalsRowShown="0" headerRowDxfId="450" dataDxfId="451" headerRowBorderDxfId="471" tableBorderDxfId="472">
  <autoFilter ref="A6:T26" xr:uid="{350AB8B7-1C81-41CF-A26E-0FA832A3239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1148D5E6-92FA-4EE1-9471-1410340D28BA}" name="שם המנפיק/שם נייר ערך "/>
    <tableColumn id="2" xr3:uid="{1E5CEC4C-20B4-4537-AD03-31D195610446}" name="מספר ני&quot;ע" dataDxfId="470"/>
    <tableColumn id="3" xr3:uid="{D7632802-5B5C-4160-8549-2A5D39BDF0C2}" name="זירת מסחר" dataDxfId="469"/>
    <tableColumn id="4" xr3:uid="{B62A3AD9-18DD-4253-B1F6-CA54339B7D35}" name="ספק מידע" dataDxfId="468"/>
    <tableColumn id="5" xr3:uid="{60922345-25D7-4A8A-AEDC-72A4699F801F}" name="מספר מנפיק" dataDxfId="467"/>
    <tableColumn id="6" xr3:uid="{237FE785-51C3-404D-A46F-D179659C6CBE}" name="ענף מסחר" dataDxfId="466"/>
    <tableColumn id="7" xr3:uid="{848FB90F-B553-4260-9463-86705E9BE144}" name="דירוג" dataDxfId="465"/>
    <tableColumn id="8" xr3:uid="{3202161B-D2F2-48A0-BE88-70DD029DA042}" name="שם מדרג" dataDxfId="464"/>
    <tableColumn id="9" xr3:uid="{4AE18B58-AEB9-4097-B62D-77257DFD5FA8}" name="תאריך רכישה" dataDxfId="463"/>
    <tableColumn id="10" xr3:uid="{7094E1C1-1ED8-4AE5-A825-A561E0DD04CE}" name="מח&quot;מ" dataDxfId="462"/>
    <tableColumn id="11" xr3:uid="{6BF06D17-9992-482F-8EE7-71AC0B5CAAD8}" name="סוג מטבע" dataDxfId="461"/>
    <tableColumn id="12" xr3:uid="{3D86F2A4-94DB-459B-A55E-F2D6D50A576D}" name="שיעור ריבית" dataDxfId="460"/>
    <tableColumn id="13" xr3:uid="{0B6A159F-2A27-48E6-9C99-FFA8BF0439E1}" name="תשואה לפידיון" dataDxfId="459"/>
    <tableColumn id="14" xr3:uid="{6A1B2D78-E864-46EA-8E09-09A1E1E77545}" name="ערך נקוב****" dataDxfId="458"/>
    <tableColumn id="15" xr3:uid="{04A9D1A6-3AE7-428D-987A-19E57DA50776}" name="שער***" dataDxfId="457"/>
    <tableColumn id="16" xr3:uid="{13B745DE-E748-4397-B521-609C3140CBD1}" name="פדיון/ריבית/דיבידנד לקבל*****  " dataDxfId="456"/>
    <tableColumn id="17" xr3:uid="{0D49A3A4-4CF2-4C10-910E-D4D0E225CA49}" name="שווי שוק" dataDxfId="455"/>
    <tableColumn id="18" xr3:uid="{A40FE268-A08F-4FF4-81DC-A5E8C6F4A34F}" name="שעור מערך נקוב מונפק" dataDxfId="454"/>
    <tableColumn id="19" xr3:uid="{FB93EE74-9ABA-4A87-873C-EF9E6D8625B4}" name="שעור מנכסי אפיק ההשקעה" dataDxfId="453"/>
    <tableColumn id="20" xr3:uid="{7255928F-6F74-4EC2-AB22-3B7FFBA4FDAB}" name="שעור מסך נכסי השקעה**" dataDxfId="45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7BCCAC5-10F8-4147-8CCF-121D7C1BC556}" name="RowTitleRegion1.a1.b4.1" displayName="_RowTitleRegion1.a1.b4.1_1" ref="A1:B4" totalsRowShown="0" tableBorderDxfId="449">
  <autoFilter ref="A1:B4" xr:uid="{97BCCAC5-10F8-4147-8CCF-121D7C1BC556}">
    <filterColumn colId="0" hiddenButton="1"/>
    <filterColumn colId="1" hiddenButton="1"/>
  </autoFilter>
  <tableColumns count="2">
    <tableColumn id="1" xr3:uid="{FEFDA4F0-493D-4AB7-973F-E283BE4DE5D9}" name="תאריך הדיווח" dataDxfId="448" dataCellStyle="Normal_2007-16618"/>
    <tableColumn id="2" xr3:uid="{C8A8975C-9FFF-416F-B1C9-6FA9D6DC21AB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1E3564D-90CA-4EA0-92B8-BC5AEF57354E}" name="TitleRegion1.a6.t28.1" displayName="TitleRegion1.a6.t28.1" ref="A6:T28" totalsRowShown="0" headerRowDxfId="425" dataDxfId="426" headerRowBorderDxfId="446" tableBorderDxfId="447">
  <autoFilter ref="A6:T28" xr:uid="{01E3564D-90CA-4EA0-92B8-BC5AEF57354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7A74E302-D72C-488D-ADB2-7386E333B7A0}" name="שם המנפיק/שם נייר ערך "/>
    <tableColumn id="2" xr3:uid="{C3529539-C0D3-4751-AFB4-7E16CD17E8B8}" name="מספר ני&quot;ע" dataDxfId="445"/>
    <tableColumn id="3" xr3:uid="{6D8C72C5-D8F6-4330-8FB8-B642824A7550}" name="זירת מסחר" dataDxfId="444"/>
    <tableColumn id="4" xr3:uid="{80728431-5DE0-4E5C-AD47-A61035A7EA1E}" name="ספק מידע" dataDxfId="443"/>
    <tableColumn id="5" xr3:uid="{729DB998-2F7B-4A64-9AEB-EAD8F97B3F2F}" name="מספר מנפיק" dataDxfId="442"/>
    <tableColumn id="6" xr3:uid="{D3B20A94-85CE-4B06-A377-6B567AA75B25}" name="ענף מסחר" dataDxfId="441"/>
    <tableColumn id="7" xr3:uid="{79C1ADCF-772F-476A-8C93-8915915AF02E}" name="דירוג" dataDxfId="440"/>
    <tableColumn id="8" xr3:uid="{3B8A14C6-9F72-48BC-81E6-9DE9607A25EC}" name="שם מדרג" dataDxfId="439"/>
    <tableColumn id="9" xr3:uid="{E395F896-E4F5-4A1B-BAAA-2FFEFA986FF9}" name="תאריך רכישה" dataDxfId="438"/>
    <tableColumn id="10" xr3:uid="{084CEBFD-662C-4A30-A3C3-7593EA96C120}" name="מח&quot;מ" dataDxfId="437"/>
    <tableColumn id="11" xr3:uid="{7871A94B-77FB-496B-B617-A7D72B1242E0}" name="סוג מטבע" dataDxfId="436"/>
    <tableColumn id="12" xr3:uid="{5FA2F557-D291-4D5E-A38D-BA9F76B8794A}" name="שיעור ריבית" dataDxfId="435"/>
    <tableColumn id="13" xr3:uid="{2A4ED736-2519-422C-9867-AF1EA12B23CC}" name="תשואה לפידיון" dataDxfId="434"/>
    <tableColumn id="14" xr3:uid="{D20B4888-A0A3-4590-A055-EF303AEE6DFC}" name="ערך נקוב****" dataDxfId="433"/>
    <tableColumn id="15" xr3:uid="{C28C34DF-9ADE-403D-BF20-E0C4B92D6D6C}" name="שער***" dataDxfId="432"/>
    <tableColumn id="16" xr3:uid="{F7267A32-C318-4119-9E39-01E8E708F961}" name="פדיון/ריבית/דיבידנד לקבל*****  " dataDxfId="431"/>
    <tableColumn id="17" xr3:uid="{271296DD-AA50-41F4-BA78-8E4E0276761C}" name="שווי שוק" dataDxfId="430"/>
    <tableColumn id="18" xr3:uid="{97573A96-B27E-4C34-9C89-F4CF1CC77B66}" name="שעור מערך נקוב מונפק" dataDxfId="429"/>
    <tableColumn id="19" xr3:uid="{610884FE-278C-4699-AC12-50D963607E14}" name="שעור מנכסי אפיק ההשקעה" dataDxfId="428"/>
    <tableColumn id="20" xr3:uid="{D4586768-14E6-493A-8515-AC4200C81C52}" name="שעור מסך נכסי השקעה**" dataDxfId="427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E8695CB-E20B-4936-9EE0-4BF742B5BA39}" name="RowTitleRegion1.a1.b4.1" displayName="_RowTitleRegion1.a1.b4.1_2" ref="A1:B4" totalsRowShown="0" tableBorderDxfId="424">
  <autoFilter ref="A1:B4" xr:uid="{2E8695CB-E20B-4936-9EE0-4BF742B5BA39}">
    <filterColumn colId="0" hiddenButton="1"/>
    <filterColumn colId="1" hiddenButton="1"/>
  </autoFilter>
  <tableColumns count="2">
    <tableColumn id="1" xr3:uid="{607DE1A7-A397-4744-9F78-45FD02D50B89}" name="תאריך הדיווח" dataDxfId="423" dataCellStyle="Normal_2007-16618"/>
    <tableColumn id="2" xr3:uid="{1DB5DCA3-40E3-40BF-BDA4-FE4391335CE7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4FE4C3-0C68-40B9-B8BA-2EAAD22D08C0}" name="TitleRegion1.a6.n261.1" displayName="TitleRegion1.a6.n261.1" ref="A6:N261" totalsRowShown="0" headerRowDxfId="406" dataDxfId="407" headerRowBorderDxfId="421" tableBorderDxfId="422">
  <autoFilter ref="A6:N261" xr:uid="{D74FE4C3-0C68-40B9-B8BA-2EAAD22D08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F88703C-6290-43FA-ABF5-B732B7024DAE}" name="שם המנפיק/שם נייר ערך "/>
    <tableColumn id="2" xr3:uid="{F31C6C7A-D881-4A0A-8312-129DEBF61837}" name="מספר ני&quot;ע" dataDxfId="420"/>
    <tableColumn id="3" xr3:uid="{29376AB5-709A-48CD-BD14-CA6F6CF57B39}" name="זירת מסחר" dataDxfId="419"/>
    <tableColumn id="4" xr3:uid="{419B1C60-80F8-4844-8C0E-74B8BA56F81B}" name="ספק מידע" dataDxfId="418"/>
    <tableColumn id="5" xr3:uid="{4AF1BE8E-F60B-4B66-B104-257119E707C9}" name="מספר מנפיק" dataDxfId="417"/>
    <tableColumn id="6" xr3:uid="{247EE138-F52C-452A-9F7D-3C3F40C3D671}" name="ענף מסחר" dataDxfId="416"/>
    <tableColumn id="7" xr3:uid="{82339136-EF5A-47D3-AB1F-4D5B5A958798}" name="סוג מטבע" dataDxfId="415"/>
    <tableColumn id="8" xr3:uid="{0DB3B4CB-A978-464D-A3EF-3F6ECA4DCFFE}" name="ערך נקוב****" dataDxfId="414"/>
    <tableColumn id="9" xr3:uid="{C8096A8B-5C64-4194-A6D0-6A2465447D48}" name="שער***" dataDxfId="413"/>
    <tableColumn id="10" xr3:uid="{A80B4418-223E-4655-AE2C-5D5AC35EF87F}" name="פדיון/ריבית/דיבידנד לקבל*****  " dataDxfId="412"/>
    <tableColumn id="11" xr3:uid="{E1F37299-0B04-4F8E-BB7F-75B34E3EEA95}" name="שווי שוק" dataDxfId="411"/>
    <tableColumn id="12" xr3:uid="{478E2DDE-B36A-4466-AEC3-C270784748E5}" name="שעור מערך נקוב מונפק" dataDxfId="410"/>
    <tableColumn id="13" xr3:uid="{C6972872-F2B2-4811-A4B2-BE558ECF6EEE}" name="שעור מנכסי אפיק ההשקעה" dataDxfId="409"/>
    <tableColumn id="14" xr3:uid="{DEE0E903-4DF4-4834-A395-DF5D495440BC}" name="שעור מסך נכסי השקעה**" dataDxfId="408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CFD6B0C-17D2-40DD-83BC-B042C2179CD9}" name="RowTitleRegion1.a1.b4.1" displayName="_RowTitleRegion1.a1.b4.1_3" ref="A1:B4" totalsRowShown="0" tableBorderDxfId="405">
  <autoFilter ref="A1:B4" xr:uid="{ACFD6B0C-17D2-40DD-83BC-B042C2179CD9}">
    <filterColumn colId="0" hiddenButton="1"/>
    <filterColumn colId="1" hiddenButton="1"/>
  </autoFilter>
  <tableColumns count="2">
    <tableColumn id="1" xr3:uid="{AECA515E-2442-48D5-B37A-44B39B1C6E39}" name="תאריך הדיווח" dataDxfId="404" dataCellStyle="Normal_2007-16618"/>
    <tableColumn id="2" xr3:uid="{D1428F3E-528D-40F4-AADC-AF7FD6F30F89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EB6F526-AFE0-4E01-A2C4-65D670EA4FFA}" name="TitleRegion1.a6.m87.1" displayName="TitleRegion1.a6.m87.1" ref="A6:M87" totalsRowShown="0" headerRowDxfId="388" dataDxfId="389" headerRowBorderDxfId="402" tableBorderDxfId="403">
  <autoFilter ref="A6:M87" xr:uid="{9EB6F526-AFE0-4E01-A2C4-65D670EA4FF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E028B131-285B-4023-ABF4-EABC4C111CE7}" name="שם המנפיק/שם נייר ערך "/>
    <tableColumn id="2" xr3:uid="{889C32F3-505E-4C9A-AC67-EB58CFC1DE13}" name="מספר ני&quot;ע" dataDxfId="401"/>
    <tableColumn id="3" xr3:uid="{7C991151-52E6-4A40-A720-2FC3B9B758E2}" name="זירת מסחר" dataDxfId="400"/>
    <tableColumn id="4" xr3:uid="{DC26CC0A-4CFE-423E-B8DB-288DE3A1119A}" name="מספר מנפיק" dataDxfId="399"/>
    <tableColumn id="5" xr3:uid="{CA33A6C9-8CDB-4ACD-811A-B9B1985415FE}" name="ענף מסחר" dataDxfId="398"/>
    <tableColumn id="6" xr3:uid="{0F418653-FF1E-4D27-B8EF-68B66CA304FE}" name="סוג מטבע" dataDxfId="397"/>
    <tableColumn id="7" xr3:uid="{1714E45A-DBA5-433E-96BD-A872607B1707}" name="ערך נקוב****" dataDxfId="396"/>
    <tableColumn id="8" xr3:uid="{5659E3E6-62D4-44C3-A2B5-B76D21412FF8}" name="שער***" dataDxfId="395"/>
    <tableColumn id="9" xr3:uid="{AB672C37-C3E7-4FE2-94D6-8FEC0AFB555B}" name="פדיון/ריבית/דיבידנד לקבל*****  " dataDxfId="394"/>
    <tableColumn id="10" xr3:uid="{E84639B3-24E0-4938-9C91-EEF58D2C68E9}" name="שווי שוק" dataDxfId="393"/>
    <tableColumn id="11" xr3:uid="{EFCEBC88-0D2C-4510-B052-A78C969D0A98}" name="שעור מערך נקוב מונפק" dataDxfId="392"/>
    <tableColumn id="12" xr3:uid="{0C5EED82-3CD9-4F26-BAD4-01E780868EB2}" name="שעור מנכסי אפיק ההשקעה" dataDxfId="391"/>
    <tableColumn id="13" xr3:uid="{6FAFBADB-F475-4218-93F1-D0CB9073CF68}" name="שעור מסך נכסי השקעה**" dataDxfId="390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5484579-4662-43D5-8C8A-B21C5F2F8FC9}" name="RowTitleRegion1.a1.b4.1" displayName="_RowTitleRegion1.a1.b4.1_4" ref="A1:B4" totalsRowShown="0" tableBorderDxfId="387">
  <autoFilter ref="A1:B4" xr:uid="{25484579-4662-43D5-8C8A-B21C5F2F8FC9}">
    <filterColumn colId="0" hiddenButton="1"/>
    <filterColumn colId="1" hiddenButton="1"/>
  </autoFilter>
  <tableColumns count="2">
    <tableColumn id="1" xr3:uid="{296453CC-EB0D-4F1A-A21B-0099D417E7DE}" name="תאריך הדיווח" dataDxfId="386" dataCellStyle="Normal_2007-16618"/>
    <tableColumn id="2" xr3:uid="{E4DFC9B6-FDD3-46B6-85E9-EFB1FB42987D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4F35752-6307-4054-993E-355BB6FD1446}" name="TitleRegion1.a6.n34.1" displayName="TitleRegion1.a6.n34.1" ref="A6:N34" totalsRowShown="0" headerRowDxfId="369" dataDxfId="370" headerRowBorderDxfId="384" tableBorderDxfId="385">
  <autoFilter ref="A6:N34" xr:uid="{54F35752-6307-4054-993E-355BB6FD144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2D70E38-5287-4010-BE82-2054F028B923}" name="שם המנפיק/שם נייר ערך "/>
    <tableColumn id="2" xr3:uid="{3208904A-3E96-4F11-BBF5-F204BE082100}" name="מספר ני&quot;ע" dataDxfId="383"/>
    <tableColumn id="3" xr3:uid="{E0FB32E4-F807-4FFD-B436-C8F22733839E}" name="זירת מסחר" dataDxfId="382"/>
    <tableColumn id="4" xr3:uid="{28041ED7-FFF5-40DC-8865-8042402DED0E}" name="מספר מנפיק" dataDxfId="381"/>
    <tableColumn id="5" xr3:uid="{87A017F1-4015-4B86-888A-11EA112DE591}" name="ענף מסחר" dataDxfId="380"/>
    <tableColumn id="6" xr3:uid="{A6D7AEB1-6CA5-474A-8186-3232C8D81061}" name="דירוג" dataDxfId="379"/>
    <tableColumn id="7" xr3:uid="{7DF51A4F-950B-4DB0-A0CE-5AB16CBC35D8}" name="שם מדרג" dataDxfId="378"/>
    <tableColumn id="8" xr3:uid="{584D16B3-96CC-4DEF-B88F-2C130D0857B1}" name="סוג מטבע" dataDxfId="377"/>
    <tableColumn id="9" xr3:uid="{5BB335D7-1E35-49BB-855B-36679B668FC8}" name="ערך נקוב****" dataDxfId="376"/>
    <tableColumn id="10" xr3:uid="{30401D21-6513-4D78-B48A-5B1061B15497}" name="שער***" dataDxfId="375"/>
    <tableColumn id="11" xr3:uid="{15B85DA5-469A-4C27-870A-F86A2E1F25A4}" name="שווי שוק" dataDxfId="374"/>
    <tableColumn id="12" xr3:uid="{ABBB677D-AB2C-4A72-8AEB-5BE2235869A2}" name="שעור מערך נקוב מונפק" dataDxfId="373"/>
    <tableColumn id="13" xr3:uid="{5E6C1D99-1E78-4104-85EC-7055F3799F89}" name="שעור מנכסי אפיק ההשקעה" dataDxfId="372"/>
    <tableColumn id="14" xr3:uid="{BBCE3C75-CA87-495C-9FC4-0AEC88F2308F}" name="שעור מסך נכסי השקעה**" dataDxfId="371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CEEEFDE-03FF-4952-B13D-C5B6698564AE}" name="RowTitleRegion1.a1.b4.1" displayName="_RowTitleRegion1.a1.b4.1_5" ref="A1:B4" totalsRowShown="0" tableBorderDxfId="368">
  <autoFilter ref="A1:B4" xr:uid="{FCEEEFDE-03FF-4952-B13D-C5B6698564AE}">
    <filterColumn colId="0" hiddenButton="1"/>
    <filterColumn colId="1" hiddenButton="1"/>
  </autoFilter>
  <tableColumns count="2">
    <tableColumn id="1" xr3:uid="{43F47BE2-5A55-41ED-AB82-F94B0718D0BD}" name="תאריך הדיווח" dataDxfId="367" dataCellStyle="Normal_2007-16618"/>
    <tableColumn id="2" xr3:uid="{819B7370-4F7E-4627-8469-7E7324AD4A69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98F8931-4F50-48F0-9008-89B736982D53}" name="TitleRegion1.a6.k23.1" displayName="TitleRegion1.a6.k23.1" ref="A6:K23" totalsRowShown="0" headerRowDxfId="353" dataDxfId="354" headerRowBorderDxfId="365" tableBorderDxfId="366">
  <autoFilter ref="A6:K23" xr:uid="{C98F8931-4F50-48F0-9008-89B736982D5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221FB97-8DCC-4406-9A64-880CDA12021A}" name="שם המנפיק/שם נייר ערך"/>
    <tableColumn id="2" xr3:uid="{DF6AD05F-3393-4C29-8FBF-19031EAE0D29}" name="מספר ני&quot;ע" dataDxfId="364"/>
    <tableColumn id="3" xr3:uid="{58158830-6DD1-4CF2-BED9-4D70FEA46FA3}" name="זירת מסחר" dataDxfId="363"/>
    <tableColumn id="4" xr3:uid="{5059395D-E3C9-4BD1-AD8F-006573EC3D0C}" name="ענף מסחר" dataDxfId="362"/>
    <tableColumn id="5" xr3:uid="{D1745EEF-E9C4-462A-AD6D-9BD532A81386}" name="סוג מטבע" dataDxfId="361"/>
    <tableColumn id="6" xr3:uid="{4704473C-112B-43C2-8028-E1EFDABD597E}" name="ערך נקוב****" dataDxfId="360"/>
    <tableColumn id="7" xr3:uid="{B71AF570-F31D-40D5-A120-B37FE2A91E6C}" name="שער***" dataDxfId="359"/>
    <tableColumn id="8" xr3:uid="{74E7D858-5F98-4408-B8E6-7F8ED1DA63BD}" name="שווי שוק" dataDxfId="358"/>
    <tableColumn id="9" xr3:uid="{1269CD8B-4FBC-49CB-AB7D-3EEBDFD1B1A3}" name="שעור מערך נקוב מונפק" dataDxfId="357"/>
    <tableColumn id="10" xr3:uid="{2276E6F0-1361-47D6-BD43-261FD5C95553}" name="שעור מנכסי אפיק ההשקעה" dataDxfId="356"/>
    <tableColumn id="11" xr3:uid="{CA95B24C-13D9-4EA8-B577-FF20E48D606E}" name="שעור מסך נכסי השקעה**" dataDxfId="355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BF47350-6554-4195-9259-30DEEB086B63}" name="RowTitleRegion1.a1.b4.1" displayName="_RowTitleRegion1.a1.b4.1_6" ref="A1:B4" totalsRowShown="0" tableBorderDxfId="352">
  <autoFilter ref="A1:B4" xr:uid="{1BF47350-6554-4195-9259-30DEEB086B63}">
    <filterColumn colId="0" hiddenButton="1"/>
    <filterColumn colId="1" hiddenButton="1"/>
  </autoFilter>
  <tableColumns count="2">
    <tableColumn id="1" xr3:uid="{6190B4EB-9DBE-4B5B-920B-D9EBB42952F3}" name="תאריך הדיווח" dataDxfId="351" dataCellStyle="Normal_2007-16618"/>
    <tableColumn id="2" xr3:uid="{87AD6BCE-16F9-4E7B-B188-F44051049E72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110FE10-5859-4016-BF16-8350F122236B}" name="TitleRegion1.a6.k35.1" displayName="TitleRegion1.a6.k35.1" ref="A6:K35" totalsRowShown="0" headerRowDxfId="337" dataDxfId="338" headerRowBorderDxfId="349" tableBorderDxfId="350">
  <autoFilter ref="A6:K35" xr:uid="{A110FE10-5859-4016-BF16-8350F122236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BDF39DDB-B086-4BDD-B5EF-9CC4BD18C40C}" name="שם המנפיק/שם נייר ערך"/>
    <tableColumn id="2" xr3:uid="{546179B4-F2C7-4412-A59F-0B2194B36F85}" name="מספר ני&quot;ע" dataDxfId="348"/>
    <tableColumn id="3" xr3:uid="{3DAEF514-D0FB-40A9-A0BD-8D60BE17B8E7}" name="זירת מסחר" dataDxfId="347"/>
    <tableColumn id="4" xr3:uid="{09752BCB-C57B-4111-97FF-0ADCA336CD0D}" name="ענף מסחר" dataDxfId="346"/>
    <tableColumn id="5" xr3:uid="{1B4EF241-7571-4C09-BBC8-13B2FCCF0DD2}" name="סוג מטבע" dataDxfId="345"/>
    <tableColumn id="6" xr3:uid="{630E8FF4-C8A1-4AC9-B3E5-059B91C53B9A}" name="ערך נקוב****" dataDxfId="344"/>
    <tableColumn id="7" xr3:uid="{AC17321E-1A3B-45C8-B2E7-8F77CFBB1083}" name="שער***" dataDxfId="343"/>
    <tableColumn id="8" xr3:uid="{037DE35F-1560-48DD-AA2E-B36B52AF905B}" name="שווי שוק" dataDxfId="342"/>
    <tableColumn id="9" xr3:uid="{25FAAC68-2631-430D-BE0B-524DC6846D24}" name="שעור מערך נקוב מונפק" dataDxfId="341"/>
    <tableColumn id="10" xr3:uid="{0BAB0E10-5841-465A-920B-1E62EC8E6717}" name="שעור מנכסי אפיק ההשקעה" dataDxfId="340"/>
    <tableColumn id="11" xr3:uid="{F30855C2-A7DC-45AF-8DE8-87F980CC9611}" name="שעור מסך נכסי השקעה**" dataDxfId="339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861A694-6CB4-4E91-82B5-577D8314E67B}" name="RowTitleRegion1.a1.b4.1" displayName="_RowTitleRegion1.a1.b4.1_7" ref="A1:B4" totalsRowShown="0" tableBorderDxfId="336">
  <autoFilter ref="A1:B4" xr:uid="{E861A694-6CB4-4E91-82B5-577D8314E67B}">
    <filterColumn colId="0" hiddenButton="1"/>
    <filterColumn colId="1" hiddenButton="1"/>
  </autoFilter>
  <tableColumns count="2">
    <tableColumn id="1" xr3:uid="{93B33C01-EC8E-4CB5-9823-AFAA58318DCD}" name="תאריך הדיווח" dataDxfId="335" dataCellStyle="Normal_2007-16618"/>
    <tableColumn id="2" xr3:uid="{959FA172-7E76-4192-A830-97DAE8AD625C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480D5CD-7A6C-4F29-895B-05F230C1DCB0}" name="TitleRegion1.a6.j21.1" displayName="TitleRegion1.a6.j21.1" ref="A6:J21" totalsRowShown="0" headerRowDxfId="322" dataDxfId="323" headerRowBorderDxfId="333" tableBorderDxfId="334">
  <autoFilter ref="A6:J21" xr:uid="{2480D5CD-7A6C-4F29-895B-05F230C1DCB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BCF22A9-D466-47A1-B39B-2F9AEFDC75D2}" name="שם המנפיק/שם נייר ערך"/>
    <tableColumn id="2" xr3:uid="{96F15A9D-1916-4E65-85F0-8CF9B47AFD9B}" name="מספר ני&quot;ע" dataDxfId="332"/>
    <tableColumn id="3" xr3:uid="{7FAC119E-4C92-4AF8-8861-E4E42CABCAB5}" name="זירת מסחר" dataDxfId="331"/>
    <tableColumn id="4" xr3:uid="{D448C109-C927-4D97-8CA7-D70EB4C2D5EF}" name="ענף מסחר" dataDxfId="330"/>
    <tableColumn id="5" xr3:uid="{8C8EE7AE-75C4-474B-8E9C-B300FFA884EB}" name="סוג מטבע" dataDxfId="329"/>
    <tableColumn id="6" xr3:uid="{756CCE5E-1AB4-4215-9A73-B8ACB74F7450}" name="ערך נקוב****" dataDxfId="328"/>
    <tableColumn id="7" xr3:uid="{258972DF-E281-433A-8DAC-E4A59C109A30}" name="שער***" dataDxfId="327"/>
    <tableColumn id="8" xr3:uid="{10286F14-99E3-4816-A4A5-29C0DF9E2E90}" name="שווי שוק" dataDxfId="326"/>
    <tableColumn id="9" xr3:uid="{341EDDE6-9CBC-45A1-8BD9-E6DF864306C6}" name="שעור מנכסי אפיק ההשקעה" dataDxfId="325"/>
    <tableColumn id="10" xr3:uid="{DE432EE4-03DA-4B1A-9C78-8F3CCCED414B}" name="שעור מסך נכסי השקעה**" dataDxfId="324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8D284A9-0EF8-43D4-8247-59433CED0B38}" name="RowTitleRegion1.a1.b4.1" displayName="_RowTitleRegion1.a1.b4.1_8" ref="A1:B4" totalsRowShown="0" tableBorderDxfId="321">
  <autoFilter ref="A1:B4" xr:uid="{68D284A9-0EF8-43D4-8247-59433CED0B38}">
    <filterColumn colId="0" hiddenButton="1"/>
    <filterColumn colId="1" hiddenButton="1"/>
  </autoFilter>
  <tableColumns count="2">
    <tableColumn id="1" xr3:uid="{60270603-593B-48A7-82D5-C6668434E9C4}" name="תאריך הדיווח" dataDxfId="320" dataCellStyle="Normal_2007-16618"/>
    <tableColumn id="2" xr3:uid="{853A3FC9-1C8E-465A-A007-03E410A21106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6BA2FA9-3687-4ACA-99AD-24F86467CD36}" name="TitleRegion1.a6.p41.1" displayName="TitleRegion1.a6.p41.1" ref="A6:P41" totalsRowShown="0" headerRowDxfId="301" dataDxfId="302" headerRowBorderDxfId="318" tableBorderDxfId="319">
  <autoFilter ref="A6:P41" xr:uid="{06BA2FA9-3687-4ACA-99AD-24F86467CD3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FACDF961-ACF5-4D3A-9781-7B9B3BABE6D7}" name="שם המנפיק/שם נייר ערך"/>
    <tableColumn id="2" xr3:uid="{5AFAB36F-D546-41F6-B09F-77BAE80ACD48}" name="מספר ני&quot;ע" dataDxfId="317"/>
    <tableColumn id="3" xr3:uid="{D0F6D415-B628-4C3D-AB35-E8DCE37C8637}" name="נכס הבסיס" dataDxfId="316"/>
    <tableColumn id="4" xr3:uid="{CEDFEE0A-31F3-45A8-8C5E-795F0CB1DAAA}" name="דירוג" dataDxfId="315"/>
    <tableColumn id="5" xr3:uid="{BFE4359A-7883-435D-9E66-7A340EB58E11}" name="שם מדרג" dataDxfId="314"/>
    <tableColumn id="6" xr3:uid="{927685B5-BDBE-47D6-B73B-C52C789A1B8C}" name="תאריך רכישה" dataDxfId="313"/>
    <tableColumn id="7" xr3:uid="{3B024401-F9F1-48F2-8DAD-0558B88B329F}" name="מח&quot;מ" dataDxfId="312"/>
    <tableColumn id="8" xr3:uid="{FB664E17-AB95-44F2-ADDE-A266071155A4}" name="סוג מטבע" dataDxfId="311"/>
    <tableColumn id="9" xr3:uid="{3C972E7F-53AE-47BC-86CA-A4DA3AC819DC}" name="שיעור ריבית" dataDxfId="310"/>
    <tableColumn id="10" xr3:uid="{33FCBD89-5F95-4A7D-A555-761544C88ECD}" name="תשואה לפידיון" dataDxfId="309"/>
    <tableColumn id="11" xr3:uid="{6D0311EC-D5E0-4DED-9178-F929240AE0E8}" name="ערך נקוב****" dataDxfId="308"/>
    <tableColumn id="12" xr3:uid="{AA816246-8C4A-4166-AF10-1F5596578293}" name="שער***" dataDxfId="307"/>
    <tableColumn id="13" xr3:uid="{8486E244-52D6-42DF-90AF-4F4405AB983E}" name="שווי שוק" dataDxfId="306"/>
    <tableColumn id="14" xr3:uid="{56F1564C-CBCB-43DF-AAB9-285AE42FF6CB}" name="שעור מערך נקוב מונפק" dataDxfId="305"/>
    <tableColumn id="15" xr3:uid="{BEC26103-A00B-49EA-9618-52EEAAE58488}" name="שעור מנכסי אפיק ההשקעה" dataDxfId="304"/>
    <tableColumn id="16" xr3:uid="{21CF7EB0-1D2D-439B-BA57-11BA9BC950B0}" name="שעור מסך נכסי השקעה**" dataDxfId="303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0105E40-0E5F-45D2-9A70-7D4763C468AD}" name="RowTitleRegion1.a1.b4.1" displayName="_RowTitleRegion1.a1.b4.1_9" ref="A1:B4" totalsRowShown="0" tableBorderDxfId="300">
  <autoFilter ref="A1:B4" xr:uid="{B0105E40-0E5F-45D2-9A70-7D4763C468AD}">
    <filterColumn colId="0" hiddenButton="1"/>
    <filterColumn colId="1" hiddenButton="1"/>
  </autoFilter>
  <tableColumns count="2">
    <tableColumn id="1" xr3:uid="{582573F6-5EAF-472E-8A80-19CD2A119B93}" name="תאריך הדיווח" dataDxfId="299" dataCellStyle="Normal_2007-16618"/>
    <tableColumn id="2" xr3:uid="{31FACEAE-F8CC-4C5F-B29B-FA0843B5D669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1388B04-1452-497B-B926-8AD46C8D976A}" name="TitleRegion1.a6.o35.1" displayName="TitleRegion1.a6.o35.1" ref="A6:O35" totalsRowShown="0" headerRowDxfId="281" dataDxfId="282" headerRowBorderDxfId="297" tableBorderDxfId="298">
  <autoFilter ref="A6:O35" xr:uid="{A1388B04-1452-497B-B926-8AD46C8D976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58FD04A-230B-45C3-B5CE-961A11FA3A2F}" name="שם המנפיק/שם נייר ערך"/>
    <tableColumn id="2" xr3:uid="{6B57442E-C197-4F4E-838B-91F9157E1E01}" name="מספר ני&quot;ע" dataDxfId="296"/>
    <tableColumn id="3" xr3:uid="{F5069D1A-9B5D-4ADE-8585-AF3D68851F49}" name="דירוג" dataDxfId="295"/>
    <tableColumn id="4" xr3:uid="{61D683F3-C062-4C1B-8BB7-2EC12B1EEF3A}" name="שם מדרג" dataDxfId="294"/>
    <tableColumn id="5" xr3:uid="{9E2301EA-E104-493E-B6C4-29F856F13044}" name="תאריך רכישה" dataDxfId="293"/>
    <tableColumn id="6" xr3:uid="{11BDF5A0-F6B1-45A3-979F-DE0F8376D035}" name="מח&quot;מ" dataDxfId="292"/>
    <tableColumn id="7" xr3:uid="{24F33916-14AD-4365-8281-234DAE809EBB}" name="סוג מטבע" dataDxfId="291"/>
    <tableColumn id="8" xr3:uid="{0EEB8B62-857B-4AB5-838D-F3AB52D2A604}" name="שיעור ריבית" dataDxfId="290"/>
    <tableColumn id="9" xr3:uid="{D4F2E341-AD31-4355-BABB-33FDBED99684}" name="תשואה לפידיון" dataDxfId="289"/>
    <tableColumn id="10" xr3:uid="{85D6167A-4AD4-4516-BA61-243CB323C1EC}" name="ערך נקוב****" dataDxfId="288"/>
    <tableColumn id="11" xr3:uid="{94597F35-8E1D-4D7C-BAAA-C355E1A15AC3}" name="שער***" dataDxfId="287"/>
    <tableColumn id="12" xr3:uid="{F26651F9-433D-4C9C-BD2E-4DBDBD14FD74}" name="שווי הוגן" dataDxfId="286"/>
    <tableColumn id="13" xr3:uid="{76AC51AC-CA8D-4ED5-A92C-64BD947BB856}" name="שעור מערך נקוב מונפק" dataDxfId="285"/>
    <tableColumn id="14" xr3:uid="{DF590492-6FD5-4ADE-95A1-CEB7840ADCB3}" name="שעור מנכסי אפיק ההשקעה" dataDxfId="284"/>
    <tableColumn id="15" xr3:uid="{96EAE829-36D0-4DA5-87C4-53DF50CE4A95}" name="שעור מסך נכסי השקעה**" dataDxfId="283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ACA46AE-9240-43CC-A539-E44478F2D7D9}" name="RowTitleRegion1.a1.b4.1" displayName="_RowTitleRegion1.a1.b4.1_10" ref="A1:B4" totalsRowShown="0" tableBorderDxfId="280">
  <autoFilter ref="A1:B4" xr:uid="{BACA46AE-9240-43CC-A539-E44478F2D7D9}">
    <filterColumn colId="0" hiddenButton="1"/>
    <filterColumn colId="1" hiddenButton="1"/>
  </autoFilter>
  <tableColumns count="2">
    <tableColumn id="1" xr3:uid="{197ABE92-6EC7-46D8-A6C7-73AB49414CAC}" name="תאריך הדיווח" dataDxfId="279" dataCellStyle="Normal_2007-16618"/>
    <tableColumn id="2" xr3:uid="{4466E029-1578-471C-9E80-362E0A447613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4CBE679-ACE5-41CE-B158-0014CFD406BB}" name="TitleRegion1.a6.r27.1" displayName="TitleRegion1.a6.r27.1" ref="A6:R27" totalsRowShown="0" headerRowDxfId="258" dataDxfId="259" headerRowBorderDxfId="277" tableBorderDxfId="278">
  <autoFilter ref="A6:R27" xr:uid="{64CBE679-ACE5-41CE-B158-0014CFD406B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7E1C49BE-7671-4B30-AD6B-A98EB57A6E58}" name="שם המנפיק/שם נייר ערך"/>
    <tableColumn id="2" xr3:uid="{E66A7434-9DA1-4E39-87EB-43E1B6B2F92D}" name="מספר ני&quot;ע" dataDxfId="276"/>
    <tableColumn id="3" xr3:uid="{6BBCB861-BA58-4C37-9EBA-7B64295F662A}" name="ספק המידע" dataDxfId="275"/>
    <tableColumn id="4" xr3:uid="{362FC13E-95C9-4571-9B92-20693BDB667A}" name="מספר מנפיק" dataDxfId="274"/>
    <tableColumn id="5" xr3:uid="{2980A792-CBB0-4EE2-95CA-7A3108F15A7D}" name="ענף מסחר" dataDxfId="273"/>
    <tableColumn id="6" xr3:uid="{E81F522B-7F65-43FF-90E4-5FCC85AFECA0}" name="דירוג" dataDxfId="272"/>
    <tableColumn id="7" xr3:uid="{2EEED821-9314-44CB-AA77-0B2A57CAEFA4}" name="שם מדרג" dataDxfId="271"/>
    <tableColumn id="8" xr3:uid="{6BD1620E-F47D-4617-8C26-9336CF6733E2}" name="תאריך רכישה" dataDxfId="270"/>
    <tableColumn id="9" xr3:uid="{96D56718-8E7C-448C-9BDC-07BA92A3E2A0}" name="מח&quot;מ" dataDxfId="269"/>
    <tableColumn id="10" xr3:uid="{FC626B56-1311-45FA-995B-53FA7C6ED6F0}" name="סוג מטבע" dataDxfId="268"/>
    <tableColumn id="11" xr3:uid="{45C4126C-EAB9-4FBE-8758-78C94C4F6317}" name="שיעור ריבית" dataDxfId="267"/>
    <tableColumn id="12" xr3:uid="{78EDA1BB-257F-4155-AF4F-222343876ABA}" name="תשואה לפידיון" dataDxfId="266"/>
    <tableColumn id="13" xr3:uid="{2F9BB6A1-45C8-4487-98D1-42C1866AEC32}" name="ערך נקוב****" dataDxfId="265"/>
    <tableColumn id="14" xr3:uid="{19C85A3A-EB5E-41BC-B5EF-CDC99EE9DB95}" name="שער***" dataDxfId="264"/>
    <tableColumn id="15" xr3:uid="{ECBDEDDA-1C45-4DE5-9E37-20ACF7BE5C33}" name="שווי הוגן" dataDxfId="263"/>
    <tableColumn id="16" xr3:uid="{AF2E44A8-908A-412D-8662-5D7517A49F6F}" name="שעור מערך נקוב מונפק" dataDxfId="262"/>
    <tableColumn id="17" xr3:uid="{D21CCA7E-93FE-4AEB-A0E5-BA764366B045}" name="שעור מנכסי אפיק ההשקעה" dataDxfId="261"/>
    <tableColumn id="18" xr3:uid="{662DFA7C-9FE5-48B1-9630-20184646D08A}" name="שעור מסך נכסי השקעה**" dataDxfId="260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5630F21-F818-496D-AF7E-664E1A045E3C}" name="RowTitleRegion1.a1.b4.1" displayName="_RowTitleRegion1.a1.b4.1_11" ref="A1:B4" totalsRowShown="0" tableBorderDxfId="257">
  <autoFilter ref="A1:B4" xr:uid="{05630F21-F818-496D-AF7E-664E1A045E3C}">
    <filterColumn colId="0" hiddenButton="1"/>
    <filterColumn colId="1" hiddenButton="1"/>
  </autoFilter>
  <tableColumns count="2">
    <tableColumn id="1" xr3:uid="{6DC8DC6F-02D7-4A2C-BB74-6301DA951E68}" name="תאריך הדיווח" dataDxfId="256" dataCellStyle="Normal_2007-16618"/>
    <tableColumn id="2" xr3:uid="{64482D9B-C166-4F6B-AC3D-1830A1EBE534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2E6E6BB-B28F-431C-841F-09F4B4093508}" name="TitleRegion1.a6.r27.1" displayName="TitleRegion1.a6.r27.1_" ref="A6:R27" totalsRowShown="0" headerRowDxfId="235" dataDxfId="236" headerRowBorderDxfId="254" tableBorderDxfId="255">
  <autoFilter ref="A6:R27" xr:uid="{62E6E6BB-B28F-431C-841F-09F4B409350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2A43E17-864F-45C9-9965-72DBC3228D19}" name="שם המנפיק/שם נייר ערך"/>
    <tableColumn id="2" xr3:uid="{E084F204-9702-4087-9DF9-C939F4D9B7E1}" name="מספר ני&quot;ע" dataDxfId="253"/>
    <tableColumn id="3" xr3:uid="{7A48A45D-5868-4A0E-8DB8-B343B7FE057F}" name="ספק המידע" dataDxfId="252"/>
    <tableColumn id="4" xr3:uid="{A3E26DF9-FB6A-4D15-83D3-24033DFF1F56}" name="מספר מנפיק" dataDxfId="251"/>
    <tableColumn id="5" xr3:uid="{56B25A5F-2486-418B-8BA7-6CA831E7EA3B}" name="ענף מסחר" dataDxfId="250"/>
    <tableColumn id="6" xr3:uid="{CA1A078F-6C36-40AD-BEBE-631C38E8953B}" name="דירוג" dataDxfId="249"/>
    <tableColumn id="7" xr3:uid="{3194AF2D-2562-42ED-B33D-D6E3BE0E7DBD}" name="שם מדרג" dataDxfId="248"/>
    <tableColumn id="8" xr3:uid="{131439CE-D7D6-4B02-BB9D-D618298511C4}" name="תאריך רכישה" dataDxfId="247"/>
    <tableColumn id="9" xr3:uid="{9FAA7547-3DF0-42D7-A69C-8443379494EE}" name="מח&quot;מ" dataDxfId="246"/>
    <tableColumn id="10" xr3:uid="{C1BEAE04-C022-4FAA-9437-1A0A7C60C42B}" name="סוג מטבע" dataDxfId="245"/>
    <tableColumn id="11" xr3:uid="{588FAF90-2B21-478A-93D7-C15584E74904}" name="שיעור ריבית" dataDxfId="244"/>
    <tableColumn id="12" xr3:uid="{031A4C66-BA7D-4876-8591-73BC1AA0DD5A}" name="תשואה לפידיון" dataDxfId="243"/>
    <tableColumn id="13" xr3:uid="{AA138703-1B44-4A93-BA4F-3633F7EA3E72}" name="ערך נקוב****" dataDxfId="242"/>
    <tableColumn id="14" xr3:uid="{93CF67F0-88D0-425B-8847-666302185389}" name="שער***" dataDxfId="241"/>
    <tableColumn id="15" xr3:uid="{1420C145-4795-4A83-83E0-63B9177D7517}" name="שווי הוגן" dataDxfId="240"/>
    <tableColumn id="16" xr3:uid="{E11FFBDD-1B12-4F97-9BF6-9448113C6FE3}" name="שעור מערך נקוב מונפק" dataDxfId="239"/>
    <tableColumn id="17" xr3:uid="{D8EB886A-3124-4B66-A84E-F5449339EF9C}" name="שעור מנכסי אפיק ההשקעה" dataDxfId="238"/>
    <tableColumn id="18" xr3:uid="{2C992DC3-4E1D-491E-9724-75DB32A16E68}" name="שעור מסך נכסי השקעה**" dataDxfId="237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A41354C-37D5-47E2-828C-AFF5AA92E0A7}" name="RowTitleRegion1.a1.b4.1" displayName="_RowTitleRegion1.a1.b4.1_12" ref="A1:B4" totalsRowShown="0" tableBorderDxfId="234">
  <autoFilter ref="A1:B4" xr:uid="{CA41354C-37D5-47E2-828C-AFF5AA92E0A7}">
    <filterColumn colId="0" hiddenButton="1"/>
    <filterColumn colId="1" hiddenButton="1"/>
  </autoFilter>
  <tableColumns count="2">
    <tableColumn id="1" xr3:uid="{D8E04D98-A301-464F-A919-7F36AF36B5EE}" name="תאריך הדיווח" dataDxfId="233" dataCellStyle="Normal_2007-16618"/>
    <tableColumn id="2" xr3:uid="{D4BBB349-14C6-4D71-ACD4-98E94C1F55A5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E71DEF1-9491-456C-982F-256B524907CF}" name="TitleRegion1.a6.l27.1" displayName="TitleRegion1.a6.l27.1" ref="A6:L27" totalsRowShown="0" headerRowDxfId="218" dataDxfId="219" headerRowBorderDxfId="231" tableBorderDxfId="232">
  <autoFilter ref="A6:L27" xr:uid="{FE71DEF1-9491-456C-982F-256B524907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B024F21-4A85-4A59-9409-5ED9FA494E11}" name="שם המנפיק/שם נייר ערך"/>
    <tableColumn id="2" xr3:uid="{1F315435-513A-4CA5-ADD9-7303DE11C237}" name="מספר ני&quot;ע" dataDxfId="230"/>
    <tableColumn id="3" xr3:uid="{AF49FA65-5DC2-47C9-A3E1-A593949C43FC}" name="ספק המידע" dataDxfId="229"/>
    <tableColumn id="4" xr3:uid="{E2CDEE9F-B364-4F7A-AC4D-97E7886E0D1B}" name="מספר מנפיק" dataDxfId="228"/>
    <tableColumn id="5" xr3:uid="{83864890-AA48-4C6C-8BEF-ECDE2FEE39FD}" name="ענף מסחר" dataDxfId="227"/>
    <tableColumn id="6" xr3:uid="{D09BEFF9-9823-457B-BB2D-B8A97C1013B8}" name="סוג מטבע" dataDxfId="226"/>
    <tableColumn id="7" xr3:uid="{1B818EBD-B41D-480A-8BAC-BA9EB30EFC0C}" name="ערך נקוב****" dataDxfId="225"/>
    <tableColumn id="8" xr3:uid="{A996EFE8-03E8-4345-BD37-5DAA8726F8A7}" name="שער***" dataDxfId="224"/>
    <tableColumn id="9" xr3:uid="{C908AB39-B1FF-4C1B-B998-98F9738EFBE6}" name="שווי הוגן" dataDxfId="223"/>
    <tableColumn id="10" xr3:uid="{B856A6D2-1F8D-49F2-980A-A0C98D808F89}" name="שעור מערך נקוב מונפק" dataDxfId="222"/>
    <tableColumn id="11" xr3:uid="{86E8620B-73AD-43F5-9086-A4CFD15B6EED}" name="שעור מנכסי אפיק ההשקעה" dataDxfId="221"/>
    <tableColumn id="12" xr3:uid="{2E0D6390-90BB-4283-A615-C269F92CE6B5}" name="שעור מסך נכסי השקעה**" dataDxfId="220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B356A1C0-74C1-4B72-8892-A03D509D10F9}" name="RowTitleRegion1.a1.b4.1" displayName="_RowTitleRegion1.a1.b4.1_13" ref="A1:B4" totalsRowShown="0" tableBorderDxfId="217">
  <autoFilter ref="A1:B4" xr:uid="{B356A1C0-74C1-4B72-8892-A03D509D10F9}">
    <filterColumn colId="0" hiddenButton="1"/>
    <filterColumn colId="1" hiddenButton="1"/>
  </autoFilter>
  <tableColumns count="2">
    <tableColumn id="1" xr3:uid="{071F3651-B8F2-48DB-AD90-14BC6484AC2C}" name="תאריך הדיווח" dataDxfId="216" dataCellStyle="Normal_2007-16618"/>
    <tableColumn id="2" xr3:uid="{31D07065-F37D-430E-A027-BCD08CAC58BF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AE14A43-CC54-4E66-989B-366E52ED95B4}" name="TitleRegion1.a6.j60.1" displayName="TitleRegion1.a6.j60.1" ref="A6:J60" totalsRowShown="0" headerRowDxfId="203" dataDxfId="204" headerRowBorderDxfId="214" tableBorderDxfId="215">
  <autoFilter ref="A6:J60" xr:uid="{9AE14A43-CC54-4E66-989B-366E52ED95B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4A2C4C0-6BCB-4E2A-88AC-D7A37D778B44}" name="שם המנפיק/שם נייר ערך"/>
    <tableColumn id="2" xr3:uid="{78A7EAB7-939A-4745-9C6B-2C26645B59C8}" name="מספר ני&quot;ע" dataDxfId="213"/>
    <tableColumn id="3" xr3:uid="{FEC76FEB-414B-4E57-BFE0-D5E4F3B62527}" name="סוג מטבע" dataDxfId="212"/>
    <tableColumn id="4" xr3:uid="{D1742CBA-2403-4ED1-919E-012A6F5096C2}" name="תאריך רכישה" dataDxfId="211"/>
    <tableColumn id="5" xr3:uid="{2063E495-CBF2-4064-9EE8-9D3D1C70B304}" name="ערך נקוב****" dataDxfId="210"/>
    <tableColumn id="6" xr3:uid="{A2579067-0A0B-451E-B437-A40C40401C56}" name="שער***" dataDxfId="209"/>
    <tableColumn id="7" xr3:uid="{EAA2096B-4BDF-4ACF-A946-DCDB49413E86}" name="שווי הוגן" dataDxfId="208"/>
    <tableColumn id="8" xr3:uid="{1CE287B5-C92F-4482-92EB-B96E498BABFB}" name="שעור מערך נקוב מונפק" dataDxfId="207"/>
    <tableColumn id="9" xr3:uid="{13A3A802-5A7B-4E1D-96FE-F0EF345236B6}" name="שעור מנכסי אפיק ההשקעה" dataDxfId="206"/>
    <tableColumn id="10" xr3:uid="{2EE15F3D-AEEB-497B-BD1B-D88225789BD8}" name="שעור מסך נכסי השקעה**" dataDxfId="205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DD5856A3-472D-452F-86FC-9400EF6AA440}" name="RowTitleRegion1.a1.b4.1" displayName="_RowTitleRegion1.a1.b4.1_14" ref="A1:B4" totalsRowShown="0" tableBorderDxfId="202">
  <autoFilter ref="A1:B4" xr:uid="{DD5856A3-472D-452F-86FC-9400EF6AA440}">
    <filterColumn colId="0" hiddenButton="1"/>
    <filterColumn colId="1" hiddenButton="1"/>
  </autoFilter>
  <tableColumns count="2">
    <tableColumn id="1" xr3:uid="{F772E615-A9EA-4F77-8208-3873B175960B}" name="תאריך הדיווח" dataDxfId="201" dataCellStyle="Normal_2007-16618"/>
    <tableColumn id="2" xr3:uid="{DF38633A-774E-4305-ABAD-CF65AAD1E72E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390FE04-5486-453D-ACBD-CC59D1319CA3}" name="TitleRegion1.a6.k18.1" displayName="TitleRegion1.a6.k18.1" ref="A6:K18" totalsRowShown="0" headerRowDxfId="187" dataDxfId="188" headerRowBorderDxfId="199" tableBorderDxfId="200">
  <autoFilter ref="A6:K18" xr:uid="{0390FE04-5486-453D-ACBD-CC59D1319CA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83DC6FC-8DB0-4DF0-A780-1870ADA88B17}" name="שם המנפיק/שם נייר ערך"/>
    <tableColumn id="2" xr3:uid="{56EF8807-AC3B-47DE-9512-5B4495A6DC32}" name="מספר ני&quot;ע" dataDxfId="198"/>
    <tableColumn id="3" xr3:uid="{E112E568-A0FD-4202-9A98-3C868449D1FD}" name="ענף מסחר" dataDxfId="197"/>
    <tableColumn id="4" xr3:uid="{0DAEDD17-60BE-47A6-9D4E-207357756428}" name="סוג מטבע" dataDxfId="196"/>
    <tableColumn id="5" xr3:uid="{B8BC7DE4-524B-45CC-97A2-8A2E783E94CC}" name="תאריך רכישה" dataDxfId="195"/>
    <tableColumn id="6" xr3:uid="{1D4CD961-8855-47E5-A87D-C688034D1A5F}" name="ערך נקוב****" dataDxfId="194"/>
    <tableColumn id="7" xr3:uid="{B6607E0F-4101-4DE0-9AA0-CFD7E87CE20E}" name="שער***" dataDxfId="193"/>
    <tableColumn id="8" xr3:uid="{198B5580-4CA0-446C-A049-349E8298B186}" name="שווי הוגן" dataDxfId="192"/>
    <tableColumn id="9" xr3:uid="{51D57FD8-A88D-48AB-937E-D2395F83F167}" name="שעור מערך נקוב מונפק" dataDxfId="191"/>
    <tableColumn id="10" xr3:uid="{9B5EB414-E911-4D2F-9B78-39FA83995A69}" name="שעור מנכסי אפיק ההשקעה" dataDxfId="190"/>
    <tableColumn id="11" xr3:uid="{99CD84B9-2C6E-429C-A8E9-8AA62D665597}" name="שעור מסך נכסי השקעה**" dataDxfId="189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DC27BD3-D453-47D8-AD22-5761F16ADE0E}" name="RowTitleRegion1.a1.b4.1" displayName="_RowTitleRegion1.a1.b4.1_15" ref="A1:B4" totalsRowShown="0" tableBorderDxfId="186">
  <autoFilter ref="A1:B4" xr:uid="{EDC27BD3-D453-47D8-AD22-5761F16ADE0E}">
    <filterColumn colId="0" hiddenButton="1"/>
    <filterColumn colId="1" hiddenButton="1"/>
  </autoFilter>
  <tableColumns count="2">
    <tableColumn id="1" xr3:uid="{A1FBEE37-FFAD-4D1A-91D2-6EDB929A800D}" name="תאריך הדיווח" dataDxfId="185" dataCellStyle="Normal_2007-16618"/>
    <tableColumn id="2" xr3:uid="{4F796850-782D-498E-B5D2-3796B97B577B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3B178723-97BC-4643-90BC-C68DB4C15B17}" name="TitleRegion1.a6.k36.1" displayName="TitleRegion1.a6.k36.1" ref="A6:K36" totalsRowShown="0" headerRowDxfId="171" dataDxfId="172" headerRowBorderDxfId="183" tableBorderDxfId="184">
  <autoFilter ref="A6:K36" xr:uid="{3B178723-97BC-4643-90BC-C68DB4C15B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D5993EC-BF98-4F0F-A18D-805035FA6A52}" name="שם המנפיק/שם נייר ערך"/>
    <tableColumn id="2" xr3:uid="{6048FDDA-7E81-4067-9349-7B5BFA868E66}" name="מספר ני&quot;ע" dataDxfId="182"/>
    <tableColumn id="3" xr3:uid="{D4B3F87C-B51A-46B1-81F4-36BED92D0D19}" name="ענף מסחר" dataDxfId="181"/>
    <tableColumn id="4" xr3:uid="{D5E576B4-9709-4298-AE50-AF65C5C0ECDF}" name="סוג מטבע" dataDxfId="180"/>
    <tableColumn id="5" xr3:uid="{A178D5B2-C6B5-4679-BF28-29C7C907E3B8}" name="תאריך רכישה" dataDxfId="179"/>
    <tableColumn id="6" xr3:uid="{7FC5910E-0887-47C5-98A8-B1EF7B97B6B6}" name="ערך נקוב****" dataDxfId="178"/>
    <tableColumn id="7" xr3:uid="{AFD470D0-78ED-4938-949A-03D2972B62BF}" name="שער***" dataDxfId="177"/>
    <tableColumn id="8" xr3:uid="{345CA87C-FDD4-4558-BA9C-6419D310AF62}" name="שווי הוגן" dataDxfId="176"/>
    <tableColumn id="9" xr3:uid="{E7931336-5E40-4902-90B4-CBF2B5C99964}" name="שעור מערך נקוב מונפק" dataDxfId="175"/>
    <tableColumn id="10" xr3:uid="{A1D94214-B1EA-4193-AF64-D4755A5E62B9}" name="שעור מנכסי אפיק ההשקעה" dataDxfId="174"/>
    <tableColumn id="11" xr3:uid="{DB1CD520-B4A0-4B3D-9F58-3A8083D65944}" name="שעור מסך נכסי השקעה**" dataDxfId="173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9582D92-6F45-45E1-AFA6-C93F9D1E5B96}" name="RowTitleRegion1.a1.b4.1" displayName="_RowTitleRegion1.a1.b4.1_16" ref="A1:B4" totalsRowShown="0" tableBorderDxfId="170">
  <autoFilter ref="A1:B4" xr:uid="{69582D92-6F45-45E1-AFA6-C93F9D1E5B96}">
    <filterColumn colId="0" hiddenButton="1"/>
    <filterColumn colId="1" hiddenButton="1"/>
  </autoFilter>
  <tableColumns count="2">
    <tableColumn id="1" xr3:uid="{BE56CE8E-59B0-4981-A513-96E9DD6D3097}" name="תאריך הדיווח" dataDxfId="169" dataCellStyle="Normal_2007-16618"/>
    <tableColumn id="2" xr3:uid="{6B070E92-C03B-4CB4-9672-2DDBAB36C7E8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C21F998-89BB-44C4-9CF4-B498CDE843A3}" name="TitleRegion1.a6.j274.1" displayName="TitleRegion1.a6.j274.1" ref="A6:J274" totalsRowShown="0" headerRowDxfId="156" dataDxfId="157" headerRowBorderDxfId="167" tableBorderDxfId="168">
  <autoFilter ref="A6:J274" xr:uid="{DC21F998-89BB-44C4-9CF4-B498CDE843A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B4E39F1A-64A6-4451-AD5A-0FF67908D5DA}" name="שם המנפיק/שם נייר ערך"/>
    <tableColumn id="2" xr3:uid="{369A20CA-BCCC-4DBC-B322-99364C69664A}" name="מספר ני&quot;ע" dataDxfId="166"/>
    <tableColumn id="3" xr3:uid="{114A4702-20D0-4905-8986-A66CE1C0F0AF}" name="ענף מסחר" dataDxfId="165"/>
    <tableColumn id="4" xr3:uid="{4A839E38-58FD-4717-9A44-D41300A65EB5}" name="סוג מטבע" dataDxfId="164"/>
    <tableColumn id="5" xr3:uid="{18A3C4FE-2C72-4FB5-9DBD-FC0837390554}" name="תאריך רכישה" dataDxfId="163"/>
    <tableColumn id="6" xr3:uid="{70C63119-4117-488F-B11E-B64BF139699B}" name="ערך נקוב****" dataDxfId="162"/>
    <tableColumn id="7" xr3:uid="{C4A003E9-381D-43F7-B7C9-24432BE1854B}" name="שער***" dataDxfId="161"/>
    <tableColumn id="8" xr3:uid="{C0445F2C-738E-4D35-80F0-E85A8F82C9CD}" name="שווי הוגן" dataDxfId="160"/>
    <tableColumn id="9" xr3:uid="{071B626C-F12C-4568-A32C-FCE40BA47685}" name="שעור מנכסי אפיק ההשקעה" dataDxfId="159"/>
    <tableColumn id="10" xr3:uid="{34B6A934-08D1-4AD5-825C-DE0DAA6D9614}" name="שעור מסך נכסי השקעה**" dataDxfId="158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AC4557A-BE01-43D3-877E-EE46EF6D7E7C}" name="RowTitleRegion1.a1.b4.1" displayName="_RowTitleRegion1.a1.b4.1_17" ref="A1:B4" totalsRowShown="0" tableBorderDxfId="155">
  <autoFilter ref="A1:B4" xr:uid="{BAC4557A-BE01-43D3-877E-EE46EF6D7E7C}">
    <filterColumn colId="0" hiddenButton="1"/>
    <filterColumn colId="1" hiddenButton="1"/>
  </autoFilter>
  <tableColumns count="2">
    <tableColumn id="1" xr3:uid="{8E069904-3F8A-4B0E-B0BD-F5C9828B4388}" name="תאריך הדיווח" dataDxfId="154" dataCellStyle="Normal_2007-16618"/>
    <tableColumn id="2" xr3:uid="{15ED6496-CECC-4A40-B3F9-13C770374919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A0C24E31-DD56-4167-A5F4-FEE8CE1208E0}" name="TitleRegion1.a6.p41.1" displayName="TitleRegion1.a6.p41.1_" ref="A6:P41" totalsRowShown="0" headerRowDxfId="135" dataDxfId="136" headerRowBorderDxfId="152" tableBorderDxfId="153">
  <autoFilter ref="A6:P41" xr:uid="{A0C24E31-DD56-4167-A5F4-FEE8CE1208E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2F86499F-A391-4159-B71F-883E330E1223}" name="שם המנפיק/שם נייר ערך"/>
    <tableColumn id="2" xr3:uid="{BC34FAAB-9EBE-4AF7-933B-97382DDDE6CA}" name="מספר ני&quot;ע" dataDxfId="151"/>
    <tableColumn id="3" xr3:uid="{6F1F5DBA-DE02-4F44-AD7C-0A1EC226A944}" name="נכס הבסיס" dataDxfId="150"/>
    <tableColumn id="4" xr3:uid="{3EF28476-502E-4F33-8F84-B0644B55273F}" name="דירוג" dataDxfId="149"/>
    <tableColumn id="5" xr3:uid="{E5705C81-0E0C-46FC-8EB2-3AA35DFCD58C}" name="שם מדרג" dataDxfId="148"/>
    <tableColumn id="6" xr3:uid="{049A5487-BEDC-4884-B264-3EE3CE150D9F}" name="תאריך רכישה" dataDxfId="147"/>
    <tableColumn id="7" xr3:uid="{0521203F-1A7C-4FC0-974E-C63AE0332727}" name="מח&quot;מ" dataDxfId="146"/>
    <tableColumn id="8" xr3:uid="{9AE9BA83-E2F6-4927-BB07-6A7D1EED6A3F}" name="סוג מטבע" dataDxfId="145"/>
    <tableColumn id="9" xr3:uid="{A481EAE5-E82C-41A1-9626-64B6FBD9D6A9}" name="שיעור ריבית" dataDxfId="144"/>
    <tableColumn id="10" xr3:uid="{3301FB1E-4325-47A0-A00B-4A9A52782284}" name="תשואה לפידיון" dataDxfId="143"/>
    <tableColumn id="11" xr3:uid="{2C28F40F-BC49-4D03-BACD-02776B3ED246}" name="ערך נקוב****" dataDxfId="142"/>
    <tableColumn id="12" xr3:uid="{C0AAAD9A-BD73-457A-AC93-AA4B252DD780}" name="שער***" dataDxfId="141"/>
    <tableColumn id="13" xr3:uid="{E899FC14-6BF5-4862-ACD4-47BEABF60649}" name="שווי הוגן" dataDxfId="140"/>
    <tableColumn id="14" xr3:uid="{56322EA3-6CE5-40F7-AC34-440ED209ADC2}" name="שעור מערך נקוב מונפק" dataDxfId="139"/>
    <tableColumn id="15" xr3:uid="{45DCC1CC-068F-4208-9C55-28EA8D8DDA89}" name="שעור מנכסי אפיק ההשקעה" dataDxfId="138"/>
    <tableColumn id="16" xr3:uid="{18E8366E-B9F4-4C67-845B-3C97D4A31B71}" name="שעור מסך נכסי השקעה**" dataDxfId="137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9AFAA223-31C9-4A20-B5DF-3CBCB000F257}" name="RowTitleRegion1.a1.b4.1" displayName="_RowTitleRegion1.a1.b4.1_18" ref="A1:B4" totalsRowShown="0" tableBorderDxfId="134">
  <autoFilter ref="A1:B4" xr:uid="{9AFAA223-31C9-4A20-B5DF-3CBCB000F257}">
    <filterColumn colId="0" hiddenButton="1"/>
    <filterColumn colId="1" hiddenButton="1"/>
  </autoFilter>
  <tableColumns count="2">
    <tableColumn id="1" xr3:uid="{34D9E672-5893-4A07-ABD9-C3D47D3C6824}" name="תאריך הדיווח" dataDxfId="133" dataCellStyle="Normal_2007-16618"/>
    <tableColumn id="2" xr3:uid="{6EB96917-426C-4D1F-B3C8-F427064B4346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BC1A0AFE-1AA1-435B-9CBA-0B22534FFA04}" name="TitleRegion1.a5.q41.1" displayName="TitleRegion1.a5.q41.1" ref="A5:Q41" totalsRowShown="0" headerRowDxfId="113" dataDxfId="114" headerRowBorderDxfId="131" tableBorderDxfId="132">
  <autoFilter ref="A5:Q41" xr:uid="{BC1A0AFE-1AA1-435B-9CBA-0B22534FFA0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79ECBDF5-01EB-49DE-B0B2-462C70ECFB11}" name="שם המנפיק/שם נייר ערך"/>
    <tableColumn id="2" xr3:uid="{19AE182C-A490-467B-9834-9E9BDCCF1634}" name="קונסורציום כן/לא" dataDxfId="130"/>
    <tableColumn id="3" xr3:uid="{BBDC51C3-545F-4F09-9FA7-140E3995AC79}" name="מספר ני&quot;ע" dataDxfId="129"/>
    <tableColumn id="4" xr3:uid="{4A7A5B7C-A86A-4DFF-B169-B191EB30CE4F}" name="מספר מנפיק" dataDxfId="128"/>
    <tableColumn id="5" xr3:uid="{637403C7-2205-4DB7-BC01-8E204AB586EB}" name="דירוג" dataDxfId="127"/>
    <tableColumn id="6" xr3:uid="{6DDB14BF-AF29-42E3-8F64-FF749DFBEF1A}" name="תאריך רכישה" dataDxfId="126"/>
    <tableColumn id="7" xr3:uid="{41F9F62A-91CE-4C5E-9A7C-3FC3915CE060}" name="שם מדרג" dataDxfId="125"/>
    <tableColumn id="8" xr3:uid="{FF9EC563-5283-469B-8743-6CBD0FC3CA19}" name="מח&quot;מ" dataDxfId="124"/>
    <tableColumn id="9" xr3:uid="{ECC0A86B-B8A5-4D6D-8809-9CEFD32D9364}" name="ענף משק" dataDxfId="123"/>
    <tableColumn id="10" xr3:uid="{F6530171-2CEC-4627-86BB-13B0FA1AEE47}" name="סוג מטבע" dataDxfId="122"/>
    <tableColumn id="11" xr3:uid="{79A4CF29-3CB4-4F27-B74B-EADB90271471}" name="שיעור ריבית ממוצע" dataDxfId="121"/>
    <tableColumn id="12" xr3:uid="{22A428F1-679C-45CD-AA03-A1D821E579E5}" name="תשואה לפידיון" dataDxfId="120"/>
    <tableColumn id="13" xr3:uid="{4B3B32FC-10F1-40E5-965D-E359BEB1EE98}" name="ערך נקוב****" dataDxfId="119"/>
    <tableColumn id="14" xr3:uid="{2D9083F6-FCAD-4382-96AD-17B16DA85009}" name="שער***" dataDxfId="118"/>
    <tableColumn id="15" xr3:uid="{5787BB82-D266-46F3-B33A-7E9CD46AFF29}" name="שווי הוגן" dataDxfId="117"/>
    <tableColumn id="16" xr3:uid="{CD791ACB-1F67-49BE-BE4E-B07B92A8AA90}" name="שעור מנכסי אפיק ההשקעה" dataDxfId="116"/>
    <tableColumn id="17" xr3:uid="{9E401521-5D83-45B4-91F2-58D0D9C8490F}" name="שעור מסך נכסי השקעה**" dataDxfId="115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9AC9C38E-E530-4C2D-891A-1FC41298FF7D}" name="RowTitleRegion1.a1.b4.1" displayName="_RowTitleRegion1.a1.b4.1_19" ref="A1:B4" totalsRowShown="0" tableBorderDxfId="112">
  <autoFilter ref="A1:B4" xr:uid="{9AC9C38E-E530-4C2D-891A-1FC41298FF7D}">
    <filterColumn colId="0" hiddenButton="1"/>
    <filterColumn colId="1" hiddenButton="1"/>
  </autoFilter>
  <tableColumns count="2">
    <tableColumn id="1" xr3:uid="{88648CC7-BE1F-4E69-9F77-C73232BDB678}" name="תאריך הדיווח" dataDxfId="111" dataCellStyle="Normal_2007-16618"/>
    <tableColumn id="2" xr3:uid="{58CECB0B-8E1D-4F6E-A7FA-C6EC291156BF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DC482D2C-3009-4D6C-9F6E-EF01DF915B30}" name="TitleRegion1.a5.n25.1" displayName="TitleRegion1.a5.n25.1" ref="A5:N25" totalsRowShown="0" headerRowDxfId="95" dataDxfId="96" headerRowBorderDxfId="110">
  <autoFilter ref="A5:N25" xr:uid="{DC482D2C-3009-4D6C-9F6E-EF01DF915B3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AF77DF4-6754-45EB-925A-CE005451B582}" name="שם המנפיק/שם נייר ערך"/>
    <tableColumn id="2" xr3:uid="{783E2F03-E2C5-446E-9BDA-D4DD69F0E4E3}" name="מספר ני&quot;ע" dataDxfId="109"/>
    <tableColumn id="3" xr3:uid="{50FC6AAA-6DA8-4BDA-8557-6E973D2E177E}" name="מספר מנפיק" dataDxfId="108"/>
    <tableColumn id="4" xr3:uid="{88989C09-B46B-40E8-B869-FA1DB938311B}" name="דירוג" dataDxfId="107"/>
    <tableColumn id="5" xr3:uid="{CBA6735A-E108-468D-923A-E54769A844FB}" name="שם מדרג" dataDxfId="106"/>
    <tableColumn id="6" xr3:uid="{1FCFC60A-891F-4F7E-8478-1E8EA755A827}" name="מח&quot;מ" dataDxfId="105"/>
    <tableColumn id="7" xr3:uid="{EE9A5392-329D-4C51-BD79-46DE16CBA927}" name="סוג מטבע" dataDxfId="104"/>
    <tableColumn id="8" xr3:uid="{D95FFAAD-D2B0-45D2-A9CE-FF7F65A21A66}" name="תנאי ושיעור ריבית" dataDxfId="103"/>
    <tableColumn id="9" xr3:uid="{890F7EE9-7F5E-44AF-88C9-EA0B2FB4781C}" name="תשואה לפידיון" dataDxfId="102"/>
    <tableColumn id="10" xr3:uid="{EF3F8A67-9C88-4A68-B30F-DCE7183ABDB6}" name="ערך נקוב****" dataDxfId="101"/>
    <tableColumn id="11" xr3:uid="{4D081C4D-4D11-4221-9CB4-9BC6F1AE338A}" name="שער***" dataDxfId="100"/>
    <tableColumn id="12" xr3:uid="{08C4C922-53C7-4BE4-A892-5F8569DB7DD8}" name="שווי הוגן" dataDxfId="99"/>
    <tableColumn id="13" xr3:uid="{C143E5CE-CF2C-45DA-A6C8-002E2119B1EB}" name="שעור מנכסי אפיק ההשקעה" dataDxfId="98"/>
    <tableColumn id="14" xr3:uid="{D109E0FF-852B-4211-9199-11DD63350E30}" name="שעור מסך נכסי השקעה**" dataDxfId="97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C7E8BFA-FABE-4A2F-AEF7-52BB7C2CFBD6}" name="RowTitleRegion1.a1.b4.1" displayName="_RowTitleRegion1.a1.b4.1_20" ref="A1:B4" totalsRowShown="0" tableBorderDxfId="94">
  <autoFilter ref="A1:B4" xr:uid="{1C7E8BFA-FABE-4A2F-AEF7-52BB7C2CFBD6}">
    <filterColumn colId="0" hiddenButton="1"/>
    <filterColumn colId="1" hiddenButton="1"/>
  </autoFilter>
  <tableColumns count="2">
    <tableColumn id="1" xr3:uid="{B2A9FF1D-BD67-4B2D-9E3C-57DC6D40C316}" name="תאריך הדיווח" dataDxfId="93" dataCellStyle="Normal_2007-16618"/>
    <tableColumn id="2" xr3:uid="{389990FB-4735-40FF-9A00-B9B7F375ADEF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1FA86A1-AEB3-482D-A378-6FD87642CC5C}" name="TitleRegion1.a5.i18.1" displayName="TitleRegion1.a5.i18.1" ref="A5:I18" totalsRowShown="0" headerRowDxfId="81" dataDxfId="82" headerRowBorderDxfId="92">
  <autoFilter ref="A5:I18" xr:uid="{E1FA86A1-AEB3-482D-A378-6FD87642CC5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A33F4ADD-E63E-43E7-81DE-BAC108632E70}" name="שם המנפיק/שם נייר ערך" dataDxfId="91"/>
    <tableColumn id="2" xr3:uid="{27252758-B709-475F-BEEB-D913FBC3ED41}" name="תאריך שערוך אחרון" dataDxfId="90"/>
    <tableColumn id="3" xr3:uid="{E427A955-EEE8-4756-8F5C-A18A8A90BD73}" name="אופי הנכס" dataDxfId="89"/>
    <tableColumn id="4" xr3:uid="{C4DABC62-D4E4-435E-8FA2-576FD30EE262}" name="שעור תשואה במהלך התקופה" dataDxfId="88"/>
    <tableColumn id="5" xr3:uid="{3BC89142-A7DB-4356-AC8F-735DCD395161}" name="סוג מטבע" dataDxfId="87"/>
    <tableColumn id="6" xr3:uid="{3CA43212-207C-488E-883F-39C83225D842}" name="שווי משוערך" dataDxfId="86"/>
    <tableColumn id="7" xr3:uid="{B228AA13-3332-468E-9920-8EF48D5AD30C}" name="שעור מנכסי אפיק ההשקעה" dataDxfId="85"/>
    <tableColumn id="8" xr3:uid="{0EC356A6-67C2-4689-93D6-F880D0B894CF}" name="שעור מסך נכסי השקעה" dataDxfId="84"/>
    <tableColumn id="9" xr3:uid="{7B861F05-C10C-452D-B018-8E8399B3278C}" name="כתובת הנכס" dataDxfId="83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E114DE8B-2466-482E-ABA8-B4FB10F56D75}" name="RowTitleRegion1.a1.b4.1" displayName="_RowTitleRegion1.a1.b4.1_21" ref="A1:B4" totalsRowShown="0" tableBorderDxfId="80">
  <autoFilter ref="A1:B4" xr:uid="{E114DE8B-2466-482E-ABA8-B4FB10F56D75}">
    <filterColumn colId="0" hiddenButton="1"/>
    <filterColumn colId="1" hiddenButton="1"/>
  </autoFilter>
  <tableColumns count="2">
    <tableColumn id="1" xr3:uid="{6AE0F006-D253-488D-8F24-621C70E8C4FC}" name="תאריך הדיווח" dataDxfId="79" dataCellStyle="Normal_2007-16618"/>
    <tableColumn id="2" xr3:uid="{CBADEB9A-3EB1-402F-91B3-A30604098F12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CAB0C2B-2DDC-49E4-8F87-F07A7AC42AC1}" name="TitleRegion1.a5.j12.1" displayName="TitleRegion1.a5.j12.1" ref="A5:J12" totalsRowShown="0" headerRowDxfId="75" headerRowBorderDxfId="78" headerRowCellStyle="Normal_2007-16618">
  <autoFilter ref="A5:J12" xr:uid="{DCAB0C2B-2DDC-49E4-8F87-F07A7AC42AC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B834E6B-7E72-4CF0-917A-907D14216D5E}" name="שם המנפיק/שם נייר ערך"/>
    <tableColumn id="2" xr3:uid="{3D4D9180-3621-46A9-BEF7-30F051B81AA0}" name="מספר מנפיק" dataDxfId="77"/>
    <tableColumn id="3" xr3:uid="{80AEA026-B1EA-49E5-A9FD-7EF8B59AD332}" name="דירוג"/>
    <tableColumn id="4" xr3:uid="{77DDEC71-33AF-4E67-A334-F1F3A5BEF5D2}" name="שם המדרג" dataDxfId="76"/>
    <tableColumn id="5" xr3:uid="{55538C38-6946-4517-86C8-E88E0D9B34E1}" name="שעור הריבית"/>
    <tableColumn id="6" xr3:uid="{9D21DBA7-BD96-4157-8286-28D1E48D3961}" name="סוג מטבע"/>
    <tableColumn id="7" xr3:uid="{B2CE66B4-A393-4672-B103-168CBC253BF7}" name="תשואה לפדיון"/>
    <tableColumn id="8" xr3:uid="{0B5B8B70-2416-4618-97E6-7EFAA28F05CD}" name="שווי הוגן"/>
    <tableColumn id="9" xr3:uid="{FCDDE5A1-9938-4308-8F05-3DF89159FB99}" name="שעור מנכסי אפיק ההשקעה"/>
    <tableColumn id="10" xr3:uid="{423E25C2-0514-465C-88C3-D9695AC4F734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4302F0F9-7710-4788-B2DA-26916C4697A0}" name="RowTitleRegion1.a1.b4.1" displayName="_RowTitleRegion1.a1.b4.1_22" ref="A1:B4" totalsRowShown="0" tableBorderDxfId="74">
  <autoFilter ref="A1:B4" xr:uid="{4302F0F9-7710-4788-B2DA-26916C4697A0}">
    <filterColumn colId="0" hiddenButton="1"/>
    <filterColumn colId="1" hiddenButton="1"/>
  </autoFilter>
  <tableColumns count="2">
    <tableColumn id="1" xr3:uid="{65F4F64F-5626-4467-A76E-9E7AB8A1A673}" name="תאריך הדיווח" dataDxfId="73" dataCellStyle="Normal_2007-16618"/>
    <tableColumn id="2" xr3:uid="{77593A51-6610-4B2F-9C00-59490A419671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2621DA1C-E3B7-4E28-AD6E-BADD68259DBD}" name="TitleRegion1.a5.j26.1" displayName="TitleRegion1.a5.j26.1" ref="A5:J26" totalsRowShown="0" headerRowDxfId="65" headerRowBorderDxfId="72">
  <autoFilter ref="A5:J26" xr:uid="{2621DA1C-E3B7-4E28-AD6E-BADD68259DB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7BB9AB4-0A87-4920-B447-52D9B87B3EBB}" name="שם המנפיק/שם נייר ערך"/>
    <tableColumn id="2" xr3:uid="{0540A8F3-B049-498B-9A2F-176CA66C4FE6}" name="מספר ני&quot;ע"/>
    <tableColumn id="3" xr3:uid="{39A57510-6ADC-4B84-BEC6-A671F45792AF}" name="דירוג" dataDxfId="71"/>
    <tableColumn id="4" xr3:uid="{C1E17433-ADC3-4600-9187-1F97DE843437}" name="שם המדרג"/>
    <tableColumn id="5" xr3:uid="{40FC4AA2-0362-46C5-B734-8C5163710329}" name="שעור הריבית" dataDxfId="70"/>
    <tableColumn id="6" xr3:uid="{14E569B0-444F-4072-BF12-56D921AD5C8D}" name="סוג מטבע"/>
    <tableColumn id="7" xr3:uid="{1249FE9D-6C8B-4C4E-80FA-D0240B444C25}" name="תשואה לפדיון" dataDxfId="69"/>
    <tableColumn id="8" xr3:uid="{F122A8D1-23C8-43C8-B85D-12EB2820F53B}" name="שווי הוגן" dataDxfId="68"/>
    <tableColumn id="9" xr3:uid="{0E5EF4F0-DDCA-400B-A74A-0E44C58A3E8A}" name="שעור מנכסי אפיק ההשקעה" dataDxfId="67"/>
    <tableColumn id="10" xr3:uid="{2865EE10-BFDB-4540-8826-0A9412B669CB}" name="שעור מסך נכסי השקעה" dataDxfId="66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249BB2A9-0900-4287-A374-EB17AF464F6B}" name="RowTitleRegion1.a1.b4.1" displayName="_RowTitleRegion1.a1.b4.1_23" ref="A1:B4" totalsRowShown="0" tableBorderDxfId="64">
  <autoFilter ref="A1:B4" xr:uid="{249BB2A9-0900-4287-A374-EB17AF464F6B}">
    <filterColumn colId="0" hiddenButton="1"/>
    <filterColumn colId="1" hiddenButton="1"/>
  </autoFilter>
  <tableColumns count="2">
    <tableColumn id="1" xr3:uid="{384F238D-B506-49FB-9F3B-825695F7B29F}" name="תאריך הדיווח" dataDxfId="63" dataCellStyle="Normal_2007-16618"/>
    <tableColumn id="2" xr3:uid="{019C8199-7CCE-45C1-A355-8306B92619A9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82ACB4AC-92EE-41C9-A762-82E637E1509C}" name="TitleRegion1.a5.c49.1" displayName="TitleRegion1.a5.c49.1" ref="A5:C49" totalsRowShown="0" headerRowBorderDxfId="62">
  <autoFilter ref="A5:C49" xr:uid="{82ACB4AC-92EE-41C9-A762-82E637E1509C}">
    <filterColumn colId="0" hiddenButton="1"/>
    <filterColumn colId="1" hiddenButton="1"/>
    <filterColumn colId="2" hiddenButton="1"/>
  </autoFilter>
  <tableColumns count="3">
    <tableColumn id="1" xr3:uid="{E6BB9E4A-D400-489A-B438-12E84549D99D}" name="שם המנפיק/שם נייר ערך"/>
    <tableColumn id="2" xr3:uid="{F2C8D625-9081-483A-B3EA-E36E755BEDA3}" name="סכום ההתחייבות" dataDxfId="61" dataCellStyle="Comma"/>
    <tableColumn id="3" xr3:uid="{199CCBA4-72F4-490D-9B63-61CF892D5BE7}" name="תאריך סיום ההתחייבות" dataDxfId="60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A3CD6E12-7194-469F-A3BB-3AA2FC30D629}" name="RowTitleRegion1.a1.b4.1" displayName="_RowTitleRegion1.a1.b4.1_24" ref="A1:B4" totalsRowShown="0" tableBorderDxfId="59">
  <autoFilter ref="A1:B4" xr:uid="{A3CD6E12-7194-469F-A3BB-3AA2FC30D629}">
    <filterColumn colId="0" hiddenButton="1"/>
    <filterColumn colId="1" hiddenButton="1"/>
  </autoFilter>
  <tableColumns count="2">
    <tableColumn id="1" xr3:uid="{FA8BCB30-7517-46A3-AEB9-55BD7CC0565C}" name="תאריך הדיווח" dataDxfId="58" dataCellStyle="Normal_2007-16618"/>
    <tableColumn id="2" xr3:uid="{1B7D8D20-9ADF-403B-B44B-C4000215B503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E3CAF851-69B2-4C57-800F-9987BB5752A4}" name="TitleRegion1.a5.o25.1" displayName="TitleRegion1.a5.o25.1" ref="A5:O25" totalsRowShown="0" headerRowDxfId="40" dataDxfId="41" headerRowBorderDxfId="56" tableBorderDxfId="57">
  <autoFilter ref="A5:O25" xr:uid="{E3CAF851-69B2-4C57-800F-9987BB5752A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127850FD-13E4-41F1-AD2F-727E223B9D9C}" name="שם המנפיק/שם נייר ערך"/>
    <tableColumn id="2" xr3:uid="{6B3DE016-5718-4B6B-A338-904BAE6D3E00}" name="מספר ני&quot;ע" dataDxfId="55"/>
    <tableColumn id="3" xr3:uid="{21E007BF-C5E3-4480-B08B-D04A774DE2D4}" name="ענף מסחר" dataDxfId="54"/>
    <tableColumn id="4" xr3:uid="{FE0CEAA2-F109-4A83-8A55-5DDFB0C033AB}" name="דירוג" dataDxfId="53"/>
    <tableColumn id="5" xr3:uid="{87483B4E-DA62-4A47-89B7-26C8C3D0DA37}" name="שם מדרג" dataDxfId="52"/>
    <tableColumn id="6" xr3:uid="{72FF8275-D0B9-4645-9D39-03EC8AC70741}" name="תאריך רכישה" dataDxfId="51"/>
    <tableColumn id="7" xr3:uid="{64F169EB-2CAE-4029-9385-DDBBB825D08F}" name="מח&quot;מ" dataDxfId="50"/>
    <tableColumn id="8" xr3:uid="{7FBC1E70-E327-4196-9678-68DD06AD5EEC}" name="סוג מטבע" dataDxfId="49"/>
    <tableColumn id="9" xr3:uid="{AF7939F0-F4BF-4991-98CE-E4BC6446220D}" name="שיעור ריבית" dataDxfId="48"/>
    <tableColumn id="10" xr3:uid="{3882D1A7-8285-4E60-B727-58EC1B17C659}" name="ריבית אפקטיבית" dataDxfId="47"/>
    <tableColumn id="11" xr3:uid="{C4AD1F9E-08A1-453C-9029-2F76D69AC86A}" name="ערך נקוב ****" dataDxfId="46"/>
    <tableColumn id="12" xr3:uid="{2A424BE5-DD62-4C35-8E15-9C2738604017}" name="עלות מתואמת" dataDxfId="45"/>
    <tableColumn id="13" xr3:uid="{27AFBF3E-86CA-4CED-8521-DA6E63AF9D0F}" name="שעור מערך נקוב מונפק" dataDxfId="44"/>
    <tableColumn id="14" xr3:uid="{CFD232A2-B714-4997-9F35-48448671E537}" name="שעור מנכסי אפיק ההשקעה" dataDxfId="43"/>
    <tableColumn id="15" xr3:uid="{BD8AD07C-9B60-4A11-942E-75BC1F6027F7}" name="שעור מסך נכסי השקעה**" dataDxfId="4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338E722-9E63-4B7C-B371-019966E74F84}" name="RowTitleRegion1.a1.b4.1" displayName="_RowTitleRegion1.a1.b4.1_25" ref="A1:B4" totalsRowShown="0" tableBorderDxfId="39">
  <autoFilter ref="A1:B4" xr:uid="{2338E722-9E63-4B7C-B371-019966E74F84}">
    <filterColumn colId="0" hiddenButton="1"/>
    <filterColumn colId="1" hiddenButton="1"/>
  </autoFilter>
  <tableColumns count="2">
    <tableColumn id="1" xr3:uid="{3B5EAA7F-CD99-4AAC-B414-D69A2C9645E3}" name="תאריך הדיווח" dataDxfId="38" dataCellStyle="Normal_2007-16618"/>
    <tableColumn id="2" xr3:uid="{1148FEC5-BA55-4A55-B00A-0D5C0AFF71D8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C38C86DB-279A-42C7-9D77-C514D95F02E4}" name="TitleRegion1.a5.o25.1" displayName="TitleRegion1.a5.o25.1_" ref="A5:O25" totalsRowShown="0" headerRowDxfId="20" dataDxfId="21" headerRowBorderDxfId="36" tableBorderDxfId="37">
  <autoFilter ref="A5:O25" xr:uid="{C38C86DB-279A-42C7-9D77-C514D95F02E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F33805B-D17D-4CC1-8834-BFD2FA39BF4F}" name="שם המנפיק/שם נייר ערך"/>
    <tableColumn id="2" xr3:uid="{3C094AB6-ADE7-410E-A054-BD128CA022D6}" name="מספר ני&quot;ע" dataDxfId="35"/>
    <tableColumn id="3" xr3:uid="{91E6499D-58D5-4220-B618-7E6D95785919}" name="ענף מסחר" dataDxfId="34"/>
    <tableColumn id="4" xr3:uid="{BFC5237F-4430-494C-9E47-BBA10FA31E15}" name="דירוג" dataDxfId="33"/>
    <tableColumn id="5" xr3:uid="{1CDC4DEE-D89C-4BF1-94F3-25B4BE4A5E80}" name="שם מדרג" dataDxfId="32"/>
    <tableColumn id="6" xr3:uid="{D69D0157-CCAC-4FD2-91DC-A2FF284EEEA9}" name="תאריך רכישה" dataDxfId="31"/>
    <tableColumn id="7" xr3:uid="{020DAD70-DCB7-4368-834D-FDF47A41234D}" name="מח&quot;מ" dataDxfId="30"/>
    <tableColumn id="8" xr3:uid="{D55D9585-533F-4987-8216-937E116585AF}" name="סוג מטבע" dataDxfId="29"/>
    <tableColumn id="9" xr3:uid="{7935641B-E098-4651-9260-35CBDCC43C09}" name="שיעור ריבית" dataDxfId="28"/>
    <tableColumn id="10" xr3:uid="{CC459857-0F29-41B8-8261-BC81531E047E}" name="ריבית אפקטיבית" dataDxfId="27"/>
    <tableColumn id="11" xr3:uid="{056D4DFA-AE40-4F11-B40D-61CA4C1EF255}" name="ערך נקוב****" dataDxfId="26"/>
    <tableColumn id="12" xr3:uid="{2682DE0E-D6B8-4FEE-B110-B45A9D056D08}" name="עלות מתואמת" dataDxfId="25"/>
    <tableColumn id="13" xr3:uid="{DA5D5A59-337C-4034-B209-96714666DA98}" name="שעור מערך נקוב מונפק" dataDxfId="24"/>
    <tableColumn id="14" xr3:uid="{90CA25C3-D997-4B9F-A3EF-13AB9E680EEF}" name="שעור מנכסי אפיק ההשקעה" dataDxfId="23"/>
    <tableColumn id="15" xr3:uid="{D5E1297B-10F8-472B-9183-47A44564B653}" name="שעור מסך נכסי השקעה**" dataDxfId="2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19962EC2-B076-4E70-8878-70AB4CAE9B97}" name="RowTitleRegion1.a1.b4.1" displayName="_RowTitleRegion1.a1.b4.1_26" ref="A1:B4" totalsRowShown="0" tableBorderDxfId="19">
  <autoFilter ref="A1:B4" xr:uid="{19962EC2-B076-4E70-8878-70AB4CAE9B97}">
    <filterColumn colId="0" hiddenButton="1"/>
    <filterColumn colId="1" hiddenButton="1"/>
  </autoFilter>
  <tableColumns count="2">
    <tableColumn id="1" xr3:uid="{4D55E3EB-A001-48E5-9D63-5EF4AE47B915}" name="תאריך הדיווח" dataDxfId="18" dataCellStyle="Normal_2007-16618"/>
    <tableColumn id="2" xr3:uid="{CEE13677-8362-423B-AF8A-45C2A1DCDD34}" name="12/31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508C7884-1583-4C17-9D2E-B0498AB53D35}" name="TitleRegion1.a5.o26.1" displayName="TitleRegion1.a5.o26.1" ref="A5:O26" totalsRowShown="0" headerRowDxfId="0" dataDxfId="1" headerRowBorderDxfId="16" tableBorderDxfId="17">
  <autoFilter ref="A5:O26" xr:uid="{508C7884-1583-4C17-9D2E-B0498AB53D3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D068BA9-1F84-4395-8C3C-C9E80420BE76}" name="שם המנפיק/שם נייר ערך"/>
    <tableColumn id="2" xr3:uid="{07FF9FCC-A636-45E1-A713-98D175199667}" name="מספר ני&quot;ע" dataDxfId="15"/>
    <tableColumn id="3" xr3:uid="{88DBE857-5A87-4099-AD63-4456BB00461F}" name="ענף מסחר" dataDxfId="14"/>
    <tableColumn id="4" xr3:uid="{181C0FFD-7DDA-44F7-BFE3-6A06B0808E8D}" name="דירוג" dataDxfId="13"/>
    <tableColumn id="5" xr3:uid="{226E6C76-84C0-4592-827C-2FC99FD36B3A}" name="שם מדרג" dataDxfId="12"/>
    <tableColumn id="6" xr3:uid="{C04414E1-5C0B-4D0F-852B-27C4D461E58F}" name="תאריך רכישה" dataDxfId="11"/>
    <tableColumn id="7" xr3:uid="{A5F2056B-0273-46F4-AC7E-A6A2E67812CA}" name="מח&quot;מ" dataDxfId="10"/>
    <tableColumn id="8" xr3:uid="{87E2E468-62F2-4E31-959E-704C84909B04}" name="סוג מטבע" dataDxfId="9"/>
    <tableColumn id="9" xr3:uid="{861FB6C7-3E1F-4DC0-981E-55858D130153}" name="שיעור ריבית" dataDxfId="8"/>
    <tableColumn id="10" xr3:uid="{79F2C159-CD61-4A52-8AC6-19FD46EEE113}" name="ריבית אפקטיבית" dataDxfId="7"/>
    <tableColumn id="11" xr3:uid="{E056A0B8-B42C-4B08-A682-E659DECCF09C}" name="ערך נקוב****" dataDxfId="6"/>
    <tableColumn id="12" xr3:uid="{94F98423-06F4-4A0D-9441-7AA7A69B708D}" name="עלות מתואמת" dataDxfId="5"/>
    <tableColumn id="13" xr3:uid="{EEAE79BF-A3CF-4709-B01A-77D1395DCE66}" name="שעור מערך נקוב מונפק" dataDxfId="4"/>
    <tableColumn id="14" xr3:uid="{C980B273-8882-486D-9FE9-59F07C22BA19}" name="שעור מנכסי אפיק ההשקעה" dataDxfId="3"/>
    <tableColumn id="15" xr3:uid="{1D2518D3-4535-4300-8001-7795829AAD7F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9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>
      <c r="B1" s="2" t="s">
        <v>0</v>
      </c>
      <c r="C1" s="61" t="s">
        <v>1866</v>
      </c>
    </row>
    <row r="2" spans="1:30">
      <c r="B2" s="2" t="s">
        <v>1</v>
      </c>
      <c r="C2" s="9" t="s">
        <v>1320</v>
      </c>
    </row>
    <row r="3" spans="1:30">
      <c r="B3" s="2" t="s">
        <v>2</v>
      </c>
      <c r="C3" s="62" t="s">
        <v>1321</v>
      </c>
    </row>
    <row r="4" spans="1:30">
      <c r="B4" s="2" t="s">
        <v>3</v>
      </c>
      <c r="C4" s="63" t="s">
        <v>164</v>
      </c>
    </row>
    <row r="5" spans="1:30" ht="18.75">
      <c r="A5" s="82" t="s">
        <v>1867</v>
      </c>
      <c r="B5" s="81" t="s">
        <v>4</v>
      </c>
      <c r="C5" s="83" t="s">
        <v>1868</v>
      </c>
      <c r="D5" s="84" t="s">
        <v>1869</v>
      </c>
    </row>
    <row r="6" spans="1:30" s="3" customFormat="1">
      <c r="A6" s="85" t="s">
        <v>1867</v>
      </c>
      <c r="B6" s="86" t="s">
        <v>1867</v>
      </c>
      <c r="C6" s="39" t="s">
        <v>5</v>
      </c>
      <c r="D6" s="40" t="s">
        <v>158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85" t="s">
        <v>1867</v>
      </c>
      <c r="B7" s="86" t="s">
        <v>1867</v>
      </c>
      <c r="C7" s="41" t="s">
        <v>6</v>
      </c>
      <c r="D7" s="42" t="s">
        <v>7</v>
      </c>
    </row>
    <row r="8" spans="1:30" s="4" customFormat="1" ht="20.25">
      <c r="A8" s="87" t="s">
        <v>1867</v>
      </c>
      <c r="B8" s="88" t="s">
        <v>1867</v>
      </c>
      <c r="C8" s="44" t="s">
        <v>8</v>
      </c>
      <c r="D8" s="43" t="s">
        <v>9</v>
      </c>
    </row>
    <row r="9" spans="1:30" s="4" customFormat="1" ht="20.25">
      <c r="A9" s="87" t="s">
        <v>1867</v>
      </c>
      <c r="B9" s="45" t="s">
        <v>10</v>
      </c>
      <c r="C9" s="89" t="s">
        <v>1867</v>
      </c>
      <c r="D9" s="90" t="s">
        <v>1867</v>
      </c>
    </row>
    <row r="10" spans="1:30">
      <c r="A10" s="6" t="s">
        <v>11</v>
      </c>
      <c r="B10" s="46" t="s">
        <v>12</v>
      </c>
      <c r="C10" s="52">
        <v>250354.54953797223</v>
      </c>
      <c r="D10" s="53">
        <v>0.26</v>
      </c>
    </row>
    <row r="11" spans="1:30">
      <c r="A11" s="82" t="s">
        <v>1867</v>
      </c>
      <c r="B11" s="46" t="s">
        <v>13</v>
      </c>
      <c r="C11" s="91" t="s">
        <v>1867</v>
      </c>
      <c r="D11" s="91" t="s">
        <v>1867</v>
      </c>
    </row>
    <row r="12" spans="1:30">
      <c r="A12" s="7" t="s">
        <v>11</v>
      </c>
      <c r="B12" s="47" t="s">
        <v>14</v>
      </c>
      <c r="C12" s="54">
        <v>47764.586128117</v>
      </c>
      <c r="D12" s="55">
        <v>4.9599999999999998E-2</v>
      </c>
    </row>
    <row r="13" spans="1:30">
      <c r="A13" s="7" t="s">
        <v>11</v>
      </c>
      <c r="B13" s="47" t="s">
        <v>15</v>
      </c>
      <c r="C13" s="54">
        <v>0</v>
      </c>
      <c r="D13" s="55">
        <v>0</v>
      </c>
    </row>
    <row r="14" spans="1:30">
      <c r="A14" s="7" t="s">
        <v>11</v>
      </c>
      <c r="B14" s="47" t="s">
        <v>16</v>
      </c>
      <c r="C14" s="54">
        <v>0</v>
      </c>
      <c r="D14" s="55">
        <v>0</v>
      </c>
    </row>
    <row r="15" spans="1:30">
      <c r="A15" s="7" t="s">
        <v>11</v>
      </c>
      <c r="B15" s="47" t="s">
        <v>17</v>
      </c>
      <c r="C15" s="54">
        <v>329399.22154313757</v>
      </c>
      <c r="D15" s="55">
        <v>0.34210000000000002</v>
      </c>
    </row>
    <row r="16" spans="1:30">
      <c r="A16" s="7" t="s">
        <v>11</v>
      </c>
      <c r="B16" s="47" t="s">
        <v>162</v>
      </c>
      <c r="C16" s="54">
        <v>306985.22322240873</v>
      </c>
      <c r="D16" s="55">
        <v>0.31879999999999997</v>
      </c>
    </row>
    <row r="17" spans="1:4">
      <c r="A17" s="7" t="s">
        <v>11</v>
      </c>
      <c r="B17" s="47" t="s">
        <v>18</v>
      </c>
      <c r="C17" s="54">
        <v>11972.42858762835</v>
      </c>
      <c r="D17" s="55">
        <v>1.24E-2</v>
      </c>
    </row>
    <row r="18" spans="1:4">
      <c r="A18" s="7" t="s">
        <v>11</v>
      </c>
      <c r="B18" s="47" t="s">
        <v>19</v>
      </c>
      <c r="C18" s="54">
        <v>34.831910451810003</v>
      </c>
      <c r="D18" s="55">
        <v>0</v>
      </c>
    </row>
    <row r="19" spans="1:4">
      <c r="A19" s="7" t="s">
        <v>11</v>
      </c>
      <c r="B19" s="47" t="s">
        <v>20</v>
      </c>
      <c r="C19" s="54">
        <v>911.51332200000002</v>
      </c>
      <c r="D19" s="55">
        <v>8.9999999999999998E-4</v>
      </c>
    </row>
    <row r="20" spans="1:4">
      <c r="A20" s="7" t="s">
        <v>11</v>
      </c>
      <c r="B20" s="47" t="s">
        <v>21</v>
      </c>
      <c r="C20" s="54">
        <v>6194.0331086212127</v>
      </c>
      <c r="D20" s="55">
        <v>6.4000000000000003E-3</v>
      </c>
    </row>
    <row r="21" spans="1:4">
      <c r="A21" s="7" t="s">
        <v>11</v>
      </c>
      <c r="B21" s="47" t="s">
        <v>22</v>
      </c>
      <c r="C21" s="54">
        <v>0</v>
      </c>
      <c r="D21" s="55">
        <v>0</v>
      </c>
    </row>
    <row r="22" spans="1:4">
      <c r="A22" s="82" t="s">
        <v>1867</v>
      </c>
      <c r="B22" s="46" t="s">
        <v>23</v>
      </c>
      <c r="C22" s="91" t="s">
        <v>1867</v>
      </c>
      <c r="D22" s="91" t="s">
        <v>1867</v>
      </c>
    </row>
    <row r="23" spans="1:4">
      <c r="A23" s="7" t="s">
        <v>11</v>
      </c>
      <c r="B23" s="47" t="s">
        <v>24</v>
      </c>
      <c r="C23" s="54">
        <v>0</v>
      </c>
      <c r="D23" s="55">
        <v>0</v>
      </c>
    </row>
    <row r="24" spans="1:4">
      <c r="A24" s="7" t="s">
        <v>11</v>
      </c>
      <c r="B24" s="47" t="s">
        <v>25</v>
      </c>
      <c r="C24" s="54">
        <v>0</v>
      </c>
      <c r="D24" s="55">
        <v>0</v>
      </c>
    </row>
    <row r="25" spans="1:4">
      <c r="A25" s="7" t="s">
        <v>11</v>
      </c>
      <c r="B25" s="47" t="s">
        <v>16</v>
      </c>
      <c r="C25" s="54">
        <v>0</v>
      </c>
      <c r="D25" s="55">
        <v>0</v>
      </c>
    </row>
    <row r="26" spans="1:4">
      <c r="A26" s="7" t="s">
        <v>11</v>
      </c>
      <c r="B26" s="47" t="s">
        <v>26</v>
      </c>
      <c r="C26" s="54">
        <v>304.35168693147199</v>
      </c>
      <c r="D26" s="55">
        <v>2.9999999999999997E-4</v>
      </c>
    </row>
    <row r="27" spans="1:4">
      <c r="A27" s="7" t="s">
        <v>11</v>
      </c>
      <c r="B27" s="47" t="s">
        <v>27</v>
      </c>
      <c r="C27" s="54">
        <v>3290.8240739977027</v>
      </c>
      <c r="D27" s="55">
        <v>3.3999999999999998E-3</v>
      </c>
    </row>
    <row r="28" spans="1:4">
      <c r="A28" s="7" t="s">
        <v>11</v>
      </c>
      <c r="B28" s="47" t="s">
        <v>28</v>
      </c>
      <c r="C28" s="54">
        <v>4.2932247000000001E-4</v>
      </c>
      <c r="D28" s="55">
        <v>0</v>
      </c>
    </row>
    <row r="29" spans="1:4">
      <c r="A29" s="7" t="s">
        <v>11</v>
      </c>
      <c r="B29" s="47" t="s">
        <v>29</v>
      </c>
      <c r="C29" s="54">
        <v>10.07576680715</v>
      </c>
      <c r="D29" s="55">
        <v>0</v>
      </c>
    </row>
    <row r="30" spans="1:4">
      <c r="A30" s="7" t="s">
        <v>11</v>
      </c>
      <c r="B30" s="47" t="s">
        <v>30</v>
      </c>
      <c r="C30" s="54">
        <v>8633.4919040997902</v>
      </c>
      <c r="D30" s="55">
        <v>8.9999999999999993E-3</v>
      </c>
    </row>
    <row r="31" spans="1:4">
      <c r="A31" s="7" t="s">
        <v>11</v>
      </c>
      <c r="B31" s="47" t="s">
        <v>31</v>
      </c>
      <c r="C31" s="54">
        <v>0</v>
      </c>
      <c r="D31" s="55">
        <v>0</v>
      </c>
    </row>
    <row r="32" spans="1:4">
      <c r="A32" s="7" t="s">
        <v>11</v>
      </c>
      <c r="B32" s="46" t="s">
        <v>32</v>
      </c>
      <c r="C32" s="54">
        <v>0</v>
      </c>
      <c r="D32" s="55">
        <v>0</v>
      </c>
    </row>
    <row r="33" spans="1:4">
      <c r="A33" s="7" t="s">
        <v>11</v>
      </c>
      <c r="B33" s="46" t="s">
        <v>33</v>
      </c>
      <c r="C33" s="54">
        <v>0</v>
      </c>
      <c r="D33" s="55">
        <v>0</v>
      </c>
    </row>
    <row r="34" spans="1:4">
      <c r="A34" s="7" t="s">
        <v>11</v>
      </c>
      <c r="B34" s="46" t="s">
        <v>34</v>
      </c>
      <c r="C34" s="54">
        <v>0</v>
      </c>
      <c r="D34" s="55">
        <v>0</v>
      </c>
    </row>
    <row r="35" spans="1:4">
      <c r="A35" s="7" t="s">
        <v>11</v>
      </c>
      <c r="B35" s="46" t="s">
        <v>35</v>
      </c>
      <c r="C35" s="54">
        <v>0</v>
      </c>
      <c r="D35" s="55">
        <v>0</v>
      </c>
    </row>
    <row r="36" spans="1:4">
      <c r="A36" s="7" t="s">
        <v>11</v>
      </c>
      <c r="B36" s="46" t="s">
        <v>36</v>
      </c>
      <c r="C36" s="54">
        <v>-2985.9212200726301</v>
      </c>
      <c r="D36" s="55">
        <v>-3.0999999999999999E-3</v>
      </c>
    </row>
    <row r="37" spans="1:4">
      <c r="A37" s="92" t="s">
        <v>1867</v>
      </c>
      <c r="B37" s="48" t="s">
        <v>37</v>
      </c>
      <c r="C37" s="91" t="s">
        <v>1867</v>
      </c>
      <c r="D37" s="91" t="s">
        <v>1867</v>
      </c>
    </row>
    <row r="38" spans="1:4">
      <c r="A38" s="7" t="s">
        <v>11</v>
      </c>
      <c r="B38" s="49" t="s">
        <v>38</v>
      </c>
      <c r="C38" s="54">
        <v>0</v>
      </c>
      <c r="D38" s="55">
        <v>0</v>
      </c>
    </row>
    <row r="39" spans="1:4">
      <c r="A39" s="7" t="s">
        <v>11</v>
      </c>
      <c r="B39" s="49" t="s">
        <v>39</v>
      </c>
      <c r="C39" s="54">
        <v>0</v>
      </c>
      <c r="D39" s="55">
        <v>0</v>
      </c>
    </row>
    <row r="40" spans="1:4">
      <c r="A40" s="7" t="s">
        <v>11</v>
      </c>
      <c r="B40" s="49" t="s">
        <v>40</v>
      </c>
      <c r="C40" s="54">
        <v>0</v>
      </c>
      <c r="D40" s="55">
        <v>0</v>
      </c>
    </row>
    <row r="41" spans="1:4">
      <c r="A41" s="82" t="s">
        <v>1867</v>
      </c>
      <c r="B41" s="49" t="s">
        <v>41</v>
      </c>
      <c r="C41" s="54">
        <v>962869.21000142291</v>
      </c>
      <c r="D41" s="55">
        <v>1</v>
      </c>
    </row>
    <row r="42" spans="1:4">
      <c r="A42" s="7" t="s">
        <v>11</v>
      </c>
      <c r="B42" s="50" t="s">
        <v>42</v>
      </c>
      <c r="C42" s="54">
        <f>'יתרת התחייבות להשקעה'!B8</f>
        <v>4228.4556820537855</v>
      </c>
      <c r="D42" s="55">
        <f>C42/$C$41</f>
        <v>4.391516145840344E-3</v>
      </c>
    </row>
    <row r="43" spans="1:4">
      <c r="A43" s="82" t="s">
        <v>1867</v>
      </c>
      <c r="B43" s="8" t="s">
        <v>165</v>
      </c>
      <c r="C43" s="82" t="s">
        <v>1867</v>
      </c>
      <c r="D43" s="82" t="s">
        <v>1867</v>
      </c>
    </row>
    <row r="44" spans="1:4">
      <c r="A44" s="82" t="s">
        <v>1867</v>
      </c>
      <c r="B44" s="93" t="s">
        <v>1867</v>
      </c>
      <c r="C44" s="10" t="s">
        <v>43</v>
      </c>
      <c r="D44" s="11" t="s">
        <v>44</v>
      </c>
    </row>
    <row r="45" spans="1:4">
      <c r="A45" s="82" t="s">
        <v>1867</v>
      </c>
      <c r="B45" s="93" t="s">
        <v>1867</v>
      </c>
      <c r="C45" s="10" t="s">
        <v>8</v>
      </c>
      <c r="D45" s="10" t="s">
        <v>9</v>
      </c>
    </row>
    <row r="46" spans="1:4">
      <c r="A46" s="82" t="s">
        <v>1867</v>
      </c>
      <c r="B46" s="93" t="s">
        <v>1867</v>
      </c>
      <c r="C46" t="s">
        <v>102</v>
      </c>
      <c r="D46" s="60">
        <v>4.0115999999999996</v>
      </c>
    </row>
    <row r="47" spans="1:4">
      <c r="A47" s="82" t="s">
        <v>1867</v>
      </c>
      <c r="B47" s="93" t="s">
        <v>1867</v>
      </c>
      <c r="C47" t="s">
        <v>107</v>
      </c>
      <c r="D47" s="60">
        <v>2.4786000000000001</v>
      </c>
    </row>
    <row r="48" spans="1:4">
      <c r="A48" s="82" t="s">
        <v>1867</v>
      </c>
      <c r="B48" s="93" t="s">
        <v>1867</v>
      </c>
      <c r="C48" t="s">
        <v>100</v>
      </c>
      <c r="D48" s="60">
        <v>3.6269999999999998</v>
      </c>
    </row>
    <row r="49" spans="1:4">
      <c r="A49" s="82" t="s">
        <v>1867</v>
      </c>
      <c r="B49" s="93" t="s">
        <v>1867</v>
      </c>
      <c r="C49" t="s">
        <v>169</v>
      </c>
      <c r="D49" s="60">
        <v>0.46289999999999998</v>
      </c>
    </row>
    <row r="50" spans="1:4">
      <c r="A50" s="82" t="s">
        <v>1867</v>
      </c>
      <c r="B50" s="93" t="s">
        <v>1867</v>
      </c>
      <c r="C50" t="s">
        <v>105</v>
      </c>
      <c r="D50" s="60">
        <v>2.7391000000000001</v>
      </c>
    </row>
    <row r="51" spans="1:4">
      <c r="A51" s="82" t="s">
        <v>1867</v>
      </c>
      <c r="B51" s="93" t="s">
        <v>1867</v>
      </c>
      <c r="C51" t="s">
        <v>167</v>
      </c>
      <c r="D51" s="60">
        <v>2.5637E-2</v>
      </c>
    </row>
    <row r="52" spans="1:4">
      <c r="A52" s="82" t="s">
        <v>1867</v>
      </c>
      <c r="B52" s="93" t="s">
        <v>1867</v>
      </c>
      <c r="C52" t="s">
        <v>168</v>
      </c>
      <c r="D52" s="60">
        <v>0.36270000000000002</v>
      </c>
    </row>
    <row r="53" spans="1:4">
      <c r="A53" s="82" t="s">
        <v>1867</v>
      </c>
      <c r="B53" s="93" t="s">
        <v>1867</v>
      </c>
      <c r="C53" t="s">
        <v>104</v>
      </c>
      <c r="D53" s="60">
        <v>4.6208999999999998</v>
      </c>
    </row>
    <row r="54" spans="1:4">
      <c r="A54" s="82" t="s">
        <v>1867</v>
      </c>
      <c r="B54" s="93" t="s">
        <v>1867</v>
      </c>
      <c r="C54" t="s">
        <v>166</v>
      </c>
      <c r="D54" s="60">
        <v>4.3135000000000003</v>
      </c>
    </row>
    <row r="55" spans="1:4" hidden="1">
      <c r="C55"/>
      <c r="D55"/>
    </row>
    <row r="56" spans="1:4" hidden="1">
      <c r="C56"/>
      <c r="D56"/>
    </row>
    <row r="57" spans="1:4" hidden="1">
      <c r="C57"/>
      <c r="D57"/>
    </row>
    <row r="58" spans="1:4" hidden="1">
      <c r="C58"/>
      <c r="D58"/>
    </row>
    <row r="59" spans="1:4" hidden="1">
      <c r="C59"/>
      <c r="D59"/>
    </row>
    <row r="60" spans="1:4" hidden="1">
      <c r="C60"/>
      <c r="D60"/>
    </row>
    <row r="61" spans="1:4" hidden="1">
      <c r="C61"/>
      <c r="D61"/>
    </row>
    <row r="62" spans="1:4" hidden="1">
      <c r="C62"/>
      <c r="D62"/>
    </row>
    <row r="63" spans="1:4" hidden="1">
      <c r="C63"/>
      <c r="D63"/>
    </row>
    <row r="64" spans="1:4" hidden="1">
      <c r="C64"/>
      <c r="D64"/>
    </row>
    <row r="65" spans="3:4" hidden="1">
      <c r="C65"/>
      <c r="D65"/>
    </row>
    <row r="66" spans="3:4" hidden="1">
      <c r="C66"/>
      <c r="D66"/>
    </row>
    <row r="67" spans="3:4" hidden="1">
      <c r="C67"/>
      <c r="D67"/>
    </row>
    <row r="68" spans="3:4" hidden="1">
      <c r="C68"/>
      <c r="D68"/>
    </row>
    <row r="69" spans="3:4" hidden="1">
      <c r="C69"/>
      <c r="D69"/>
    </row>
    <row r="70" spans="3:4" hidden="1">
      <c r="C70"/>
      <c r="D70"/>
    </row>
    <row r="71" spans="3:4" hidden="1">
      <c r="C71"/>
      <c r="D71"/>
    </row>
    <row r="72" spans="3:4" hidden="1">
      <c r="C72"/>
      <c r="D72"/>
    </row>
    <row r="73" spans="3:4" hidden="1">
      <c r="C73"/>
      <c r="D73"/>
    </row>
    <row r="74" spans="3:4" hidden="1">
      <c r="C74"/>
      <c r="D74"/>
    </row>
    <row r="75" spans="3:4" hidden="1">
      <c r="C75"/>
      <c r="D75"/>
    </row>
    <row r="76" spans="3:4" hidden="1">
      <c r="C76"/>
      <c r="D76"/>
    </row>
    <row r="77" spans="3:4" hidden="1">
      <c r="C77"/>
      <c r="D77"/>
    </row>
    <row r="78" spans="3:4" hidden="1">
      <c r="C78"/>
      <c r="D78"/>
    </row>
    <row r="79" spans="3:4" hidden="1">
      <c r="C79"/>
      <c r="D79"/>
    </row>
    <row r="80" spans="3:4" hidden="1">
      <c r="C80"/>
      <c r="D80"/>
    </row>
    <row r="81" spans="3:4" hidden="1">
      <c r="C81"/>
      <c r="D81"/>
    </row>
    <row r="10000" spans="52:52" hidden="1">
      <c r="AZ10000"/>
    </row>
  </sheetData>
  <sortState xmlns:xlrd2="http://schemas.microsoft.com/office/spreadsheetml/2017/richdata2" ref="A46:AI54">
    <sortCondition ref="C46:C54"/>
  </sortState>
  <dataValidations count="1">
    <dataValidation allowBlank="1" showInputMessage="1" showErrorMessage="1" sqref="C1:C4" xr:uid="{9AE0F5E4-62ED-4409-A972-5E7E2242599B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2" s="1" customFormat="1">
      <c r="A1" s="2" t="s">
        <v>0</v>
      </c>
      <c r="B1" s="61" t="s">
        <v>1866</v>
      </c>
    </row>
    <row r="2" spans="1:12" s="1" customFormat="1">
      <c r="A2" s="2" t="s">
        <v>1</v>
      </c>
      <c r="B2" s="9" t="s">
        <v>1320</v>
      </c>
    </row>
    <row r="3" spans="1:12" s="1" customFormat="1">
      <c r="A3" s="2" t="s">
        <v>2</v>
      </c>
      <c r="B3" s="62" t="s">
        <v>1321</v>
      </c>
    </row>
    <row r="4" spans="1:12" s="1" customFormat="1">
      <c r="A4" s="2" t="s">
        <v>3</v>
      </c>
      <c r="B4" s="63" t="s">
        <v>164</v>
      </c>
    </row>
    <row r="5" spans="1:12" s="15" customFormat="1">
      <c r="A5" s="94" t="s">
        <v>45</v>
      </c>
      <c r="B5" s="34" t="s">
        <v>46</v>
      </c>
      <c r="C5" s="34" t="s">
        <v>47</v>
      </c>
      <c r="D5" s="34" t="s">
        <v>48</v>
      </c>
      <c r="E5" s="34" t="s">
        <v>49</v>
      </c>
      <c r="F5" s="34" t="s">
        <v>50</v>
      </c>
      <c r="G5" s="34" t="s">
        <v>51</v>
      </c>
      <c r="H5" s="34" t="s">
        <v>52</v>
      </c>
      <c r="I5" s="34" t="s">
        <v>53</v>
      </c>
      <c r="J5" s="34" t="s">
        <v>54</v>
      </c>
      <c r="K5" s="34" t="s">
        <v>55</v>
      </c>
      <c r="L5" s="13"/>
    </row>
    <row r="6" spans="1:12" s="15" customFormat="1">
      <c r="A6" s="95" t="s">
        <v>1867</v>
      </c>
      <c r="B6" s="96" t="s">
        <v>1867</v>
      </c>
      <c r="C6" s="96" t="s">
        <v>1867</v>
      </c>
      <c r="D6" s="96" t="s">
        <v>1867</v>
      </c>
      <c r="E6" s="96" t="s">
        <v>1867</v>
      </c>
      <c r="F6" s="96" t="s">
        <v>1867</v>
      </c>
      <c r="G6" s="16" t="s">
        <v>7</v>
      </c>
      <c r="H6" s="16" t="s">
        <v>7</v>
      </c>
      <c r="I6" s="16" t="s">
        <v>6</v>
      </c>
      <c r="J6" s="16" t="s">
        <v>7</v>
      </c>
      <c r="K6" s="16" t="s">
        <v>7</v>
      </c>
    </row>
    <row r="7" spans="1:12" s="17" customFormat="1" ht="20.25">
      <c r="A7" s="97" t="s">
        <v>1867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</row>
    <row r="8" spans="1:12" s="17" customFormat="1" ht="20.25">
      <c r="A8" s="18" t="s">
        <v>64</v>
      </c>
      <c r="B8" s="98" t="s">
        <v>1867</v>
      </c>
      <c r="C8" s="98" t="s">
        <v>1867</v>
      </c>
      <c r="D8" s="98" t="s">
        <v>1867</v>
      </c>
      <c r="E8" s="98" t="s">
        <v>1867</v>
      </c>
      <c r="F8" s="98" t="s">
        <v>1867</v>
      </c>
      <c r="G8" s="98" t="s">
        <v>1867</v>
      </c>
      <c r="H8" s="53">
        <v>0</v>
      </c>
      <c r="I8" s="52">
        <v>250354.54957424224</v>
      </c>
      <c r="J8" s="53">
        <f>I8/$I$8</f>
        <v>1</v>
      </c>
      <c r="K8" s="53">
        <f>I8/'סכום נכסי הקרן'!$C$41</f>
        <v>0.26000888487635021</v>
      </c>
    </row>
    <row r="9" spans="1:12">
      <c r="A9" s="56" t="s">
        <v>170</v>
      </c>
      <c r="B9" s="99" t="s">
        <v>1867</v>
      </c>
      <c r="C9" s="100" t="s">
        <v>1867</v>
      </c>
      <c r="D9" s="100" t="s">
        <v>1867</v>
      </c>
      <c r="E9" s="100" t="s">
        <v>1867</v>
      </c>
      <c r="F9" s="100" t="s">
        <v>1867</v>
      </c>
      <c r="G9" s="100" t="s">
        <v>1867</v>
      </c>
      <c r="H9" s="57">
        <v>0</v>
      </c>
      <c r="I9" s="58">
        <v>236139.54965663792</v>
      </c>
      <c r="J9" s="57">
        <f t="shared" ref="J9:J55" si="0">I9/$I$8</f>
        <v>0.94322052488449437</v>
      </c>
      <c r="K9" s="57">
        <f>I9/'סכום נכסי הקרן'!$C$41</f>
        <v>0.24524571686770311</v>
      </c>
    </row>
    <row r="10" spans="1:12">
      <c r="A10" s="56" t="s">
        <v>171</v>
      </c>
      <c r="B10" s="99" t="s">
        <v>1867</v>
      </c>
      <c r="C10" s="100" t="s">
        <v>1867</v>
      </c>
      <c r="D10" s="100" t="s">
        <v>1867</v>
      </c>
      <c r="E10" s="100" t="s">
        <v>1867</v>
      </c>
      <c r="F10" s="100" t="s">
        <v>1867</v>
      </c>
      <c r="G10" s="100" t="s">
        <v>1867</v>
      </c>
      <c r="H10" s="57">
        <v>0</v>
      </c>
      <c r="I10" s="58">
        <v>143674.33491000001</v>
      </c>
      <c r="J10" s="57">
        <f t="shared" si="0"/>
        <v>0.57388345909565197</v>
      </c>
      <c r="K10" s="57">
        <f>I10/'סכום נכסי הקרן'!$C$41</f>
        <v>0.149214798248443</v>
      </c>
    </row>
    <row r="11" spans="1:12">
      <c r="A11" s="62" t="s">
        <v>1354</v>
      </c>
      <c r="B11" t="s">
        <v>172</v>
      </c>
      <c r="C11">
        <v>11</v>
      </c>
      <c r="D11" t="s">
        <v>173</v>
      </c>
      <c r="E11" t="s">
        <v>174</v>
      </c>
      <c r="F11" t="s">
        <v>98</v>
      </c>
      <c r="G11" s="101" t="s">
        <v>1867</v>
      </c>
      <c r="H11" s="101" t="s">
        <v>1867</v>
      </c>
      <c r="I11" s="54">
        <f>16441.21385+16346.2254</f>
        <v>32787.439249999996</v>
      </c>
      <c r="J11" s="55">
        <f t="shared" si="0"/>
        <v>0.1309640240441364</v>
      </c>
      <c r="K11" s="55">
        <f>I11/'סכום נכסי הקרן'!$C$41</f>
        <v>3.4051809850635419E-2</v>
      </c>
    </row>
    <row r="12" spans="1:12">
      <c r="A12" s="62" t="s">
        <v>1355</v>
      </c>
      <c r="B12" t="s">
        <v>1356</v>
      </c>
      <c r="C12">
        <v>12</v>
      </c>
      <c r="D12" t="s">
        <v>173</v>
      </c>
      <c r="E12" t="s">
        <v>174</v>
      </c>
      <c r="F12" t="s">
        <v>98</v>
      </c>
      <c r="G12" s="101" t="s">
        <v>1867</v>
      </c>
      <c r="H12" s="101" t="s">
        <v>1867</v>
      </c>
      <c r="I12" s="54">
        <v>13694.81184</v>
      </c>
      <c r="J12" s="55">
        <f t="shared" si="0"/>
        <v>5.4701669545409344E-2</v>
      </c>
      <c r="K12" s="55">
        <f>I12/'סכום נכסי הקרן'!$C$41</f>
        <v>1.422292009937649E-2</v>
      </c>
    </row>
    <row r="13" spans="1:12">
      <c r="A13" s="62" t="s">
        <v>1357</v>
      </c>
      <c r="B13" t="s">
        <v>1358</v>
      </c>
      <c r="C13">
        <v>10</v>
      </c>
      <c r="D13" t="s">
        <v>173</v>
      </c>
      <c r="E13" t="s">
        <v>174</v>
      </c>
      <c r="F13" t="s">
        <v>98</v>
      </c>
      <c r="G13" s="101" t="s">
        <v>1867</v>
      </c>
      <c r="H13" s="101" t="s">
        <v>1867</v>
      </c>
      <c r="I13" s="54">
        <f>75831.84058+18055.14627</f>
        <v>93886.986850000001</v>
      </c>
      <c r="J13" s="55">
        <f t="shared" si="0"/>
        <v>0.37501610020535286</v>
      </c>
      <c r="K13" s="55">
        <f>I13/'סכום נכסי הקרן'!$C$41</f>
        <v>9.7507518025071405E-2</v>
      </c>
    </row>
    <row r="14" spans="1:12">
      <c r="A14" s="62" t="s">
        <v>1359</v>
      </c>
      <c r="B14" t="s">
        <v>1360</v>
      </c>
      <c r="C14">
        <v>20</v>
      </c>
      <c r="D14" t="s">
        <v>173</v>
      </c>
      <c r="E14" t="s">
        <v>174</v>
      </c>
      <c r="F14" t="s">
        <v>98</v>
      </c>
      <c r="G14" s="101" t="s">
        <v>1867</v>
      </c>
      <c r="H14" s="101" t="s">
        <v>1867</v>
      </c>
      <c r="I14" s="54">
        <v>3305.0969700000001</v>
      </c>
      <c r="J14" s="55">
        <f t="shared" si="0"/>
        <v>1.3201665300753318E-2</v>
      </c>
      <c r="K14" s="55">
        <f>I14/'סכום נכסי הקרן'!$C$41</f>
        <v>3.4325502733596764E-3</v>
      </c>
    </row>
    <row r="15" spans="1:12">
      <c r="A15" s="56" t="s">
        <v>175</v>
      </c>
      <c r="B15" s="102" t="s">
        <v>1867</v>
      </c>
      <c r="C15" s="103" t="s">
        <v>1867</v>
      </c>
      <c r="D15" s="103" t="s">
        <v>1867</v>
      </c>
      <c r="E15" s="103" t="s">
        <v>1867</v>
      </c>
      <c r="F15" s="103" t="s">
        <v>1867</v>
      </c>
      <c r="G15" s="103" t="s">
        <v>1867</v>
      </c>
      <c r="H15" s="57">
        <v>0</v>
      </c>
      <c r="I15" s="58">
        <v>92465.21474663791</v>
      </c>
      <c r="J15" s="57">
        <f t="shared" si="0"/>
        <v>0.3693370657888424</v>
      </c>
      <c r="K15" s="57">
        <f>I15/'סכום נכסי הקרן'!$C$41</f>
        <v>9.6030918619260108E-2</v>
      </c>
    </row>
    <row r="16" spans="1:12">
      <c r="A16" s="62" t="s">
        <v>1354</v>
      </c>
      <c r="B16" t="s">
        <v>1361</v>
      </c>
      <c r="C16">
        <v>11</v>
      </c>
      <c r="D16" t="s">
        <v>173</v>
      </c>
      <c r="E16" t="s">
        <v>174</v>
      </c>
      <c r="F16" t="s">
        <v>102</v>
      </c>
      <c r="G16" s="101" t="s">
        <v>1867</v>
      </c>
      <c r="H16" s="101" t="s">
        <v>1867</v>
      </c>
      <c r="I16" s="54">
        <v>644.87200111200002</v>
      </c>
      <c r="J16" s="55">
        <f t="shared" si="0"/>
        <v>2.5758349596948877E-3</v>
      </c>
      <c r="K16" s="55">
        <f>I16/'סכום נכסי הקרן'!$C$41</f>
        <v>6.6973997549578618E-4</v>
      </c>
    </row>
    <row r="17" spans="1:11">
      <c r="A17" s="62" t="s">
        <v>1355</v>
      </c>
      <c r="B17" t="s">
        <v>1362</v>
      </c>
      <c r="C17">
        <v>12</v>
      </c>
      <c r="D17" t="s">
        <v>173</v>
      </c>
      <c r="E17" t="s">
        <v>174</v>
      </c>
      <c r="F17" t="s">
        <v>102</v>
      </c>
      <c r="G17" s="101" t="s">
        <v>1867</v>
      </c>
      <c r="H17" s="101" t="s">
        <v>1867</v>
      </c>
      <c r="I17" s="54">
        <v>3.449976E-3</v>
      </c>
      <c r="J17" s="55">
        <f t="shared" si="0"/>
        <v>1.3780360715901091E-8</v>
      </c>
      <c r="K17" s="55">
        <f>I17/'סכום נכסי הקרן'!$C$41</f>
        <v>3.5830162229353058E-9</v>
      </c>
    </row>
    <row r="18" spans="1:11">
      <c r="A18" s="62" t="s">
        <v>1357</v>
      </c>
      <c r="B18" t="s">
        <v>1363</v>
      </c>
      <c r="C18">
        <v>10</v>
      </c>
      <c r="D18" t="s">
        <v>173</v>
      </c>
      <c r="E18" t="s">
        <v>174</v>
      </c>
      <c r="F18" t="s">
        <v>102</v>
      </c>
      <c r="G18" s="101" t="s">
        <v>1867</v>
      </c>
      <c r="H18" s="101" t="s">
        <v>1867</v>
      </c>
      <c r="I18" s="54">
        <v>2818.5531285840002</v>
      </c>
      <c r="J18" s="55">
        <f t="shared" si="0"/>
        <v>1.1258246088905858E-2</v>
      </c>
      <c r="K18" s="55">
        <f>I18/'סכום נכסי הקרן'!$C$41</f>
        <v>2.9272440112399429E-3</v>
      </c>
    </row>
    <row r="19" spans="1:11">
      <c r="A19" s="62" t="s">
        <v>1359</v>
      </c>
      <c r="B19" t="s">
        <v>1364</v>
      </c>
      <c r="C19">
        <v>20</v>
      </c>
      <c r="D19" t="s">
        <v>173</v>
      </c>
      <c r="E19" t="s">
        <v>174</v>
      </c>
      <c r="F19" t="s">
        <v>102</v>
      </c>
      <c r="G19" s="101" t="s">
        <v>1867</v>
      </c>
      <c r="H19" s="101" t="s">
        <v>1867</v>
      </c>
      <c r="I19" s="54">
        <v>9.1329690239999994</v>
      </c>
      <c r="J19" s="55">
        <f t="shared" si="0"/>
        <v>3.6480140023545415E-5</v>
      </c>
      <c r="K19" s="55">
        <f>I19/'סכום נכסי הקרן'!$C$41</f>
        <v>9.4851605276551553E-6</v>
      </c>
    </row>
    <row r="20" spans="1:11">
      <c r="A20" s="62" t="s">
        <v>1354</v>
      </c>
      <c r="B20" t="s">
        <v>1365</v>
      </c>
      <c r="C20">
        <v>11</v>
      </c>
      <c r="D20" t="s">
        <v>173</v>
      </c>
      <c r="E20" t="s">
        <v>174</v>
      </c>
      <c r="F20" t="s">
        <v>107</v>
      </c>
      <c r="G20" s="101" t="s">
        <v>1867</v>
      </c>
      <c r="H20" s="101" t="s">
        <v>1867</v>
      </c>
      <c r="I20" s="54">
        <v>12.555075653999999</v>
      </c>
      <c r="J20" s="55">
        <f t="shared" si="0"/>
        <v>5.0149181132723184E-5</v>
      </c>
      <c r="K20" s="55">
        <f>I20/'סכום נכסי הקרן'!$C$41</f>
        <v>1.3039232663781457E-5</v>
      </c>
    </row>
    <row r="21" spans="1:11">
      <c r="A21" s="62" t="s">
        <v>1357</v>
      </c>
      <c r="B21" t="s">
        <v>1366</v>
      </c>
      <c r="C21">
        <v>10</v>
      </c>
      <c r="D21" t="s">
        <v>173</v>
      </c>
      <c r="E21" t="s">
        <v>174</v>
      </c>
      <c r="F21" t="s">
        <v>107</v>
      </c>
      <c r="G21" s="101" t="s">
        <v>1867</v>
      </c>
      <c r="H21" s="101" t="s">
        <v>1867</v>
      </c>
      <c r="I21" s="54">
        <v>90.191491227</v>
      </c>
      <c r="J21" s="55">
        <f t="shared" si="0"/>
        <v>3.6025505180705276E-4</v>
      </c>
      <c r="K21" s="55">
        <f>I21/'סכום נכסי הקרן'!$C$41</f>
        <v>9.3669514291423562E-5</v>
      </c>
    </row>
    <row r="22" spans="1:11">
      <c r="A22" s="62" t="s">
        <v>1359</v>
      </c>
      <c r="B22" t="s">
        <v>1367</v>
      </c>
      <c r="C22">
        <v>20</v>
      </c>
      <c r="D22" t="s">
        <v>173</v>
      </c>
      <c r="E22" t="s">
        <v>174</v>
      </c>
      <c r="F22" t="s">
        <v>107</v>
      </c>
      <c r="G22" s="101" t="s">
        <v>1867</v>
      </c>
      <c r="H22" s="101" t="s">
        <v>1867</v>
      </c>
      <c r="I22" s="54">
        <v>0.107626044</v>
      </c>
      <c r="J22" s="55">
        <f t="shared" si="0"/>
        <v>4.2989450035172488E-7</v>
      </c>
      <c r="K22" s="55">
        <f>I22/'סכום נכסי הקרן'!$C$41</f>
        <v>1.1177638965092772E-7</v>
      </c>
    </row>
    <row r="23" spans="1:11">
      <c r="A23" s="62" t="s">
        <v>1354</v>
      </c>
      <c r="B23" t="s">
        <v>177</v>
      </c>
      <c r="C23">
        <v>11</v>
      </c>
      <c r="D23" t="s">
        <v>173</v>
      </c>
      <c r="E23" t="s">
        <v>174</v>
      </c>
      <c r="F23" t="s">
        <v>100</v>
      </c>
      <c r="G23" s="101" t="s">
        <v>1867</v>
      </c>
      <c r="H23" s="101" t="s">
        <v>1867</v>
      </c>
      <c r="I23" s="54">
        <f>0.72209943+10436.18802057</f>
        <v>10436.91012</v>
      </c>
      <c r="J23" s="55">
        <f t="shared" si="0"/>
        <v>4.1688517894918273E-2</v>
      </c>
      <c r="K23" s="55">
        <f>I23/'סכום נכסי הקרן'!$C$41</f>
        <v>1.083938505000547E-2</v>
      </c>
    </row>
    <row r="24" spans="1:11">
      <c r="A24" s="62" t="s">
        <v>1355</v>
      </c>
      <c r="B24" t="s">
        <v>1368</v>
      </c>
      <c r="C24">
        <v>12</v>
      </c>
      <c r="D24" t="s">
        <v>173</v>
      </c>
      <c r="E24" t="s">
        <v>174</v>
      </c>
      <c r="F24" t="s">
        <v>100</v>
      </c>
      <c r="G24" s="101" t="s">
        <v>1867</v>
      </c>
      <c r="H24" s="101" t="s">
        <v>1867</v>
      </c>
      <c r="I24" s="54">
        <v>11742.83845488</v>
      </c>
      <c r="J24" s="55">
        <f t="shared" si="0"/>
        <v>4.6904833464580922E-2</v>
      </c>
      <c r="K24" s="55">
        <f>I24/'סכום נכסי הקרן'!$C$41</f>
        <v>1.2195673444436599E-2</v>
      </c>
    </row>
    <row r="25" spans="1:11">
      <c r="A25" s="62" t="s">
        <v>1357</v>
      </c>
      <c r="B25" t="s">
        <v>1369</v>
      </c>
      <c r="C25">
        <v>10</v>
      </c>
      <c r="D25" t="s">
        <v>173</v>
      </c>
      <c r="E25" t="s">
        <v>174</v>
      </c>
      <c r="F25" t="s">
        <v>100</v>
      </c>
      <c r="G25" s="101" t="s">
        <v>1867</v>
      </c>
      <c r="H25" s="101" t="s">
        <v>1867</v>
      </c>
      <c r="I25" s="54">
        <f>1067.55591033+41172.29621622</f>
        <v>42239.852126549995</v>
      </c>
      <c r="J25" s="55">
        <f t="shared" si="0"/>
        <v>0.16872012990530391</v>
      </c>
      <c r="K25" s="55">
        <f>I25/'סכום נכסי הקרן'!$C$41</f>
        <v>4.3868732832871016E-2</v>
      </c>
    </row>
    <row r="26" spans="1:11">
      <c r="A26" s="62" t="s">
        <v>1359</v>
      </c>
      <c r="B26" t="s">
        <v>1370</v>
      </c>
      <c r="C26">
        <v>20</v>
      </c>
      <c r="D26" t="s">
        <v>173</v>
      </c>
      <c r="E26" t="s">
        <v>174</v>
      </c>
      <c r="F26" t="s">
        <v>100</v>
      </c>
      <c r="G26" s="101" t="s">
        <v>1867</v>
      </c>
      <c r="H26" s="101" t="s">
        <v>1867</v>
      </c>
      <c r="I26" s="54">
        <v>23204.414738700001</v>
      </c>
      <c r="J26" s="55">
        <f t="shared" si="0"/>
        <v>9.2686211527459261E-2</v>
      </c>
      <c r="K26" s="55">
        <f>I26/'סכום נכסי הקרן'!$C$41</f>
        <v>2.4099238502668197E-2</v>
      </c>
    </row>
    <row r="27" spans="1:11">
      <c r="A27" s="62" t="s">
        <v>1357</v>
      </c>
      <c r="B27" t="s">
        <v>1371</v>
      </c>
      <c r="C27">
        <v>10</v>
      </c>
      <c r="D27" t="s">
        <v>173</v>
      </c>
      <c r="E27" t="s">
        <v>174</v>
      </c>
      <c r="F27" t="s">
        <v>169</v>
      </c>
      <c r="G27" s="101" t="s">
        <v>1867</v>
      </c>
      <c r="H27" s="101" t="s">
        <v>1867</v>
      </c>
      <c r="I27" s="54">
        <v>2.8975946466749999E-2</v>
      </c>
      <c r="J27" s="55">
        <f t="shared" si="0"/>
        <v>1.1573964410084439E-7</v>
      </c>
      <c r="K27" s="55">
        <f>I27/'סכום נכסי הקרן'!$C$41</f>
        <v>3.0093335798646191E-8</v>
      </c>
    </row>
    <row r="28" spans="1:11">
      <c r="A28" s="62" t="s">
        <v>1355</v>
      </c>
      <c r="B28" t="s">
        <v>1372</v>
      </c>
      <c r="C28">
        <v>12</v>
      </c>
      <c r="D28" t="s">
        <v>173</v>
      </c>
      <c r="E28" t="s">
        <v>174</v>
      </c>
      <c r="F28" t="s">
        <v>105</v>
      </c>
      <c r="G28" s="101" t="s">
        <v>1867</v>
      </c>
      <c r="H28" s="101" t="s">
        <v>1867</v>
      </c>
      <c r="I28" s="54">
        <v>0.49117541199999998</v>
      </c>
      <c r="J28" s="55">
        <f t="shared" si="0"/>
        <v>1.9619192574502934E-6</v>
      </c>
      <c r="K28" s="55">
        <f>I28/'סכום נכסי הקרן'!$C$41</f>
        <v>5.1011643834708775E-7</v>
      </c>
    </row>
    <row r="29" spans="1:11">
      <c r="A29" s="62" t="s">
        <v>1357</v>
      </c>
      <c r="B29" t="s">
        <v>1373</v>
      </c>
      <c r="C29">
        <v>10</v>
      </c>
      <c r="D29" t="s">
        <v>173</v>
      </c>
      <c r="E29" t="s">
        <v>174</v>
      </c>
      <c r="F29" t="s">
        <v>105</v>
      </c>
      <c r="G29" s="101" t="s">
        <v>1867</v>
      </c>
      <c r="H29" s="101" t="s">
        <v>1867</v>
      </c>
      <c r="I29" s="54">
        <f>0.004190823+0.235617382</f>
        <v>0.239808205</v>
      </c>
      <c r="J29" s="55">
        <f t="shared" si="0"/>
        <v>9.5787436420797003E-7</v>
      </c>
      <c r="K29" s="55">
        <f>I29/'סכום נכסי הקרן'!$C$41</f>
        <v>2.4905584528935725E-7</v>
      </c>
    </row>
    <row r="30" spans="1:11">
      <c r="A30" s="62" t="s">
        <v>1359</v>
      </c>
      <c r="B30" t="s">
        <v>1374</v>
      </c>
      <c r="C30">
        <v>20</v>
      </c>
      <c r="D30" t="s">
        <v>173</v>
      </c>
      <c r="E30" t="s">
        <v>174</v>
      </c>
      <c r="F30" t="s">
        <v>105</v>
      </c>
      <c r="G30" s="101" t="s">
        <v>1867</v>
      </c>
      <c r="H30" s="101" t="s">
        <v>1867</v>
      </c>
      <c r="I30" s="54">
        <v>7.1712103190000001</v>
      </c>
      <c r="J30" s="55">
        <f t="shared" si="0"/>
        <v>2.8644218094680118E-5</v>
      </c>
      <c r="K30" s="55">
        <f>I30/'סכום נכסי הקרן'!$C$41</f>
        <v>7.44775120495275E-6</v>
      </c>
    </row>
    <row r="31" spans="1:11">
      <c r="A31" s="62" t="s">
        <v>1355</v>
      </c>
      <c r="B31" t="s">
        <v>1375</v>
      </c>
      <c r="C31">
        <v>12</v>
      </c>
      <c r="D31" t="s">
        <v>173</v>
      </c>
      <c r="E31" t="s">
        <v>174</v>
      </c>
      <c r="F31" t="s">
        <v>167</v>
      </c>
      <c r="G31" s="101" t="s">
        <v>1867</v>
      </c>
      <c r="H31" s="101" t="s">
        <v>1867</v>
      </c>
      <c r="I31" s="54">
        <v>2.18001999081</v>
      </c>
      <c r="J31" s="55">
        <f t="shared" si="0"/>
        <v>8.7077306744270636E-6</v>
      </c>
      <c r="K31" s="55">
        <f>I31/'סכום נכסי הקרן'!$C$41</f>
        <v>2.2640873424613696E-6</v>
      </c>
    </row>
    <row r="32" spans="1:11">
      <c r="A32" s="62" t="s">
        <v>1357</v>
      </c>
      <c r="B32" t="s">
        <v>1376</v>
      </c>
      <c r="C32">
        <v>10</v>
      </c>
      <c r="D32" t="s">
        <v>173</v>
      </c>
      <c r="E32" t="s">
        <v>174</v>
      </c>
      <c r="F32" t="s">
        <v>167</v>
      </c>
      <c r="G32" s="101" t="s">
        <v>1867</v>
      </c>
      <c r="H32" s="101" t="s">
        <v>1867</v>
      </c>
      <c r="I32" s="54">
        <v>1207.02399004106</v>
      </c>
      <c r="J32" s="55">
        <f t="shared" si="0"/>
        <v>4.8212584596275488E-3</v>
      </c>
      <c r="K32" s="55">
        <f>I32/'סכום נכסי הקרן'!$C$41</f>
        <v>1.2535700357884289E-3</v>
      </c>
    </row>
    <row r="33" spans="1:11">
      <c r="A33" s="62" t="s">
        <v>1359</v>
      </c>
      <c r="B33" t="s">
        <v>1377</v>
      </c>
      <c r="C33">
        <v>20</v>
      </c>
      <c r="D33" t="s">
        <v>173</v>
      </c>
      <c r="E33" t="s">
        <v>174</v>
      </c>
      <c r="F33" t="s">
        <v>167</v>
      </c>
      <c r="G33" s="101" t="s">
        <v>1867</v>
      </c>
      <c r="H33" s="101" t="s">
        <v>1867</v>
      </c>
      <c r="I33" s="54">
        <v>43.808469964570001</v>
      </c>
      <c r="J33" s="55">
        <f t="shared" si="0"/>
        <v>1.7498571541468502E-4</v>
      </c>
      <c r="K33" s="55">
        <f>I33/'סכום נכסי הקרן'!$C$41</f>
        <v>4.5497840734262612E-5</v>
      </c>
    </row>
    <row r="34" spans="1:11">
      <c r="A34" s="62" t="s">
        <v>1359</v>
      </c>
      <c r="B34" t="s">
        <v>1378</v>
      </c>
      <c r="C34">
        <v>20</v>
      </c>
      <c r="D34" t="s">
        <v>173</v>
      </c>
      <c r="E34" t="s">
        <v>174</v>
      </c>
      <c r="F34" t="s">
        <v>168</v>
      </c>
      <c r="G34" s="101" t="s">
        <v>1867</v>
      </c>
      <c r="H34" s="101" t="s">
        <v>1867</v>
      </c>
      <c r="I34" s="54">
        <v>1.0881E-5</v>
      </c>
      <c r="J34" s="55">
        <f t="shared" si="0"/>
        <v>4.346236175258024E-11</v>
      </c>
      <c r="K34" s="55">
        <f>I34/'סכום נכסי הקרן'!$C$41</f>
        <v>1.1300600213380923E-11</v>
      </c>
    </row>
    <row r="35" spans="1:11">
      <c r="A35" s="62" t="s">
        <v>1354</v>
      </c>
      <c r="B35" t="s">
        <v>1379</v>
      </c>
      <c r="C35">
        <v>11</v>
      </c>
      <c r="D35" t="s">
        <v>173</v>
      </c>
      <c r="E35" t="s">
        <v>174</v>
      </c>
      <c r="F35" t="s">
        <v>104</v>
      </c>
      <c r="G35" s="101" t="s">
        <v>1867</v>
      </c>
      <c r="H35" s="101" t="s">
        <v>1867</v>
      </c>
      <c r="I35" s="54">
        <v>3.3874893720000001</v>
      </c>
      <c r="J35" s="55">
        <f t="shared" si="0"/>
        <v>1.3530768175616659E-5</v>
      </c>
      <c r="K35" s="55">
        <f>I35/'סכום נכסי הקרן'!$C$41</f>
        <v>3.5181199448624949E-6</v>
      </c>
    </row>
    <row r="36" spans="1:11">
      <c r="A36" s="62" t="s">
        <v>1355</v>
      </c>
      <c r="B36" t="s">
        <v>1380</v>
      </c>
      <c r="C36">
        <v>12</v>
      </c>
      <c r="D36" t="s">
        <v>173</v>
      </c>
      <c r="E36" t="s">
        <v>174</v>
      </c>
      <c r="F36" t="s">
        <v>104</v>
      </c>
      <c r="G36" s="101" t="s">
        <v>1867</v>
      </c>
      <c r="H36" s="101" t="s">
        <v>1867</v>
      </c>
      <c r="I36" s="54">
        <v>1.432479E-3</v>
      </c>
      <c r="J36" s="55">
        <f t="shared" si="0"/>
        <v>5.7218013510683206E-9</v>
      </c>
      <c r="K36" s="55">
        <f>I36/'סכום נכסי הקרן'!$C$41</f>
        <v>1.4877191887752679E-9</v>
      </c>
    </row>
    <row r="37" spans="1:11">
      <c r="A37" s="62" t="s">
        <v>1357</v>
      </c>
      <c r="B37" t="s">
        <v>178</v>
      </c>
      <c r="C37">
        <v>10</v>
      </c>
      <c r="D37" t="s">
        <v>173</v>
      </c>
      <c r="E37" t="s">
        <v>174</v>
      </c>
      <c r="F37" t="s">
        <v>104</v>
      </c>
      <c r="G37" s="101" t="s">
        <v>1867</v>
      </c>
      <c r="H37" s="101" t="s">
        <v>1867</v>
      </c>
      <c r="I37" s="54">
        <f>0.007069977+1.214649774</f>
        <v>1.221719751</v>
      </c>
      <c r="J37" s="55">
        <f t="shared" si="0"/>
        <v>4.879958255512752E-6</v>
      </c>
      <c r="K37" s="55">
        <f>I37/'סכום נכסי הקרן'!$C$41</f>
        <v>1.26883250425901E-6</v>
      </c>
    </row>
    <row r="38" spans="1:11">
      <c r="A38" s="62" t="s">
        <v>1357</v>
      </c>
      <c r="B38" t="s">
        <v>1381</v>
      </c>
      <c r="C38">
        <v>10</v>
      </c>
      <c r="D38" t="s">
        <v>173</v>
      </c>
      <c r="E38" t="s">
        <v>174</v>
      </c>
      <c r="F38" t="s">
        <v>166</v>
      </c>
      <c r="G38" s="101" t="s">
        <v>1867</v>
      </c>
      <c r="H38" s="101" t="s">
        <v>1867</v>
      </c>
      <c r="I38" s="54">
        <v>0.22926252499999999</v>
      </c>
      <c r="J38" s="55">
        <f t="shared" si="0"/>
        <v>9.1575138294825583E-7</v>
      </c>
      <c r="K38" s="55">
        <f>I38/'סכום נכסי הקרן'!$C$41</f>
        <v>2.3810349590435153E-7</v>
      </c>
    </row>
    <row r="39" spans="1:11">
      <c r="A39" s="56" t="s">
        <v>179</v>
      </c>
      <c r="B39" s="102" t="s">
        <v>1867</v>
      </c>
      <c r="C39" s="103" t="s">
        <v>1867</v>
      </c>
      <c r="D39" s="103" t="s">
        <v>1867</v>
      </c>
      <c r="E39" s="103" t="s">
        <v>1867</v>
      </c>
      <c r="F39" s="103" t="s">
        <v>1867</v>
      </c>
      <c r="G39" s="103" t="s">
        <v>1867</v>
      </c>
      <c r="H39" s="57">
        <v>0</v>
      </c>
      <c r="I39" s="58">
        <v>0</v>
      </c>
      <c r="J39" s="57">
        <f t="shared" si="0"/>
        <v>0</v>
      </c>
      <c r="K39" s="57">
        <f>I39/'סכום נכסי הקרן'!$C$41</f>
        <v>0</v>
      </c>
    </row>
    <row r="40" spans="1:11">
      <c r="A40" t="s">
        <v>176</v>
      </c>
      <c r="B40" t="s">
        <v>176</v>
      </c>
      <c r="C40" s="103" t="s">
        <v>1867</v>
      </c>
      <c r="D40" t="s">
        <v>176</v>
      </c>
      <c r="E40" s="103" t="s">
        <v>1867</v>
      </c>
      <c r="F40" t="s">
        <v>176</v>
      </c>
      <c r="G40" s="55">
        <v>0</v>
      </c>
      <c r="H40" s="55">
        <v>0</v>
      </c>
      <c r="I40" s="54">
        <v>0</v>
      </c>
      <c r="J40" s="55">
        <f t="shared" si="0"/>
        <v>0</v>
      </c>
      <c r="K40" s="55">
        <f>I40/'סכום נכסי הקרן'!$C$41</f>
        <v>0</v>
      </c>
    </row>
    <row r="41" spans="1:11">
      <c r="A41" s="56" t="s">
        <v>180</v>
      </c>
      <c r="B41" s="102" t="s">
        <v>1867</v>
      </c>
      <c r="C41" s="103" t="s">
        <v>1867</v>
      </c>
      <c r="D41" s="103" t="s">
        <v>1867</v>
      </c>
      <c r="E41" s="103" t="s">
        <v>1867</v>
      </c>
      <c r="F41" s="103" t="s">
        <v>1867</v>
      </c>
      <c r="G41" s="103" t="s">
        <v>1867</v>
      </c>
      <c r="H41" s="57">
        <v>0</v>
      </c>
      <c r="I41" s="58">
        <v>0</v>
      </c>
      <c r="J41" s="57">
        <f t="shared" si="0"/>
        <v>0</v>
      </c>
      <c r="K41" s="57">
        <f>I41/'סכום נכסי הקרן'!$C$41</f>
        <v>0</v>
      </c>
    </row>
    <row r="42" spans="1:11">
      <c r="A42" t="s">
        <v>176</v>
      </c>
      <c r="B42" t="s">
        <v>176</v>
      </c>
      <c r="C42" s="103" t="s">
        <v>1867</v>
      </c>
      <c r="D42" t="s">
        <v>176</v>
      </c>
      <c r="E42" s="103" t="s">
        <v>1867</v>
      </c>
      <c r="F42" t="s">
        <v>176</v>
      </c>
      <c r="G42" s="55">
        <v>0</v>
      </c>
      <c r="H42" s="55">
        <v>0</v>
      </c>
      <c r="I42" s="54">
        <v>0</v>
      </c>
      <c r="J42" s="55">
        <f t="shared" si="0"/>
        <v>0</v>
      </c>
      <c r="K42" s="55">
        <f>I42/'סכום נכסי הקרן'!$C$41</f>
        <v>0</v>
      </c>
    </row>
    <row r="43" spans="1:11">
      <c r="A43" s="56" t="s">
        <v>181</v>
      </c>
      <c r="B43" s="102" t="s">
        <v>1867</v>
      </c>
      <c r="C43" s="103" t="s">
        <v>1867</v>
      </c>
      <c r="D43" s="103" t="s">
        <v>1867</v>
      </c>
      <c r="E43" s="103" t="s">
        <v>1867</v>
      </c>
      <c r="F43" s="103" t="s">
        <v>1867</v>
      </c>
      <c r="G43" s="103" t="s">
        <v>1867</v>
      </c>
      <c r="H43" s="57">
        <v>0</v>
      </c>
      <c r="I43" s="58">
        <v>0</v>
      </c>
      <c r="J43" s="57">
        <f t="shared" si="0"/>
        <v>0</v>
      </c>
      <c r="K43" s="57">
        <f>I43/'סכום נכסי הקרן'!$C$41</f>
        <v>0</v>
      </c>
    </row>
    <row r="44" spans="1:11">
      <c r="A44" t="s">
        <v>176</v>
      </c>
      <c r="B44" t="s">
        <v>176</v>
      </c>
      <c r="C44" s="103" t="s">
        <v>1867</v>
      </c>
      <c r="D44" t="s">
        <v>176</v>
      </c>
      <c r="E44" s="103" t="s">
        <v>1867</v>
      </c>
      <c r="F44" t="s">
        <v>176</v>
      </c>
      <c r="G44" s="55">
        <v>0</v>
      </c>
      <c r="H44" s="55">
        <v>0</v>
      </c>
      <c r="I44" s="54">
        <v>0</v>
      </c>
      <c r="J44" s="55">
        <f t="shared" si="0"/>
        <v>0</v>
      </c>
      <c r="K44" s="55">
        <f>I44/'סכום נכסי הקרן'!$C$41</f>
        <v>0</v>
      </c>
    </row>
    <row r="45" spans="1:11">
      <c r="A45" s="56" t="s">
        <v>182</v>
      </c>
      <c r="B45" s="102" t="s">
        <v>1867</v>
      </c>
      <c r="C45" s="103" t="s">
        <v>1867</v>
      </c>
      <c r="D45" s="103" t="s">
        <v>1867</v>
      </c>
      <c r="E45" s="103" t="s">
        <v>1867</v>
      </c>
      <c r="F45" s="103" t="s">
        <v>1867</v>
      </c>
      <c r="G45" s="103" t="s">
        <v>1867</v>
      </c>
      <c r="H45" s="57">
        <v>0</v>
      </c>
      <c r="I45" s="58">
        <v>0</v>
      </c>
      <c r="J45" s="57">
        <f t="shared" si="0"/>
        <v>0</v>
      </c>
      <c r="K45" s="57">
        <f>I45/'סכום נכסי הקרן'!$C$41</f>
        <v>0</v>
      </c>
    </row>
    <row r="46" spans="1:11">
      <c r="A46" t="s">
        <v>176</v>
      </c>
      <c r="B46" t="s">
        <v>176</v>
      </c>
      <c r="C46" s="103" t="s">
        <v>1867</v>
      </c>
      <c r="D46" t="s">
        <v>176</v>
      </c>
      <c r="E46" s="103" t="s">
        <v>1867</v>
      </c>
      <c r="F46" t="s">
        <v>176</v>
      </c>
      <c r="G46" s="55">
        <v>0</v>
      </c>
      <c r="H46" s="55">
        <v>0</v>
      </c>
      <c r="I46" s="54">
        <v>0</v>
      </c>
      <c r="J46" s="55">
        <f t="shared" si="0"/>
        <v>0</v>
      </c>
      <c r="K46" s="55">
        <f>I46/'סכום נכסי הקרן'!$C$41</f>
        <v>0</v>
      </c>
    </row>
    <row r="47" spans="1:11">
      <c r="A47" s="56" t="s">
        <v>183</v>
      </c>
      <c r="B47" s="102" t="s">
        <v>1867</v>
      </c>
      <c r="C47" s="103" t="s">
        <v>1867</v>
      </c>
      <c r="D47" s="103" t="s">
        <v>1867</v>
      </c>
      <c r="E47" s="103" t="s">
        <v>1867</v>
      </c>
      <c r="F47" s="103" t="s">
        <v>1867</v>
      </c>
      <c r="G47" s="103" t="s">
        <v>1867</v>
      </c>
      <c r="H47" s="57">
        <v>0</v>
      </c>
      <c r="I47" s="58">
        <v>0</v>
      </c>
      <c r="J47" s="57">
        <f t="shared" si="0"/>
        <v>0</v>
      </c>
      <c r="K47" s="57">
        <f>I47/'סכום נכסי הקרן'!$C$41</f>
        <v>0</v>
      </c>
    </row>
    <row r="48" spans="1:11">
      <c r="A48" t="s">
        <v>176</v>
      </c>
      <c r="B48" t="s">
        <v>176</v>
      </c>
      <c r="C48" s="103" t="s">
        <v>1867</v>
      </c>
      <c r="D48" t="s">
        <v>176</v>
      </c>
      <c r="E48" s="103" t="s">
        <v>1867</v>
      </c>
      <c r="F48" t="s">
        <v>176</v>
      </c>
      <c r="G48" s="55">
        <v>0</v>
      </c>
      <c r="H48" s="55">
        <v>0</v>
      </c>
      <c r="I48" s="54">
        <v>0</v>
      </c>
      <c r="J48" s="55">
        <f t="shared" si="0"/>
        <v>0</v>
      </c>
      <c r="K48" s="55">
        <f>I48/'סכום נכסי הקרן'!$C$41</f>
        <v>0</v>
      </c>
    </row>
    <row r="49" spans="1:11">
      <c r="A49" s="56" t="s">
        <v>184</v>
      </c>
      <c r="B49" s="102" t="s">
        <v>1867</v>
      </c>
      <c r="C49" s="103" t="s">
        <v>1867</v>
      </c>
      <c r="D49" s="103" t="s">
        <v>1867</v>
      </c>
      <c r="E49" s="103" t="s">
        <v>1867</v>
      </c>
      <c r="F49" s="103" t="s">
        <v>1867</v>
      </c>
      <c r="G49" s="103" t="s">
        <v>1867</v>
      </c>
      <c r="H49" s="57">
        <v>0</v>
      </c>
      <c r="I49" s="58">
        <v>14214.999917604329</v>
      </c>
      <c r="J49" s="57">
        <f t="shared" si="0"/>
        <v>5.6779475115505719E-2</v>
      </c>
      <c r="K49" s="57">
        <f>I49/'סכום נכסי הקרן'!$C$41</f>
        <v>1.4763168008647116E-2</v>
      </c>
    </row>
    <row r="50" spans="1:11">
      <c r="A50" s="56" t="s">
        <v>185</v>
      </c>
      <c r="B50" s="102" t="s">
        <v>1867</v>
      </c>
      <c r="C50" s="103" t="s">
        <v>1867</v>
      </c>
      <c r="D50" s="103" t="s">
        <v>1867</v>
      </c>
      <c r="E50" s="103" t="s">
        <v>1867</v>
      </c>
      <c r="F50" s="103" t="s">
        <v>1867</v>
      </c>
      <c r="G50" s="103" t="s">
        <v>1867</v>
      </c>
      <c r="H50" s="57">
        <v>0</v>
      </c>
      <c r="I50" s="58">
        <v>14214.999917604329</v>
      </c>
      <c r="J50" s="57">
        <f t="shared" si="0"/>
        <v>5.6779475115505719E-2</v>
      </c>
      <c r="K50" s="57">
        <f>I50/'סכום נכסי הקרן'!$C$41</f>
        <v>1.4763168008647116E-2</v>
      </c>
    </row>
    <row r="51" spans="1:11">
      <c r="A51" s="62" t="s">
        <v>1382</v>
      </c>
      <c r="B51" s="62" t="s">
        <v>1383</v>
      </c>
      <c r="C51">
        <v>85</v>
      </c>
      <c r="D51" t="s">
        <v>1384</v>
      </c>
      <c r="E51" t="s">
        <v>1385</v>
      </c>
      <c r="F51" t="s">
        <v>102</v>
      </c>
      <c r="G51" s="101" t="s">
        <v>1867</v>
      </c>
      <c r="H51" s="101" t="s">
        <v>1867</v>
      </c>
      <c r="I51" s="54">
        <v>751.20375152400004</v>
      </c>
      <c r="J51" s="55">
        <f t="shared" si="0"/>
        <v>3.0005596175564277E-3</v>
      </c>
      <c r="K51" s="55">
        <f>I51/'סכום נכסי הקרן'!$C$41</f>
        <v>7.8017216016585463E-4</v>
      </c>
    </row>
    <row r="52" spans="1:11">
      <c r="A52" s="62" t="s">
        <v>1382</v>
      </c>
      <c r="B52" s="62" t="s">
        <v>1386</v>
      </c>
      <c r="C52">
        <v>85</v>
      </c>
      <c r="D52" t="s">
        <v>1384</v>
      </c>
      <c r="E52" t="s">
        <v>1385</v>
      </c>
      <c r="F52" t="s">
        <v>100</v>
      </c>
      <c r="G52" s="101" t="s">
        <v>1867</v>
      </c>
      <c r="H52" s="101" t="s">
        <v>1867</v>
      </c>
      <c r="I52" s="54">
        <v>13143.09167613</v>
      </c>
      <c r="J52" s="55">
        <f t="shared" si="0"/>
        <v>5.2497914251933488E-2</v>
      </c>
      <c r="K52" s="55">
        <f>I52/'סכום נכסי הקרן'!$C$41</f>
        <v>1.3649924142979478E-2</v>
      </c>
    </row>
    <row r="53" spans="1:11">
      <c r="A53" s="62" t="s">
        <v>1382</v>
      </c>
      <c r="B53" s="62" t="s">
        <v>1387</v>
      </c>
      <c r="C53">
        <v>85</v>
      </c>
      <c r="D53" t="s">
        <v>1384</v>
      </c>
      <c r="E53" t="s">
        <v>1385</v>
      </c>
      <c r="F53" t="s">
        <v>167</v>
      </c>
      <c r="G53" s="101" t="s">
        <v>1867</v>
      </c>
      <c r="H53" s="101" t="s">
        <v>1867</v>
      </c>
      <c r="I53" s="54">
        <v>320.70448995033001</v>
      </c>
      <c r="J53" s="55">
        <f t="shared" si="0"/>
        <v>1.2810012460158053E-3</v>
      </c>
      <c r="K53" s="55">
        <f>I53/'סכום נכסי הקרן'!$C$41</f>
        <v>3.330717055017847E-4</v>
      </c>
    </row>
    <row r="54" spans="1:11">
      <c r="A54" s="56" t="s">
        <v>183</v>
      </c>
      <c r="B54" s="102" t="s">
        <v>1867</v>
      </c>
      <c r="C54" s="103" t="s">
        <v>1867</v>
      </c>
      <c r="D54" s="103" t="s">
        <v>1867</v>
      </c>
      <c r="E54" s="103" t="s">
        <v>1867</v>
      </c>
      <c r="F54" s="103" t="s">
        <v>1867</v>
      </c>
      <c r="G54" s="103" t="s">
        <v>1867</v>
      </c>
      <c r="H54" s="57">
        <v>0</v>
      </c>
      <c r="I54" s="58">
        <v>0</v>
      </c>
      <c r="J54" s="57">
        <f t="shared" si="0"/>
        <v>0</v>
      </c>
      <c r="K54" s="57">
        <f>I54/'סכום נכסי הקרן'!$C$41</f>
        <v>0</v>
      </c>
    </row>
    <row r="55" spans="1:11">
      <c r="A55" t="s">
        <v>176</v>
      </c>
      <c r="B55" t="s">
        <v>176</v>
      </c>
      <c r="C55" s="103" t="s">
        <v>1867</v>
      </c>
      <c r="D55" t="s">
        <v>176</v>
      </c>
      <c r="E55" s="103" t="s">
        <v>1867</v>
      </c>
      <c r="F55" t="s">
        <v>176</v>
      </c>
      <c r="G55" s="55">
        <v>0</v>
      </c>
      <c r="H55" s="55">
        <v>0</v>
      </c>
      <c r="I55" s="54">
        <v>0</v>
      </c>
      <c r="J55" s="55">
        <f t="shared" si="0"/>
        <v>0</v>
      </c>
      <c r="K55" s="55">
        <f>I55/'סכום נכסי הקרן'!$C$41</f>
        <v>0</v>
      </c>
    </row>
    <row r="56" spans="1:11">
      <c r="A56" t="s">
        <v>186</v>
      </c>
      <c r="B56" s="102" t="s">
        <v>1867</v>
      </c>
      <c r="C56" s="103" t="s">
        <v>1867</v>
      </c>
      <c r="D56" s="103" t="s">
        <v>1867</v>
      </c>
      <c r="E56" s="103" t="s">
        <v>1867</v>
      </c>
      <c r="F56" s="103" t="s">
        <v>1867</v>
      </c>
      <c r="G56" s="103" t="s">
        <v>1867</v>
      </c>
      <c r="H56" s="103" t="s">
        <v>1867</v>
      </c>
      <c r="I56" s="103" t="s">
        <v>1867</v>
      </c>
      <c r="J56" s="103" t="s">
        <v>1867</v>
      </c>
      <c r="K56" s="103" t="s">
        <v>1867</v>
      </c>
    </row>
    <row r="57" spans="1:11" hidden="1">
      <c r="C57" s="13"/>
    </row>
    <row r="58" spans="1:11" hidden="1">
      <c r="C58" s="13"/>
    </row>
    <row r="59" spans="1:11" hidden="1">
      <c r="C59" s="13"/>
    </row>
    <row r="60" spans="1:11" hidden="1">
      <c r="C60" s="13"/>
    </row>
    <row r="61" spans="1:11" hidden="1">
      <c r="C61" s="13"/>
    </row>
    <row r="62" spans="1:11" hidden="1">
      <c r="C62" s="13"/>
    </row>
    <row r="63" spans="1:11" hidden="1">
      <c r="C63" s="13"/>
    </row>
    <row r="64" spans="1:11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D484" s="12"/>
    </row>
    <row r="10000" spans="52:52" hidden="1">
      <c r="AZ10000"/>
    </row>
  </sheetData>
  <dataValidations count="1">
    <dataValidation allowBlank="1" showInputMessage="1" showErrorMessage="1" sqref="B1:B4 D8" xr:uid="{00000000-0002-0000-0100-000000000000}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4" width="7.5703125" style="13" hidden="1"/>
    <col min="35" max="16384" width="9.140625" style="13" hidden="1"/>
  </cols>
  <sheetData>
    <row r="1" spans="1:34" s="1" customFormat="1">
      <c r="A1" s="2" t="s">
        <v>0</v>
      </c>
      <c r="B1" s="61" t="s">
        <v>1866</v>
      </c>
    </row>
    <row r="2" spans="1:34" s="1" customFormat="1">
      <c r="A2" s="2" t="s">
        <v>1</v>
      </c>
      <c r="B2" s="9" t="s">
        <v>1320</v>
      </c>
    </row>
    <row r="3" spans="1:34" s="1" customFormat="1">
      <c r="A3" s="2" t="s">
        <v>2</v>
      </c>
      <c r="B3" s="62" t="s">
        <v>1321</v>
      </c>
    </row>
    <row r="4" spans="1:34" s="1" customFormat="1">
      <c r="A4" s="2" t="s">
        <v>3</v>
      </c>
      <c r="B4" s="63" t="s">
        <v>164</v>
      </c>
    </row>
    <row r="5" spans="1:34">
      <c r="A5" s="73" t="s">
        <v>65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5"/>
    </row>
    <row r="6" spans="1:34" s="15" customFormat="1">
      <c r="A6" s="31" t="s">
        <v>45</v>
      </c>
      <c r="B6" s="32" t="s">
        <v>46</v>
      </c>
      <c r="C6" s="32" t="s">
        <v>66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154</v>
      </c>
      <c r="L6" s="32" t="s">
        <v>155</v>
      </c>
      <c r="M6" s="104" t="s">
        <v>159</v>
      </c>
      <c r="N6" s="32" t="s">
        <v>53</v>
      </c>
      <c r="O6" s="32" t="s">
        <v>156</v>
      </c>
      <c r="P6" s="32" t="s">
        <v>54</v>
      </c>
      <c r="Q6" s="105" t="s">
        <v>150</v>
      </c>
    </row>
    <row r="7" spans="1:34" s="15" customFormat="1">
      <c r="A7" s="95" t="s">
        <v>1867</v>
      </c>
      <c r="B7" s="96" t="s">
        <v>1867</v>
      </c>
      <c r="C7" s="96" t="s">
        <v>1867</v>
      </c>
      <c r="D7" s="96" t="s">
        <v>1867</v>
      </c>
      <c r="E7" s="96" t="s">
        <v>1867</v>
      </c>
      <c r="F7" s="20" t="s">
        <v>70</v>
      </c>
      <c r="G7" s="20" t="s">
        <v>71</v>
      </c>
      <c r="H7" s="96" t="s">
        <v>1867</v>
      </c>
      <c r="I7" s="20" t="s">
        <v>7</v>
      </c>
      <c r="J7" s="20" t="s">
        <v>7</v>
      </c>
      <c r="K7" s="20" t="s">
        <v>151</v>
      </c>
      <c r="L7" s="96" t="s">
        <v>1867</v>
      </c>
      <c r="M7" s="16" t="s">
        <v>152</v>
      </c>
      <c r="N7" s="20" t="s">
        <v>6</v>
      </c>
      <c r="O7" s="20" t="s">
        <v>7</v>
      </c>
      <c r="P7" s="20" t="s">
        <v>7</v>
      </c>
      <c r="Q7" s="21" t="s">
        <v>7</v>
      </c>
    </row>
    <row r="8" spans="1:34" s="17" customFormat="1" ht="20.25">
      <c r="A8" s="97" t="s">
        <v>1867</v>
      </c>
      <c r="B8" s="22" t="s">
        <v>8</v>
      </c>
      <c r="C8" s="22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s="17" customFormat="1" ht="20.25">
      <c r="A9" s="18" t="s">
        <v>77</v>
      </c>
      <c r="B9" s="98" t="s">
        <v>1867</v>
      </c>
      <c r="C9" s="98" t="s">
        <v>1867</v>
      </c>
      <c r="D9" s="98" t="s">
        <v>1867</v>
      </c>
      <c r="E9" s="98" t="s">
        <v>1867</v>
      </c>
      <c r="F9" s="98" t="s">
        <v>1867</v>
      </c>
      <c r="G9" s="52">
        <v>0.28999999999999998</v>
      </c>
      <c r="H9" s="98" t="s">
        <v>1867</v>
      </c>
      <c r="I9" s="98" t="s">
        <v>1867</v>
      </c>
      <c r="J9" s="53">
        <v>5.5E-2</v>
      </c>
      <c r="K9" s="52">
        <v>48353187.530000001</v>
      </c>
      <c r="L9" s="98" t="s">
        <v>1867</v>
      </c>
      <c r="M9" s="52">
        <v>0</v>
      </c>
      <c r="N9" s="52">
        <v>47764.586128117</v>
      </c>
      <c r="O9" s="98" t="s">
        <v>1867</v>
      </c>
      <c r="P9" s="53">
        <v>1</v>
      </c>
      <c r="Q9" s="53">
        <v>4.9599999999999998E-2</v>
      </c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>
      <c r="A10" s="56" t="s">
        <v>170</v>
      </c>
      <c r="B10" s="103" t="s">
        <v>1867</v>
      </c>
      <c r="C10" s="103" t="s">
        <v>1867</v>
      </c>
      <c r="D10" s="103" t="s">
        <v>1867</v>
      </c>
      <c r="E10" s="103" t="s">
        <v>1867</v>
      </c>
      <c r="F10" s="103" t="s">
        <v>1867</v>
      </c>
      <c r="G10" s="58">
        <v>0.28999999999999998</v>
      </c>
      <c r="H10" s="103" t="s">
        <v>1867</v>
      </c>
      <c r="I10" s="103" t="s">
        <v>1867</v>
      </c>
      <c r="J10" s="57">
        <v>5.5E-2</v>
      </c>
      <c r="K10" s="58">
        <v>48353187.530000001</v>
      </c>
      <c r="L10" s="103" t="s">
        <v>1867</v>
      </c>
      <c r="M10" s="58">
        <v>0</v>
      </c>
      <c r="N10" s="58">
        <v>47764.586128117</v>
      </c>
      <c r="O10" s="103" t="s">
        <v>1867</v>
      </c>
      <c r="P10" s="57">
        <v>1</v>
      </c>
      <c r="Q10" s="57">
        <v>4.9599999999999998E-2</v>
      </c>
    </row>
    <row r="11" spans="1:34">
      <c r="A11" s="56" t="s">
        <v>187</v>
      </c>
      <c r="B11" s="103" t="s">
        <v>1867</v>
      </c>
      <c r="C11" s="103" t="s">
        <v>1867</v>
      </c>
      <c r="D11" s="103" t="s">
        <v>1867</v>
      </c>
      <c r="E11" s="103" t="s">
        <v>1867</v>
      </c>
      <c r="F11" s="103" t="s">
        <v>1867</v>
      </c>
      <c r="G11" s="58">
        <v>0</v>
      </c>
      <c r="H11" s="103" t="s">
        <v>1867</v>
      </c>
      <c r="I11" s="103" t="s">
        <v>1867</v>
      </c>
      <c r="J11" s="57">
        <v>0</v>
      </c>
      <c r="K11" s="58">
        <v>0</v>
      </c>
      <c r="L11" s="103" t="s">
        <v>1867</v>
      </c>
      <c r="M11" s="58">
        <v>0</v>
      </c>
      <c r="N11" s="58">
        <v>0</v>
      </c>
      <c r="O11" s="103" t="s">
        <v>1867</v>
      </c>
      <c r="P11" s="57">
        <v>0</v>
      </c>
      <c r="Q11" s="57">
        <v>0</v>
      </c>
    </row>
    <row r="12" spans="1:34">
      <c r="A12" s="56" t="s">
        <v>188</v>
      </c>
      <c r="B12" s="103" t="s">
        <v>1867</v>
      </c>
      <c r="C12" s="103" t="s">
        <v>1867</v>
      </c>
      <c r="D12" s="103" t="s">
        <v>1867</v>
      </c>
      <c r="E12" s="103" t="s">
        <v>1867</v>
      </c>
      <c r="F12" s="103" t="s">
        <v>1867</v>
      </c>
      <c r="G12" s="58">
        <v>0</v>
      </c>
      <c r="H12" s="103" t="s">
        <v>1867</v>
      </c>
      <c r="I12" s="103" t="s">
        <v>1867</v>
      </c>
      <c r="J12" s="57">
        <v>0</v>
      </c>
      <c r="K12" s="58">
        <v>0</v>
      </c>
      <c r="L12" s="103" t="s">
        <v>1867</v>
      </c>
      <c r="M12" s="58">
        <v>0</v>
      </c>
      <c r="N12" s="58">
        <v>0</v>
      </c>
      <c r="O12" s="103" t="s">
        <v>1867</v>
      </c>
      <c r="P12" s="57">
        <v>0</v>
      </c>
      <c r="Q12" s="57">
        <v>0</v>
      </c>
    </row>
    <row r="13" spans="1:34">
      <c r="A13" t="s">
        <v>176</v>
      </c>
      <c r="B13" t="s">
        <v>176</v>
      </c>
      <c r="C13" s="103" t="s">
        <v>1867</v>
      </c>
      <c r="D13" t="s">
        <v>176</v>
      </c>
      <c r="E13" s="103" t="s">
        <v>1867</v>
      </c>
      <c r="F13" s="103" t="s">
        <v>1867</v>
      </c>
      <c r="G13" s="54">
        <v>0</v>
      </c>
      <c r="H13" t="s">
        <v>176</v>
      </c>
      <c r="I13" s="55">
        <v>0</v>
      </c>
      <c r="J13" s="55">
        <v>0</v>
      </c>
      <c r="K13" s="54">
        <v>0</v>
      </c>
      <c r="L13" s="54">
        <v>0</v>
      </c>
      <c r="M13" s="103" t="s">
        <v>1867</v>
      </c>
      <c r="N13" s="54">
        <v>0</v>
      </c>
      <c r="O13" s="55">
        <v>0</v>
      </c>
      <c r="P13" s="55">
        <v>0</v>
      </c>
      <c r="Q13" s="55">
        <v>0</v>
      </c>
    </row>
    <row r="14" spans="1:34">
      <c r="A14" s="56" t="s">
        <v>189</v>
      </c>
      <c r="B14" s="103" t="s">
        <v>1867</v>
      </c>
      <c r="C14" s="103" t="s">
        <v>1867</v>
      </c>
      <c r="D14" s="103" t="s">
        <v>1867</v>
      </c>
      <c r="E14" s="103" t="s">
        <v>1867</v>
      </c>
      <c r="F14" s="103" t="s">
        <v>1867</v>
      </c>
      <c r="G14" s="58">
        <v>0.28999999999999998</v>
      </c>
      <c r="H14" s="103" t="s">
        <v>1867</v>
      </c>
      <c r="I14" s="103" t="s">
        <v>1867</v>
      </c>
      <c r="J14" s="57">
        <v>5.5E-2</v>
      </c>
      <c r="K14" s="58">
        <v>48353187.530000001</v>
      </c>
      <c r="L14" s="103" t="s">
        <v>1867</v>
      </c>
      <c r="M14" s="58">
        <v>0</v>
      </c>
      <c r="N14" s="58">
        <v>47764.586128117</v>
      </c>
      <c r="O14" s="103" t="s">
        <v>1867</v>
      </c>
      <c r="P14" s="57">
        <v>1</v>
      </c>
      <c r="Q14" s="57">
        <v>4.9599999999999998E-2</v>
      </c>
    </row>
    <row r="15" spans="1:34">
      <c r="A15" s="56" t="s">
        <v>190</v>
      </c>
      <c r="B15" s="103" t="s">
        <v>1867</v>
      </c>
      <c r="C15" s="103" t="s">
        <v>1867</v>
      </c>
      <c r="D15" s="103" t="s">
        <v>1867</v>
      </c>
      <c r="E15" s="103" t="s">
        <v>1867</v>
      </c>
      <c r="F15" s="103" t="s">
        <v>1867</v>
      </c>
      <c r="G15" s="58">
        <v>0.28999999999999998</v>
      </c>
      <c r="H15" s="103" t="s">
        <v>1867</v>
      </c>
      <c r="I15" s="103" t="s">
        <v>1867</v>
      </c>
      <c r="J15" s="57">
        <v>5.5E-2</v>
      </c>
      <c r="K15" s="58">
        <v>48353187.530000001</v>
      </c>
      <c r="L15" s="103" t="s">
        <v>1867</v>
      </c>
      <c r="M15" s="58">
        <v>0</v>
      </c>
      <c r="N15" s="58">
        <v>47764.586128117</v>
      </c>
      <c r="O15" s="103" t="s">
        <v>1867</v>
      </c>
      <c r="P15" s="57">
        <v>1</v>
      </c>
      <c r="Q15" s="57">
        <v>4.9599999999999998E-2</v>
      </c>
    </row>
    <row r="16" spans="1:34">
      <c r="A16" t="s">
        <v>191</v>
      </c>
      <c r="B16" t="s">
        <v>192</v>
      </c>
      <c r="C16" t="s">
        <v>96</v>
      </c>
      <c r="D16" t="s">
        <v>193</v>
      </c>
      <c r="E16" s="103" t="s">
        <v>1867</v>
      </c>
      <c r="F16" s="101" t="s">
        <v>1867</v>
      </c>
      <c r="G16" s="54">
        <v>0.25</v>
      </c>
      <c r="H16" t="s">
        <v>98</v>
      </c>
      <c r="I16" s="55">
        <v>0</v>
      </c>
      <c r="J16" s="55">
        <v>4.4900000000000002E-2</v>
      </c>
      <c r="K16" s="54">
        <v>2104957.16</v>
      </c>
      <c r="L16" s="54">
        <v>98.9</v>
      </c>
      <c r="M16" s="54">
        <v>0</v>
      </c>
      <c r="N16" s="54">
        <v>2081.8026312400002</v>
      </c>
      <c r="O16" s="55">
        <v>1E-4</v>
      </c>
      <c r="P16" s="55">
        <v>4.36E-2</v>
      </c>
      <c r="Q16" s="55">
        <v>2.2000000000000001E-3</v>
      </c>
    </row>
    <row r="17" spans="1:17">
      <c r="A17" t="s">
        <v>194</v>
      </c>
      <c r="B17" t="s">
        <v>195</v>
      </c>
      <c r="C17" t="s">
        <v>96</v>
      </c>
      <c r="D17" t="s">
        <v>193</v>
      </c>
      <c r="E17" s="103" t="s">
        <v>1867</v>
      </c>
      <c r="F17" s="101" t="s">
        <v>1867</v>
      </c>
      <c r="G17" s="54">
        <v>0.84</v>
      </c>
      <c r="H17" t="s">
        <v>98</v>
      </c>
      <c r="I17" s="55">
        <v>0</v>
      </c>
      <c r="J17" s="55">
        <v>4.1599999999999998E-2</v>
      </c>
      <c r="K17" s="54">
        <v>1245221.01</v>
      </c>
      <c r="L17" s="54">
        <v>96.61</v>
      </c>
      <c r="M17" s="54">
        <v>0</v>
      </c>
      <c r="N17" s="54">
        <v>1203.008017761</v>
      </c>
      <c r="O17" s="55">
        <v>0</v>
      </c>
      <c r="P17" s="55">
        <v>2.52E-2</v>
      </c>
      <c r="Q17" s="55">
        <v>1.1999999999999999E-3</v>
      </c>
    </row>
    <row r="18" spans="1:17">
      <c r="A18" t="s">
        <v>197</v>
      </c>
      <c r="B18" t="s">
        <v>198</v>
      </c>
      <c r="C18" t="s">
        <v>96</v>
      </c>
      <c r="D18" t="s">
        <v>193</v>
      </c>
      <c r="E18" s="103" t="s">
        <v>1867</v>
      </c>
      <c r="F18" s="101" t="s">
        <v>1867</v>
      </c>
      <c r="G18" s="54">
        <v>0.01</v>
      </c>
      <c r="H18" t="s">
        <v>98</v>
      </c>
      <c r="I18" s="55">
        <v>0</v>
      </c>
      <c r="J18" s="55">
        <v>3.7199999999999997E-2</v>
      </c>
      <c r="K18" s="54">
        <v>16066791.33</v>
      </c>
      <c r="L18" s="54">
        <v>99.98</v>
      </c>
      <c r="M18" s="54">
        <v>0</v>
      </c>
      <c r="N18" s="54">
        <v>16063.577971733999</v>
      </c>
      <c r="O18" s="55">
        <v>2.9999999999999997E-4</v>
      </c>
      <c r="P18" s="55">
        <v>0.33629999999999999</v>
      </c>
      <c r="Q18" s="55">
        <v>1.67E-2</v>
      </c>
    </row>
    <row r="19" spans="1:17">
      <c r="A19" t="s">
        <v>199</v>
      </c>
      <c r="B19" t="s">
        <v>200</v>
      </c>
      <c r="C19" t="s">
        <v>96</v>
      </c>
      <c r="D19" t="s">
        <v>193</v>
      </c>
      <c r="E19" s="103" t="s">
        <v>1867</v>
      </c>
      <c r="F19" s="101" t="s">
        <v>1867</v>
      </c>
      <c r="G19" s="54">
        <v>0.92</v>
      </c>
      <c r="H19" t="s">
        <v>98</v>
      </c>
      <c r="I19" s="55">
        <v>0</v>
      </c>
      <c r="J19" s="55">
        <v>4.1200000000000001E-2</v>
      </c>
      <c r="K19" s="54">
        <v>2668330.73</v>
      </c>
      <c r="L19" s="54">
        <v>96.34</v>
      </c>
      <c r="M19" s="54">
        <v>0</v>
      </c>
      <c r="N19" s="54">
        <v>2570.6698252820001</v>
      </c>
      <c r="O19" s="55">
        <v>2.0000000000000001E-4</v>
      </c>
      <c r="P19" s="55">
        <v>5.3800000000000001E-2</v>
      </c>
      <c r="Q19" s="55">
        <v>2.7000000000000001E-3</v>
      </c>
    </row>
    <row r="20" spans="1:17">
      <c r="A20" t="s">
        <v>202</v>
      </c>
      <c r="B20" t="s">
        <v>203</v>
      </c>
      <c r="C20" t="s">
        <v>96</v>
      </c>
      <c r="D20" t="s">
        <v>193</v>
      </c>
      <c r="E20" s="103" t="s">
        <v>1867</v>
      </c>
      <c r="F20" s="101" t="s">
        <v>1867</v>
      </c>
      <c r="G20" s="54">
        <v>0.09</v>
      </c>
      <c r="H20" t="s">
        <v>98</v>
      </c>
      <c r="I20" s="55">
        <v>0</v>
      </c>
      <c r="J20" s="55">
        <v>4.5499999999999999E-2</v>
      </c>
      <c r="K20" s="54">
        <v>5490485.3799999999</v>
      </c>
      <c r="L20" s="54">
        <v>99.55</v>
      </c>
      <c r="M20" s="54">
        <v>0</v>
      </c>
      <c r="N20" s="54">
        <v>5465.7781957899997</v>
      </c>
      <c r="O20" s="55">
        <v>1E-4</v>
      </c>
      <c r="P20" s="55">
        <v>0.1144</v>
      </c>
      <c r="Q20" s="55">
        <v>5.7000000000000002E-3</v>
      </c>
    </row>
    <row r="21" spans="1:17">
      <c r="A21" t="s">
        <v>204</v>
      </c>
      <c r="B21" t="s">
        <v>205</v>
      </c>
      <c r="C21" t="s">
        <v>96</v>
      </c>
      <c r="D21" t="s">
        <v>193</v>
      </c>
      <c r="E21" s="103" t="s">
        <v>1867</v>
      </c>
      <c r="F21" s="101" t="s">
        <v>1867</v>
      </c>
      <c r="G21" s="54">
        <v>0.17</v>
      </c>
      <c r="H21" t="s">
        <v>98</v>
      </c>
      <c r="I21" s="55">
        <v>0</v>
      </c>
      <c r="J21" s="55">
        <v>4.4999999999999998E-2</v>
      </c>
      <c r="K21" s="54">
        <v>8076147.6600000001</v>
      </c>
      <c r="L21" s="54">
        <v>99.22</v>
      </c>
      <c r="M21" s="54">
        <v>0</v>
      </c>
      <c r="N21" s="54">
        <v>8013.1537082519999</v>
      </c>
      <c r="O21" s="55">
        <v>2.0000000000000001E-4</v>
      </c>
      <c r="P21" s="55">
        <v>0.1678</v>
      </c>
      <c r="Q21" s="55">
        <v>8.3000000000000001E-3</v>
      </c>
    </row>
    <row r="22" spans="1:17">
      <c r="A22" t="s">
        <v>206</v>
      </c>
      <c r="B22" t="s">
        <v>207</v>
      </c>
      <c r="C22" t="s">
        <v>96</v>
      </c>
      <c r="D22" t="s">
        <v>193</v>
      </c>
      <c r="E22" s="103" t="s">
        <v>1867</v>
      </c>
      <c r="F22" s="101" t="s">
        <v>1867</v>
      </c>
      <c r="G22" s="54">
        <v>0.59</v>
      </c>
      <c r="H22" t="s">
        <v>98</v>
      </c>
      <c r="I22" s="55">
        <v>0</v>
      </c>
      <c r="J22" s="55">
        <v>4.2500000000000003E-2</v>
      </c>
      <c r="K22" s="54">
        <v>3095263.64</v>
      </c>
      <c r="L22" s="54">
        <v>97.53</v>
      </c>
      <c r="M22" s="54">
        <v>0</v>
      </c>
      <c r="N22" s="54">
        <v>3018.8106280920001</v>
      </c>
      <c r="O22" s="55">
        <v>2.0000000000000001E-4</v>
      </c>
      <c r="P22" s="55">
        <v>6.3200000000000006E-2</v>
      </c>
      <c r="Q22" s="55">
        <v>3.0999999999999999E-3</v>
      </c>
    </row>
    <row r="23" spans="1:17">
      <c r="A23" t="s">
        <v>209</v>
      </c>
      <c r="B23" t="s">
        <v>210</v>
      </c>
      <c r="C23" t="s">
        <v>96</v>
      </c>
      <c r="D23" t="s">
        <v>193</v>
      </c>
      <c r="E23" s="103" t="s">
        <v>1867</v>
      </c>
      <c r="F23" s="101" t="s">
        <v>1867</v>
      </c>
      <c r="G23" s="54">
        <v>0.67</v>
      </c>
      <c r="H23" t="s">
        <v>98</v>
      </c>
      <c r="I23" s="55">
        <v>0</v>
      </c>
      <c r="J23" s="55">
        <v>4.1399999999999999E-2</v>
      </c>
      <c r="K23" s="54">
        <v>9428101.9000000004</v>
      </c>
      <c r="L23" s="54">
        <v>97.29</v>
      </c>
      <c r="M23" s="54">
        <v>0</v>
      </c>
      <c r="N23" s="54">
        <v>9172.6003385099993</v>
      </c>
      <c r="O23" s="55">
        <v>5.0000000000000001E-4</v>
      </c>
      <c r="P23" s="55">
        <v>0.192</v>
      </c>
      <c r="Q23" s="55">
        <v>9.4999999999999998E-3</v>
      </c>
    </row>
    <row r="24" spans="1:17">
      <c r="A24" t="s">
        <v>211</v>
      </c>
      <c r="B24" t="s">
        <v>212</v>
      </c>
      <c r="C24" t="s">
        <v>96</v>
      </c>
      <c r="D24" t="s">
        <v>193</v>
      </c>
      <c r="E24" s="103" t="s">
        <v>1867</v>
      </c>
      <c r="F24" s="101" t="s">
        <v>1867</v>
      </c>
      <c r="G24" s="54">
        <v>0.34</v>
      </c>
      <c r="H24" t="s">
        <v>98</v>
      </c>
      <c r="I24" s="55">
        <v>0</v>
      </c>
      <c r="J24" s="55">
        <v>4.4600000000000001E-2</v>
      </c>
      <c r="K24" s="54">
        <v>177888.72</v>
      </c>
      <c r="L24" s="54">
        <v>98.48</v>
      </c>
      <c r="M24" s="54">
        <v>0</v>
      </c>
      <c r="N24" s="54">
        <v>175.18481145600001</v>
      </c>
      <c r="O24" s="55">
        <v>0</v>
      </c>
      <c r="P24" s="55">
        <v>3.7000000000000002E-3</v>
      </c>
      <c r="Q24" s="55">
        <v>2.0000000000000001E-4</v>
      </c>
    </row>
    <row r="25" spans="1:17">
      <c r="A25" s="56" t="s">
        <v>213</v>
      </c>
      <c r="B25" s="103" t="s">
        <v>1867</v>
      </c>
      <c r="C25" s="103" t="s">
        <v>1867</v>
      </c>
      <c r="D25" s="103" t="s">
        <v>1867</v>
      </c>
      <c r="E25" s="103" t="s">
        <v>1867</v>
      </c>
      <c r="F25" s="103" t="s">
        <v>1867</v>
      </c>
      <c r="G25" s="58">
        <v>0</v>
      </c>
      <c r="H25" s="103" t="s">
        <v>1867</v>
      </c>
      <c r="I25" s="103" t="s">
        <v>1867</v>
      </c>
      <c r="J25" s="57">
        <v>0</v>
      </c>
      <c r="K25" s="58">
        <v>0</v>
      </c>
      <c r="L25" s="103" t="s">
        <v>1867</v>
      </c>
      <c r="M25" s="58">
        <v>0</v>
      </c>
      <c r="N25" s="58">
        <v>0</v>
      </c>
      <c r="O25" s="103" t="s">
        <v>1867</v>
      </c>
      <c r="P25" s="57">
        <v>0</v>
      </c>
      <c r="Q25" s="57">
        <v>0</v>
      </c>
    </row>
    <row r="26" spans="1:17">
      <c r="A26" t="s">
        <v>176</v>
      </c>
      <c r="B26" t="s">
        <v>176</v>
      </c>
      <c r="C26" s="103" t="s">
        <v>1867</v>
      </c>
      <c r="D26" t="s">
        <v>176</v>
      </c>
      <c r="E26" s="103" t="s">
        <v>1867</v>
      </c>
      <c r="F26" s="103" t="s">
        <v>1867</v>
      </c>
      <c r="G26" s="54">
        <v>0</v>
      </c>
      <c r="H26" t="s">
        <v>176</v>
      </c>
      <c r="I26" s="55">
        <v>0</v>
      </c>
      <c r="J26" s="55">
        <v>0</v>
      </c>
      <c r="K26" s="54">
        <v>0</v>
      </c>
      <c r="L26" s="54">
        <v>0</v>
      </c>
      <c r="M26" s="103" t="s">
        <v>1867</v>
      </c>
      <c r="N26" s="54">
        <v>0</v>
      </c>
      <c r="O26" s="55">
        <v>0</v>
      </c>
      <c r="P26" s="55">
        <v>0</v>
      </c>
      <c r="Q26" s="55">
        <v>0</v>
      </c>
    </row>
    <row r="27" spans="1:17">
      <c r="A27" s="56" t="s">
        <v>214</v>
      </c>
      <c r="B27" s="103" t="s">
        <v>1867</v>
      </c>
      <c r="C27" s="103" t="s">
        <v>1867</v>
      </c>
      <c r="D27" s="103" t="s">
        <v>1867</v>
      </c>
      <c r="E27" s="103" t="s">
        <v>1867</v>
      </c>
      <c r="F27" s="103" t="s">
        <v>1867</v>
      </c>
      <c r="G27" s="58">
        <v>0</v>
      </c>
      <c r="H27" s="103" t="s">
        <v>1867</v>
      </c>
      <c r="I27" s="103" t="s">
        <v>1867</v>
      </c>
      <c r="J27" s="57">
        <v>0</v>
      </c>
      <c r="K27" s="58">
        <v>0</v>
      </c>
      <c r="L27" s="103" t="s">
        <v>1867</v>
      </c>
      <c r="M27" s="58">
        <v>0</v>
      </c>
      <c r="N27" s="58">
        <v>0</v>
      </c>
      <c r="O27" s="103" t="s">
        <v>1867</v>
      </c>
      <c r="P27" s="57">
        <v>0</v>
      </c>
      <c r="Q27" s="57">
        <v>0</v>
      </c>
    </row>
    <row r="28" spans="1:17">
      <c r="A28" t="s">
        <v>176</v>
      </c>
      <c r="B28" t="s">
        <v>176</v>
      </c>
      <c r="C28" s="103" t="s">
        <v>1867</v>
      </c>
      <c r="D28" t="s">
        <v>176</v>
      </c>
      <c r="E28" s="103" t="s">
        <v>1867</v>
      </c>
      <c r="F28" s="103" t="s">
        <v>1867</v>
      </c>
      <c r="G28" s="54">
        <v>0</v>
      </c>
      <c r="H28" t="s">
        <v>176</v>
      </c>
      <c r="I28" s="55">
        <v>0</v>
      </c>
      <c r="J28" s="55">
        <v>0</v>
      </c>
      <c r="K28" s="54">
        <v>0</v>
      </c>
      <c r="L28" s="54">
        <v>0</v>
      </c>
      <c r="M28" s="103" t="s">
        <v>1867</v>
      </c>
      <c r="N28" s="54">
        <v>0</v>
      </c>
      <c r="O28" s="55">
        <v>0</v>
      </c>
      <c r="P28" s="55">
        <v>0</v>
      </c>
      <c r="Q28" s="55">
        <v>0</v>
      </c>
    </row>
    <row r="29" spans="1:17">
      <c r="A29" s="56" t="s">
        <v>215</v>
      </c>
      <c r="B29" s="103" t="s">
        <v>1867</v>
      </c>
      <c r="C29" s="103" t="s">
        <v>1867</v>
      </c>
      <c r="D29" s="103" t="s">
        <v>1867</v>
      </c>
      <c r="E29" s="103" t="s">
        <v>1867</v>
      </c>
      <c r="F29" s="103" t="s">
        <v>1867</v>
      </c>
      <c r="G29" s="58">
        <v>0</v>
      </c>
      <c r="H29" s="103" t="s">
        <v>1867</v>
      </c>
      <c r="I29" s="103" t="s">
        <v>1867</v>
      </c>
      <c r="J29" s="57">
        <v>0</v>
      </c>
      <c r="K29" s="58">
        <v>0</v>
      </c>
      <c r="L29" s="103" t="s">
        <v>1867</v>
      </c>
      <c r="M29" s="58">
        <v>0</v>
      </c>
      <c r="N29" s="58">
        <v>0</v>
      </c>
      <c r="O29" s="103" t="s">
        <v>1867</v>
      </c>
      <c r="P29" s="57">
        <v>0</v>
      </c>
      <c r="Q29" s="57">
        <v>0</v>
      </c>
    </row>
    <row r="30" spans="1:17">
      <c r="A30" t="s">
        <v>176</v>
      </c>
      <c r="B30" t="s">
        <v>176</v>
      </c>
      <c r="C30" s="103" t="s">
        <v>1867</v>
      </c>
      <c r="D30" t="s">
        <v>176</v>
      </c>
      <c r="E30" s="103" t="s">
        <v>1867</v>
      </c>
      <c r="F30" s="103" t="s">
        <v>1867</v>
      </c>
      <c r="G30" s="54">
        <v>0</v>
      </c>
      <c r="H30" t="s">
        <v>176</v>
      </c>
      <c r="I30" s="55">
        <v>0</v>
      </c>
      <c r="J30" s="55">
        <v>0</v>
      </c>
      <c r="K30" s="54">
        <v>0</v>
      </c>
      <c r="L30" s="54">
        <v>0</v>
      </c>
      <c r="M30" s="103" t="s">
        <v>1867</v>
      </c>
      <c r="N30" s="54">
        <v>0</v>
      </c>
      <c r="O30" s="55">
        <v>0</v>
      </c>
      <c r="P30" s="55">
        <v>0</v>
      </c>
      <c r="Q30" s="55">
        <v>0</v>
      </c>
    </row>
    <row r="31" spans="1:17">
      <c r="A31" s="56" t="s">
        <v>184</v>
      </c>
      <c r="B31" s="103" t="s">
        <v>1867</v>
      </c>
      <c r="C31" s="103" t="s">
        <v>1867</v>
      </c>
      <c r="D31" s="103" t="s">
        <v>1867</v>
      </c>
      <c r="E31" s="103" t="s">
        <v>1867</v>
      </c>
      <c r="F31" s="103" t="s">
        <v>1867</v>
      </c>
      <c r="G31" s="58">
        <v>0</v>
      </c>
      <c r="H31" s="103" t="s">
        <v>1867</v>
      </c>
      <c r="I31" s="103" t="s">
        <v>1867</v>
      </c>
      <c r="J31" s="57">
        <v>0</v>
      </c>
      <c r="K31" s="58">
        <v>0</v>
      </c>
      <c r="L31" s="103" t="s">
        <v>1867</v>
      </c>
      <c r="M31" s="58">
        <v>0</v>
      </c>
      <c r="N31" s="58">
        <v>0</v>
      </c>
      <c r="O31" s="103" t="s">
        <v>1867</v>
      </c>
      <c r="P31" s="57">
        <v>0</v>
      </c>
      <c r="Q31" s="57">
        <v>0</v>
      </c>
    </row>
    <row r="32" spans="1:17">
      <c r="A32" s="56" t="s">
        <v>216</v>
      </c>
      <c r="B32" s="103" t="s">
        <v>1867</v>
      </c>
      <c r="C32" s="103" t="s">
        <v>1867</v>
      </c>
      <c r="D32" s="103" t="s">
        <v>1867</v>
      </c>
      <c r="E32" s="103" t="s">
        <v>1867</v>
      </c>
      <c r="F32" s="103" t="s">
        <v>1867</v>
      </c>
      <c r="G32" s="58">
        <v>0</v>
      </c>
      <c r="H32" s="103" t="s">
        <v>1867</v>
      </c>
      <c r="I32" s="103" t="s">
        <v>1867</v>
      </c>
      <c r="J32" s="57">
        <v>0</v>
      </c>
      <c r="K32" s="58">
        <v>0</v>
      </c>
      <c r="L32" s="103" t="s">
        <v>1867</v>
      </c>
      <c r="M32" s="58">
        <v>0</v>
      </c>
      <c r="N32" s="58">
        <v>0</v>
      </c>
      <c r="O32" s="103" t="s">
        <v>1867</v>
      </c>
      <c r="P32" s="57">
        <v>0</v>
      </c>
      <c r="Q32" s="57">
        <v>0</v>
      </c>
    </row>
    <row r="33" spans="1:17">
      <c r="A33" t="s">
        <v>176</v>
      </c>
      <c r="B33" t="s">
        <v>176</v>
      </c>
      <c r="C33" s="103" t="s">
        <v>1867</v>
      </c>
      <c r="D33" t="s">
        <v>176</v>
      </c>
      <c r="E33" s="103" t="s">
        <v>1867</v>
      </c>
      <c r="F33" s="103" t="s">
        <v>1867</v>
      </c>
      <c r="G33" s="54">
        <v>0</v>
      </c>
      <c r="H33" t="s">
        <v>176</v>
      </c>
      <c r="I33" s="55">
        <v>0</v>
      </c>
      <c r="J33" s="55">
        <v>0</v>
      </c>
      <c r="K33" s="54">
        <v>0</v>
      </c>
      <c r="L33" s="54">
        <v>0</v>
      </c>
      <c r="M33" s="103" t="s">
        <v>1867</v>
      </c>
      <c r="N33" s="54">
        <v>0</v>
      </c>
      <c r="O33" s="55">
        <v>0</v>
      </c>
      <c r="P33" s="55">
        <v>0</v>
      </c>
      <c r="Q33" s="55">
        <v>0</v>
      </c>
    </row>
    <row r="34" spans="1:17">
      <c r="A34" s="56" t="s">
        <v>217</v>
      </c>
      <c r="B34" s="103" t="s">
        <v>1867</v>
      </c>
      <c r="C34" s="103" t="s">
        <v>1867</v>
      </c>
      <c r="D34" s="103" t="s">
        <v>1867</v>
      </c>
      <c r="E34" s="103" t="s">
        <v>1867</v>
      </c>
      <c r="F34" s="103" t="s">
        <v>1867</v>
      </c>
      <c r="G34" s="58">
        <v>0</v>
      </c>
      <c r="H34" s="103" t="s">
        <v>1867</v>
      </c>
      <c r="I34" s="103" t="s">
        <v>1867</v>
      </c>
      <c r="J34" s="57">
        <v>0</v>
      </c>
      <c r="K34" s="58">
        <v>0</v>
      </c>
      <c r="L34" s="103" t="s">
        <v>1867</v>
      </c>
      <c r="M34" s="58">
        <v>0</v>
      </c>
      <c r="N34" s="58">
        <v>0</v>
      </c>
      <c r="O34" s="103" t="s">
        <v>1867</v>
      </c>
      <c r="P34" s="57">
        <v>0</v>
      </c>
      <c r="Q34" s="57">
        <v>0</v>
      </c>
    </row>
    <row r="35" spans="1:17">
      <c r="A35" t="s">
        <v>176</v>
      </c>
      <c r="B35" t="s">
        <v>176</v>
      </c>
      <c r="C35" s="103" t="s">
        <v>1867</v>
      </c>
      <c r="D35" t="s">
        <v>176</v>
      </c>
      <c r="E35" s="103" t="s">
        <v>1867</v>
      </c>
      <c r="F35" s="103" t="s">
        <v>1867</v>
      </c>
      <c r="G35" s="54">
        <v>0</v>
      </c>
      <c r="H35" t="s">
        <v>176</v>
      </c>
      <c r="I35" s="55">
        <v>0</v>
      </c>
      <c r="J35" s="55">
        <v>0</v>
      </c>
      <c r="K35" s="54">
        <v>0</v>
      </c>
      <c r="L35" s="54">
        <v>0</v>
      </c>
      <c r="M35" s="103" t="s">
        <v>1867</v>
      </c>
      <c r="N35" s="54">
        <v>0</v>
      </c>
      <c r="O35" s="55">
        <v>0</v>
      </c>
      <c r="P35" s="55">
        <v>0</v>
      </c>
      <c r="Q35" s="55">
        <v>0</v>
      </c>
    </row>
    <row r="36" spans="1:17">
      <c r="A36" t="s">
        <v>218</v>
      </c>
      <c r="B36" s="103" t="s">
        <v>1867</v>
      </c>
      <c r="C36" s="103" t="s">
        <v>1867</v>
      </c>
      <c r="D36" s="103" t="s">
        <v>1867</v>
      </c>
      <c r="E36" s="103" t="s">
        <v>1867</v>
      </c>
      <c r="F36" s="103" t="s">
        <v>1867</v>
      </c>
      <c r="G36" s="103" t="s">
        <v>1867</v>
      </c>
      <c r="H36" s="103" t="s">
        <v>1867</v>
      </c>
      <c r="I36" s="103" t="s">
        <v>1867</v>
      </c>
      <c r="J36" s="103" t="s">
        <v>1867</v>
      </c>
      <c r="K36" s="103" t="s">
        <v>1867</v>
      </c>
      <c r="L36" s="103" t="s">
        <v>1867</v>
      </c>
      <c r="M36" s="103" t="s">
        <v>1867</v>
      </c>
      <c r="N36" s="103" t="s">
        <v>1867</v>
      </c>
      <c r="O36" s="103" t="s">
        <v>1867</v>
      </c>
      <c r="P36" s="103" t="s">
        <v>1867</v>
      </c>
      <c r="Q36" s="103" t="s">
        <v>1867</v>
      </c>
    </row>
    <row r="37" spans="1:17">
      <c r="A37" t="s">
        <v>219</v>
      </c>
      <c r="B37" s="103" t="s">
        <v>1867</v>
      </c>
      <c r="C37" s="103" t="s">
        <v>1867</v>
      </c>
      <c r="D37" s="103" t="s">
        <v>1867</v>
      </c>
      <c r="E37" s="103" t="s">
        <v>1867</v>
      </c>
      <c r="F37" s="103" t="s">
        <v>1867</v>
      </c>
      <c r="G37" s="103" t="s">
        <v>1867</v>
      </c>
      <c r="H37" s="103" t="s">
        <v>1867</v>
      </c>
      <c r="I37" s="103" t="s">
        <v>1867</v>
      </c>
      <c r="J37" s="103" t="s">
        <v>1867</v>
      </c>
      <c r="K37" s="103" t="s">
        <v>1867</v>
      </c>
      <c r="L37" s="103" t="s">
        <v>1867</v>
      </c>
      <c r="M37" s="103" t="s">
        <v>1867</v>
      </c>
      <c r="N37" s="103" t="s">
        <v>1867</v>
      </c>
      <c r="O37" s="103" t="s">
        <v>1867</v>
      </c>
      <c r="P37" s="103" t="s">
        <v>1867</v>
      </c>
      <c r="Q37" s="103" t="s">
        <v>1867</v>
      </c>
    </row>
    <row r="38" spans="1:17">
      <c r="A38" t="s">
        <v>220</v>
      </c>
      <c r="B38" s="103" t="s">
        <v>1867</v>
      </c>
      <c r="C38" s="103" t="s">
        <v>1867</v>
      </c>
      <c r="D38" s="103" t="s">
        <v>1867</v>
      </c>
      <c r="E38" s="103" t="s">
        <v>1867</v>
      </c>
      <c r="F38" s="103" t="s">
        <v>1867</v>
      </c>
      <c r="G38" s="103" t="s">
        <v>1867</v>
      </c>
      <c r="H38" s="103" t="s">
        <v>1867</v>
      </c>
      <c r="I38" s="103" t="s">
        <v>1867</v>
      </c>
      <c r="J38" s="103" t="s">
        <v>1867</v>
      </c>
      <c r="K38" s="103" t="s">
        <v>1867</v>
      </c>
      <c r="L38" s="103" t="s">
        <v>1867</v>
      </c>
      <c r="M38" s="103" t="s">
        <v>1867</v>
      </c>
      <c r="N38" s="103" t="s">
        <v>1867</v>
      </c>
      <c r="O38" s="103" t="s">
        <v>1867</v>
      </c>
      <c r="P38" s="103" t="s">
        <v>1867</v>
      </c>
      <c r="Q38" s="103" t="s">
        <v>1867</v>
      </c>
    </row>
    <row r="39" spans="1:17">
      <c r="A39" t="s">
        <v>221</v>
      </c>
      <c r="B39" s="103" t="s">
        <v>1867</v>
      </c>
      <c r="C39" s="103" t="s">
        <v>1867</v>
      </c>
      <c r="D39" s="103" t="s">
        <v>1867</v>
      </c>
      <c r="E39" s="103" t="s">
        <v>1867</v>
      </c>
      <c r="F39" s="103" t="s">
        <v>1867</v>
      </c>
      <c r="G39" s="103" t="s">
        <v>1867</v>
      </c>
      <c r="H39" s="103" t="s">
        <v>1867</v>
      </c>
      <c r="I39" s="103" t="s">
        <v>1867</v>
      </c>
      <c r="J39" s="103" t="s">
        <v>1867</v>
      </c>
      <c r="K39" s="103" t="s">
        <v>1867</v>
      </c>
      <c r="L39" s="103" t="s">
        <v>1867</v>
      </c>
      <c r="M39" s="103" t="s">
        <v>1867</v>
      </c>
      <c r="N39" s="103" t="s">
        <v>1867</v>
      </c>
      <c r="O39" s="103" t="s">
        <v>1867</v>
      </c>
      <c r="P39" s="103" t="s">
        <v>1867</v>
      </c>
      <c r="Q39" s="103" t="s">
        <v>1867</v>
      </c>
    </row>
    <row r="40" spans="1:17" hidden="1">
      <c r="B40" s="13"/>
      <c r="C40" s="13"/>
    </row>
    <row r="41" spans="1:17" hidden="1">
      <c r="B41" s="13"/>
      <c r="C41" s="13"/>
    </row>
    <row r="42" spans="1:17" hidden="1">
      <c r="B42" s="13"/>
      <c r="C42" s="13"/>
    </row>
    <row r="43" spans="1:17" hidden="1">
      <c r="B43" s="13"/>
      <c r="C43" s="13"/>
    </row>
    <row r="44" spans="1:17" hidden="1">
      <c r="B44" s="13"/>
      <c r="C44" s="13"/>
    </row>
    <row r="45" spans="1:17" hidden="1">
      <c r="B45" s="13"/>
      <c r="C45" s="13"/>
    </row>
    <row r="46" spans="1:17" hidden="1">
      <c r="B46" s="13"/>
      <c r="C46" s="13"/>
    </row>
    <row r="47" spans="1:17" hidden="1">
      <c r="B47" s="13"/>
      <c r="C47" s="13"/>
    </row>
    <row r="48" spans="1:17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B1:B4 M5 M9:M1048576 A5:L1048576 N5:AY1048576 BA5:XFD1048576 AZ5:AZ9999 AZ10001:AZ1048576" xr:uid="{00000000-0002-0000-0200-000000000000}"/>
  </dataValidations>
  <pageMargins left="0" right="0" top="0.5" bottom="0.5" header="0" footer="0.25"/>
  <pageSetup paperSize="9" scale="48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1" t="s">
        <v>1866</v>
      </c>
    </row>
    <row r="2" spans="1:22" s="1" customFormat="1">
      <c r="A2" s="2" t="s">
        <v>1</v>
      </c>
      <c r="B2" s="9" t="s">
        <v>1320</v>
      </c>
    </row>
    <row r="3" spans="1:22" s="1" customFormat="1">
      <c r="A3" s="2" t="s">
        <v>2</v>
      </c>
      <c r="B3" s="62" t="s">
        <v>1321</v>
      </c>
    </row>
    <row r="4" spans="1:22" s="1" customFormat="1">
      <c r="A4" s="2" t="s">
        <v>3</v>
      </c>
      <c r="B4" s="63" t="s">
        <v>164</v>
      </c>
    </row>
    <row r="5" spans="1:22" ht="18.75">
      <c r="A5" s="73" t="s">
        <v>78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</row>
    <row r="6" spans="1:22" s="15" customFormat="1">
      <c r="A6" s="106" t="s">
        <v>45</v>
      </c>
      <c r="B6" s="34" t="s">
        <v>46</v>
      </c>
      <c r="C6" s="34" t="s">
        <v>66</v>
      </c>
      <c r="D6" s="34" t="s">
        <v>79</v>
      </c>
      <c r="E6" s="34" t="s">
        <v>47</v>
      </c>
      <c r="F6" s="34" t="s">
        <v>80</v>
      </c>
      <c r="G6" s="34" t="s">
        <v>48</v>
      </c>
      <c r="H6" s="34" t="s">
        <v>49</v>
      </c>
      <c r="I6" s="34" t="s">
        <v>67</v>
      </c>
      <c r="J6" s="34" t="s">
        <v>68</v>
      </c>
      <c r="K6" s="34" t="s">
        <v>50</v>
      </c>
      <c r="L6" s="34" t="s">
        <v>51</v>
      </c>
      <c r="M6" s="34" t="s">
        <v>52</v>
      </c>
      <c r="N6" s="34" t="s">
        <v>154</v>
      </c>
      <c r="O6" s="34" t="s">
        <v>155</v>
      </c>
      <c r="P6" s="104" t="s">
        <v>159</v>
      </c>
      <c r="Q6" s="34" t="s">
        <v>53</v>
      </c>
      <c r="R6" s="34" t="s">
        <v>69</v>
      </c>
      <c r="S6" s="34" t="s">
        <v>54</v>
      </c>
      <c r="T6" s="107" t="s">
        <v>150</v>
      </c>
      <c r="V6" s="13"/>
    </row>
    <row r="7" spans="1:22" s="15" customFormat="1">
      <c r="A7" s="108" t="s">
        <v>1867</v>
      </c>
      <c r="B7" s="96" t="s">
        <v>1867</v>
      </c>
      <c r="C7" s="96" t="s">
        <v>1867</v>
      </c>
      <c r="D7" s="96" t="s">
        <v>1867</v>
      </c>
      <c r="E7" s="96" t="s">
        <v>1867</v>
      </c>
      <c r="F7" s="96" t="s">
        <v>1867</v>
      </c>
      <c r="G7" s="96" t="s">
        <v>1867</v>
      </c>
      <c r="H7" s="96" t="s">
        <v>1867</v>
      </c>
      <c r="I7" s="16" t="s">
        <v>70</v>
      </c>
      <c r="J7" s="16" t="s">
        <v>71</v>
      </c>
      <c r="K7" s="96" t="s">
        <v>1867</v>
      </c>
      <c r="L7" s="16" t="s">
        <v>7</v>
      </c>
      <c r="M7" s="16" t="s">
        <v>7</v>
      </c>
      <c r="N7" s="16" t="s">
        <v>151</v>
      </c>
      <c r="O7" s="96" t="s">
        <v>1867</v>
      </c>
      <c r="P7" s="16" t="s">
        <v>152</v>
      </c>
      <c r="Q7" s="16" t="s">
        <v>6</v>
      </c>
      <c r="R7" s="16" t="s">
        <v>7</v>
      </c>
      <c r="S7" s="16" t="s">
        <v>7</v>
      </c>
      <c r="T7" s="25" t="s">
        <v>7</v>
      </c>
    </row>
    <row r="8" spans="1:22" s="17" customFormat="1" ht="20.25">
      <c r="A8" s="109" t="s">
        <v>1867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81</v>
      </c>
      <c r="R8" s="5" t="s">
        <v>82</v>
      </c>
      <c r="S8" s="19" t="s">
        <v>83</v>
      </c>
      <c r="T8" s="26" t="s">
        <v>153</v>
      </c>
      <c r="U8" s="24"/>
    </row>
    <row r="9" spans="1:22" s="17" customFormat="1" ht="21" thickBot="1">
      <c r="A9" s="27" t="s">
        <v>84</v>
      </c>
      <c r="B9" s="98" t="s">
        <v>1867</v>
      </c>
      <c r="C9" s="98" t="s">
        <v>1867</v>
      </c>
      <c r="D9" s="98" t="s">
        <v>1867</v>
      </c>
      <c r="E9" s="98" t="s">
        <v>1867</v>
      </c>
      <c r="F9" s="98" t="s">
        <v>1867</v>
      </c>
      <c r="G9" s="98" t="s">
        <v>1867</v>
      </c>
      <c r="H9" s="98" t="s">
        <v>1867</v>
      </c>
      <c r="I9" s="98" t="s">
        <v>1867</v>
      </c>
      <c r="J9" s="98" t="s">
        <v>1867</v>
      </c>
      <c r="K9" s="98" t="s">
        <v>1867</v>
      </c>
      <c r="L9" s="98" t="s">
        <v>1867</v>
      </c>
      <c r="M9" s="98" t="s">
        <v>1867</v>
      </c>
      <c r="N9" s="52">
        <v>0</v>
      </c>
      <c r="O9" s="98" t="s">
        <v>1867</v>
      </c>
      <c r="P9" s="52">
        <v>0</v>
      </c>
      <c r="Q9" s="52">
        <v>0</v>
      </c>
      <c r="R9" s="98" t="s">
        <v>1867</v>
      </c>
      <c r="S9" s="53">
        <v>0</v>
      </c>
      <c r="T9" s="53">
        <v>0</v>
      </c>
      <c r="U9" s="24"/>
    </row>
    <row r="10" spans="1:22">
      <c r="A10" s="56" t="s">
        <v>170</v>
      </c>
      <c r="B10" s="103" t="s">
        <v>1867</v>
      </c>
      <c r="C10" s="103" t="s">
        <v>1867</v>
      </c>
      <c r="D10" s="103" t="s">
        <v>1867</v>
      </c>
      <c r="E10" s="103" t="s">
        <v>1867</v>
      </c>
      <c r="F10" s="103" t="s">
        <v>1867</v>
      </c>
      <c r="G10" s="103" t="s">
        <v>1867</v>
      </c>
      <c r="H10" s="103" t="s">
        <v>1867</v>
      </c>
      <c r="I10" s="103" t="s">
        <v>1867</v>
      </c>
      <c r="J10" s="58">
        <v>0</v>
      </c>
      <c r="K10" s="103" t="s">
        <v>1867</v>
      </c>
      <c r="L10" s="103" t="s">
        <v>1867</v>
      </c>
      <c r="M10" s="57">
        <v>0</v>
      </c>
      <c r="N10" s="58">
        <v>0</v>
      </c>
      <c r="O10" s="103" t="s">
        <v>1867</v>
      </c>
      <c r="P10" s="58">
        <v>0</v>
      </c>
      <c r="Q10" s="58">
        <v>0</v>
      </c>
      <c r="R10" s="103" t="s">
        <v>1867</v>
      </c>
      <c r="S10" s="57">
        <v>0</v>
      </c>
      <c r="T10" s="57">
        <v>0</v>
      </c>
    </row>
    <row r="11" spans="1:22">
      <c r="A11" s="56" t="s">
        <v>222</v>
      </c>
      <c r="B11" s="103" t="s">
        <v>1867</v>
      </c>
      <c r="C11" s="103" t="s">
        <v>1867</v>
      </c>
      <c r="D11" s="103" t="s">
        <v>1867</v>
      </c>
      <c r="E11" s="103" t="s">
        <v>1867</v>
      </c>
      <c r="F11" s="103" t="s">
        <v>1867</v>
      </c>
      <c r="G11" s="103" t="s">
        <v>1867</v>
      </c>
      <c r="H11" s="103" t="s">
        <v>1867</v>
      </c>
      <c r="I11" s="103" t="s">
        <v>1867</v>
      </c>
      <c r="J11" s="58">
        <v>0</v>
      </c>
      <c r="K11" s="103" t="s">
        <v>1867</v>
      </c>
      <c r="L11" s="103" t="s">
        <v>1867</v>
      </c>
      <c r="M11" s="57">
        <v>0</v>
      </c>
      <c r="N11" s="58">
        <v>0</v>
      </c>
      <c r="O11" s="103" t="s">
        <v>1867</v>
      </c>
      <c r="P11" s="58">
        <v>0</v>
      </c>
      <c r="Q11" s="58">
        <v>0</v>
      </c>
      <c r="R11" s="103" t="s">
        <v>1867</v>
      </c>
      <c r="S11" s="57">
        <v>0</v>
      </c>
      <c r="T11" s="57">
        <v>0</v>
      </c>
    </row>
    <row r="12" spans="1:22">
      <c r="A12" t="s">
        <v>176</v>
      </c>
      <c r="B12" t="s">
        <v>176</v>
      </c>
      <c r="C12" s="103" t="s">
        <v>1867</v>
      </c>
      <c r="D12" s="103" t="s">
        <v>1867</v>
      </c>
      <c r="E12" s="103" t="s">
        <v>1867</v>
      </c>
      <c r="F12" t="s">
        <v>176</v>
      </c>
      <c r="G12" t="s">
        <v>176</v>
      </c>
      <c r="H12" s="103" t="s">
        <v>1867</v>
      </c>
      <c r="I12" s="103" t="s">
        <v>1867</v>
      </c>
      <c r="J12" s="54">
        <v>0</v>
      </c>
      <c r="K12" t="s">
        <v>176</v>
      </c>
      <c r="L12" s="55">
        <v>0</v>
      </c>
      <c r="M12" s="55">
        <v>0</v>
      </c>
      <c r="N12" s="54">
        <v>0</v>
      </c>
      <c r="O12" s="54">
        <v>0</v>
      </c>
      <c r="P12" s="103" t="s">
        <v>1867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189</v>
      </c>
      <c r="B13" s="103" t="s">
        <v>1867</v>
      </c>
      <c r="C13" s="103" t="s">
        <v>1867</v>
      </c>
      <c r="D13" s="103" t="s">
        <v>1867</v>
      </c>
      <c r="E13" s="103" t="s">
        <v>1867</v>
      </c>
      <c r="F13" s="103" t="s">
        <v>1867</v>
      </c>
      <c r="G13" s="103" t="s">
        <v>1867</v>
      </c>
      <c r="H13" s="103" t="s">
        <v>1867</v>
      </c>
      <c r="I13" s="103" t="s">
        <v>1867</v>
      </c>
      <c r="J13" s="58">
        <v>0</v>
      </c>
      <c r="K13" s="103" t="s">
        <v>1867</v>
      </c>
      <c r="L13" s="103" t="s">
        <v>1867</v>
      </c>
      <c r="M13" s="57">
        <v>0</v>
      </c>
      <c r="N13" s="58">
        <v>0</v>
      </c>
      <c r="O13" s="103" t="s">
        <v>1867</v>
      </c>
      <c r="P13" s="58">
        <v>0</v>
      </c>
      <c r="Q13" s="58">
        <v>0</v>
      </c>
      <c r="R13" s="103" t="s">
        <v>1867</v>
      </c>
      <c r="S13" s="57">
        <v>0</v>
      </c>
      <c r="T13" s="57">
        <v>0</v>
      </c>
    </row>
    <row r="14" spans="1:22">
      <c r="A14" t="s">
        <v>176</v>
      </c>
      <c r="B14" t="s">
        <v>176</v>
      </c>
      <c r="C14" s="103" t="s">
        <v>1867</v>
      </c>
      <c r="D14" s="103" t="s">
        <v>1867</v>
      </c>
      <c r="E14" s="103" t="s">
        <v>1867</v>
      </c>
      <c r="F14" t="s">
        <v>176</v>
      </c>
      <c r="G14" t="s">
        <v>176</v>
      </c>
      <c r="H14" s="103" t="s">
        <v>1867</v>
      </c>
      <c r="I14" s="103" t="s">
        <v>1867</v>
      </c>
      <c r="J14" s="54">
        <v>0</v>
      </c>
      <c r="K14" t="s">
        <v>176</v>
      </c>
      <c r="L14" s="55">
        <v>0</v>
      </c>
      <c r="M14" s="55">
        <v>0</v>
      </c>
      <c r="N14" s="54">
        <v>0</v>
      </c>
      <c r="O14" s="54">
        <v>0</v>
      </c>
      <c r="P14" s="103" t="s">
        <v>1867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223</v>
      </c>
      <c r="B15" s="103" t="s">
        <v>1867</v>
      </c>
      <c r="C15" s="103" t="s">
        <v>1867</v>
      </c>
      <c r="D15" s="103" t="s">
        <v>1867</v>
      </c>
      <c r="E15" s="103" t="s">
        <v>1867</v>
      </c>
      <c r="F15" s="103" t="s">
        <v>1867</v>
      </c>
      <c r="G15" s="103" t="s">
        <v>1867</v>
      </c>
      <c r="H15" s="103" t="s">
        <v>1867</v>
      </c>
      <c r="I15" s="103" t="s">
        <v>1867</v>
      </c>
      <c r="J15" s="58">
        <v>0</v>
      </c>
      <c r="K15" s="103" t="s">
        <v>1867</v>
      </c>
      <c r="L15" s="103" t="s">
        <v>1867</v>
      </c>
      <c r="M15" s="57">
        <v>0</v>
      </c>
      <c r="N15" s="58">
        <v>0</v>
      </c>
      <c r="O15" s="103" t="s">
        <v>1867</v>
      </c>
      <c r="P15" s="58">
        <v>0</v>
      </c>
      <c r="Q15" s="58">
        <v>0</v>
      </c>
      <c r="R15" s="103" t="s">
        <v>1867</v>
      </c>
      <c r="S15" s="57">
        <v>0</v>
      </c>
      <c r="T15" s="57">
        <v>0</v>
      </c>
    </row>
    <row r="16" spans="1:22">
      <c r="A16" t="s">
        <v>176</v>
      </c>
      <c r="B16" t="s">
        <v>176</v>
      </c>
      <c r="C16" s="103" t="s">
        <v>1867</v>
      </c>
      <c r="D16" s="103" t="s">
        <v>1867</v>
      </c>
      <c r="E16" s="103" t="s">
        <v>1867</v>
      </c>
      <c r="F16" t="s">
        <v>176</v>
      </c>
      <c r="G16" t="s">
        <v>176</v>
      </c>
      <c r="H16" s="103" t="s">
        <v>1867</v>
      </c>
      <c r="I16" s="103" t="s">
        <v>1867</v>
      </c>
      <c r="J16" s="54">
        <v>0</v>
      </c>
      <c r="K16" t="s">
        <v>176</v>
      </c>
      <c r="L16" s="55">
        <v>0</v>
      </c>
      <c r="M16" s="55">
        <v>0</v>
      </c>
      <c r="N16" s="54">
        <v>0</v>
      </c>
      <c r="O16" s="54">
        <v>0</v>
      </c>
      <c r="P16" s="103" t="s">
        <v>1867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184</v>
      </c>
      <c r="B17" s="103" t="s">
        <v>1867</v>
      </c>
      <c r="C17" s="103" t="s">
        <v>1867</v>
      </c>
      <c r="D17" s="103" t="s">
        <v>1867</v>
      </c>
      <c r="E17" s="103" t="s">
        <v>1867</v>
      </c>
      <c r="F17" s="103" t="s">
        <v>1867</v>
      </c>
      <c r="G17" s="103" t="s">
        <v>1867</v>
      </c>
      <c r="H17" s="103" t="s">
        <v>1867</v>
      </c>
      <c r="I17" s="103" t="s">
        <v>1867</v>
      </c>
      <c r="J17" s="58">
        <v>0</v>
      </c>
      <c r="K17" s="103" t="s">
        <v>1867</v>
      </c>
      <c r="L17" s="103" t="s">
        <v>1867</v>
      </c>
      <c r="M17" s="57">
        <v>0</v>
      </c>
      <c r="N17" s="58">
        <v>0</v>
      </c>
      <c r="O17" s="103" t="s">
        <v>1867</v>
      </c>
      <c r="P17" s="58">
        <v>0</v>
      </c>
      <c r="Q17" s="58">
        <v>0</v>
      </c>
      <c r="R17" s="103" t="s">
        <v>1867</v>
      </c>
      <c r="S17" s="57">
        <v>0</v>
      </c>
      <c r="T17" s="57">
        <v>0</v>
      </c>
    </row>
    <row r="18" spans="1:20">
      <c r="A18" s="56" t="s">
        <v>224</v>
      </c>
      <c r="B18" s="103" t="s">
        <v>1867</v>
      </c>
      <c r="C18" s="103" t="s">
        <v>1867</v>
      </c>
      <c r="D18" s="103" t="s">
        <v>1867</v>
      </c>
      <c r="E18" s="103" t="s">
        <v>1867</v>
      </c>
      <c r="F18" s="103" t="s">
        <v>1867</v>
      </c>
      <c r="G18" s="103" t="s">
        <v>1867</v>
      </c>
      <c r="H18" s="103" t="s">
        <v>1867</v>
      </c>
      <c r="I18" s="103" t="s">
        <v>1867</v>
      </c>
      <c r="J18" s="58">
        <v>0</v>
      </c>
      <c r="K18" s="103" t="s">
        <v>1867</v>
      </c>
      <c r="L18" s="103" t="s">
        <v>1867</v>
      </c>
      <c r="M18" s="57">
        <v>0</v>
      </c>
      <c r="N18" s="58">
        <v>0</v>
      </c>
      <c r="O18" s="103" t="s">
        <v>1867</v>
      </c>
      <c r="P18" s="58">
        <v>0</v>
      </c>
      <c r="Q18" s="58">
        <v>0</v>
      </c>
      <c r="R18" s="103" t="s">
        <v>1867</v>
      </c>
      <c r="S18" s="57">
        <v>0</v>
      </c>
      <c r="T18" s="57">
        <v>0</v>
      </c>
    </row>
    <row r="19" spans="1:20">
      <c r="A19" t="s">
        <v>176</v>
      </c>
      <c r="B19" t="s">
        <v>176</v>
      </c>
      <c r="C19" s="103" t="s">
        <v>1867</v>
      </c>
      <c r="D19" s="103" t="s">
        <v>1867</v>
      </c>
      <c r="E19" s="103" t="s">
        <v>1867</v>
      </c>
      <c r="F19" t="s">
        <v>176</v>
      </c>
      <c r="G19" t="s">
        <v>176</v>
      </c>
      <c r="H19" s="103" t="s">
        <v>1867</v>
      </c>
      <c r="I19" s="103" t="s">
        <v>1867</v>
      </c>
      <c r="J19" s="54">
        <v>0</v>
      </c>
      <c r="K19" t="s">
        <v>176</v>
      </c>
      <c r="L19" s="55">
        <v>0</v>
      </c>
      <c r="M19" s="55">
        <v>0</v>
      </c>
      <c r="N19" s="54">
        <v>0</v>
      </c>
      <c r="O19" s="54">
        <v>0</v>
      </c>
      <c r="P19" s="103" t="s">
        <v>1867</v>
      </c>
      <c r="Q19" s="54">
        <v>0</v>
      </c>
      <c r="R19" s="55">
        <v>0</v>
      </c>
      <c r="S19" s="55">
        <v>0</v>
      </c>
      <c r="T19" s="55">
        <v>0</v>
      </c>
    </row>
    <row r="20" spans="1:20">
      <c r="A20" s="56" t="s">
        <v>225</v>
      </c>
      <c r="B20" s="103" t="s">
        <v>1867</v>
      </c>
      <c r="C20" s="103" t="s">
        <v>1867</v>
      </c>
      <c r="D20" s="103" t="s">
        <v>1867</v>
      </c>
      <c r="E20" s="103" t="s">
        <v>1867</v>
      </c>
      <c r="F20" s="103" t="s">
        <v>1867</v>
      </c>
      <c r="G20" s="103" t="s">
        <v>1867</v>
      </c>
      <c r="H20" s="103" t="s">
        <v>1867</v>
      </c>
      <c r="I20" s="103" t="s">
        <v>1867</v>
      </c>
      <c r="J20" s="58">
        <v>0</v>
      </c>
      <c r="K20" s="103" t="s">
        <v>1867</v>
      </c>
      <c r="L20" s="103" t="s">
        <v>1867</v>
      </c>
      <c r="M20" s="57">
        <v>0</v>
      </c>
      <c r="N20" s="58">
        <v>0</v>
      </c>
      <c r="O20" s="103" t="s">
        <v>1867</v>
      </c>
      <c r="P20" s="58">
        <v>0</v>
      </c>
      <c r="Q20" s="58">
        <v>0</v>
      </c>
      <c r="R20" s="103" t="s">
        <v>1867</v>
      </c>
      <c r="S20" s="57">
        <v>0</v>
      </c>
      <c r="T20" s="57">
        <v>0</v>
      </c>
    </row>
    <row r="21" spans="1:20">
      <c r="A21" t="s">
        <v>176</v>
      </c>
      <c r="B21" t="s">
        <v>176</v>
      </c>
      <c r="C21" s="103" t="s">
        <v>1867</v>
      </c>
      <c r="D21" s="103" t="s">
        <v>1867</v>
      </c>
      <c r="E21" s="103" t="s">
        <v>1867</v>
      </c>
      <c r="F21" t="s">
        <v>176</v>
      </c>
      <c r="G21" t="s">
        <v>176</v>
      </c>
      <c r="H21" s="103" t="s">
        <v>1867</v>
      </c>
      <c r="I21" s="103" t="s">
        <v>1867</v>
      </c>
      <c r="J21" s="54">
        <v>0</v>
      </c>
      <c r="K21" t="s">
        <v>176</v>
      </c>
      <c r="L21" s="55">
        <v>0</v>
      </c>
      <c r="M21" s="55">
        <v>0</v>
      </c>
      <c r="N21" s="54">
        <v>0</v>
      </c>
      <c r="O21" s="54">
        <v>0</v>
      </c>
      <c r="P21" s="103" t="s">
        <v>1867</v>
      </c>
      <c r="Q21" s="54">
        <v>0</v>
      </c>
      <c r="R21" s="55">
        <v>0</v>
      </c>
      <c r="S21" s="55">
        <v>0</v>
      </c>
      <c r="T21" s="55">
        <v>0</v>
      </c>
    </row>
    <row r="22" spans="1:20">
      <c r="A22" t="s">
        <v>186</v>
      </c>
      <c r="B22" s="103" t="s">
        <v>1867</v>
      </c>
      <c r="C22" s="103" t="s">
        <v>1867</v>
      </c>
      <c r="D22" s="103" t="s">
        <v>1867</v>
      </c>
      <c r="E22" s="103" t="s">
        <v>1867</v>
      </c>
      <c r="F22" s="103" t="s">
        <v>1867</v>
      </c>
      <c r="G22" s="103" t="s">
        <v>1867</v>
      </c>
      <c r="H22" s="103" t="s">
        <v>1867</v>
      </c>
      <c r="I22" s="103" t="s">
        <v>1867</v>
      </c>
      <c r="J22" s="103" t="s">
        <v>1867</v>
      </c>
      <c r="K22" s="103" t="s">
        <v>1867</v>
      </c>
      <c r="L22" s="103" t="s">
        <v>1867</v>
      </c>
      <c r="M22" s="103" t="s">
        <v>1867</v>
      </c>
      <c r="N22" s="103" t="s">
        <v>1867</v>
      </c>
      <c r="O22" s="103" t="s">
        <v>1867</v>
      </c>
      <c r="P22" s="103" t="s">
        <v>1867</v>
      </c>
      <c r="Q22" s="103" t="s">
        <v>1867</v>
      </c>
      <c r="R22" s="103" t="s">
        <v>1867</v>
      </c>
      <c r="S22" s="103" t="s">
        <v>1867</v>
      </c>
      <c r="T22" s="103" t="s">
        <v>1867</v>
      </c>
    </row>
    <row r="23" spans="1:20">
      <c r="A23" t="s">
        <v>218</v>
      </c>
      <c r="B23" s="103" t="s">
        <v>1867</v>
      </c>
      <c r="C23" s="103" t="s">
        <v>1867</v>
      </c>
      <c r="D23" s="103" t="s">
        <v>1867</v>
      </c>
      <c r="E23" s="103" t="s">
        <v>1867</v>
      </c>
      <c r="F23" s="103" t="s">
        <v>1867</v>
      </c>
      <c r="G23" s="103" t="s">
        <v>1867</v>
      </c>
      <c r="H23" s="103" t="s">
        <v>1867</v>
      </c>
      <c r="I23" s="103" t="s">
        <v>1867</v>
      </c>
      <c r="J23" s="103" t="s">
        <v>1867</v>
      </c>
      <c r="K23" s="103" t="s">
        <v>1867</v>
      </c>
      <c r="L23" s="103" t="s">
        <v>1867</v>
      </c>
      <c r="M23" s="103" t="s">
        <v>1867</v>
      </c>
      <c r="N23" s="103" t="s">
        <v>1867</v>
      </c>
      <c r="O23" s="103" t="s">
        <v>1867</v>
      </c>
      <c r="P23" s="103" t="s">
        <v>1867</v>
      </c>
      <c r="Q23" s="103" t="s">
        <v>1867</v>
      </c>
      <c r="R23" s="103" t="s">
        <v>1867</v>
      </c>
      <c r="S23" s="103" t="s">
        <v>1867</v>
      </c>
      <c r="T23" s="103" t="s">
        <v>1867</v>
      </c>
    </row>
    <row r="24" spans="1:20">
      <c r="A24" t="s">
        <v>219</v>
      </c>
      <c r="B24" s="103" t="s">
        <v>1867</v>
      </c>
      <c r="C24" s="103" t="s">
        <v>1867</v>
      </c>
      <c r="D24" s="103" t="s">
        <v>1867</v>
      </c>
      <c r="E24" s="103" t="s">
        <v>1867</v>
      </c>
      <c r="F24" s="103" t="s">
        <v>1867</v>
      </c>
      <c r="G24" s="103" t="s">
        <v>1867</v>
      </c>
      <c r="H24" s="103" t="s">
        <v>1867</v>
      </c>
      <c r="I24" s="103" t="s">
        <v>1867</v>
      </c>
      <c r="J24" s="103" t="s">
        <v>1867</v>
      </c>
      <c r="K24" s="103" t="s">
        <v>1867</v>
      </c>
      <c r="L24" s="103" t="s">
        <v>1867</v>
      </c>
      <c r="M24" s="103" t="s">
        <v>1867</v>
      </c>
      <c r="N24" s="103" t="s">
        <v>1867</v>
      </c>
      <c r="O24" s="103" t="s">
        <v>1867</v>
      </c>
      <c r="P24" s="103" t="s">
        <v>1867</v>
      </c>
      <c r="Q24" s="103" t="s">
        <v>1867</v>
      </c>
      <c r="R24" s="103" t="s">
        <v>1867</v>
      </c>
      <c r="S24" s="103" t="s">
        <v>1867</v>
      </c>
      <c r="T24" s="103" t="s">
        <v>1867</v>
      </c>
    </row>
    <row r="25" spans="1:20">
      <c r="A25" t="s">
        <v>220</v>
      </c>
      <c r="B25" s="103" t="s">
        <v>1867</v>
      </c>
      <c r="C25" s="103" t="s">
        <v>1867</v>
      </c>
      <c r="D25" s="103" t="s">
        <v>1867</v>
      </c>
      <c r="E25" s="103" t="s">
        <v>1867</v>
      </c>
      <c r="F25" s="103" t="s">
        <v>1867</v>
      </c>
      <c r="G25" s="103" t="s">
        <v>1867</v>
      </c>
      <c r="H25" s="103" t="s">
        <v>1867</v>
      </c>
      <c r="I25" s="103" t="s">
        <v>1867</v>
      </c>
      <c r="J25" s="103" t="s">
        <v>1867</v>
      </c>
      <c r="K25" s="103" t="s">
        <v>1867</v>
      </c>
      <c r="L25" s="103" t="s">
        <v>1867</v>
      </c>
      <c r="M25" s="103" t="s">
        <v>1867</v>
      </c>
      <c r="N25" s="103" t="s">
        <v>1867</v>
      </c>
      <c r="O25" s="103" t="s">
        <v>1867</v>
      </c>
      <c r="P25" s="103" t="s">
        <v>1867</v>
      </c>
      <c r="Q25" s="103" t="s">
        <v>1867</v>
      </c>
      <c r="R25" s="103" t="s">
        <v>1867</v>
      </c>
      <c r="S25" s="103" t="s">
        <v>1867</v>
      </c>
      <c r="T25" s="103" t="s">
        <v>1867</v>
      </c>
    </row>
    <row r="26" spans="1:20">
      <c r="A26" t="s">
        <v>221</v>
      </c>
      <c r="B26" s="103" t="s">
        <v>1867</v>
      </c>
      <c r="C26" s="103" t="s">
        <v>1867</v>
      </c>
      <c r="D26" s="103" t="s">
        <v>1867</v>
      </c>
      <c r="E26" s="103" t="s">
        <v>1867</v>
      </c>
      <c r="F26" s="103" t="s">
        <v>1867</v>
      </c>
      <c r="G26" s="103" t="s">
        <v>1867</v>
      </c>
      <c r="H26" s="103" t="s">
        <v>1867</v>
      </c>
      <c r="I26" s="103" t="s">
        <v>1867</v>
      </c>
      <c r="J26" s="103" t="s">
        <v>1867</v>
      </c>
      <c r="K26" s="103" t="s">
        <v>1867</v>
      </c>
      <c r="L26" s="103" t="s">
        <v>1867</v>
      </c>
      <c r="M26" s="103" t="s">
        <v>1867</v>
      </c>
      <c r="N26" s="103" t="s">
        <v>1867</v>
      </c>
      <c r="O26" s="103" t="s">
        <v>1867</v>
      </c>
      <c r="P26" s="103" t="s">
        <v>1867</v>
      </c>
      <c r="Q26" s="103" t="s">
        <v>1867</v>
      </c>
      <c r="R26" s="103" t="s">
        <v>1867</v>
      </c>
      <c r="S26" s="103" t="s">
        <v>1867</v>
      </c>
      <c r="T26" s="103" t="s">
        <v>1867</v>
      </c>
    </row>
    <row r="27" spans="1:20" hidden="1"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A674" s="13"/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5"/>
      <c r="B676" s="13"/>
      <c r="C676" s="13"/>
      <c r="D676" s="13"/>
      <c r="E676" s="13"/>
      <c r="F676" s="13"/>
    </row>
    <row r="677" spans="1:6" hidden="1"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D690" s="13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B1:B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1" t="s">
        <v>1866</v>
      </c>
    </row>
    <row r="2" spans="1:22" s="1" customFormat="1">
      <c r="A2" s="2" t="s">
        <v>1</v>
      </c>
      <c r="B2" s="9" t="s">
        <v>1320</v>
      </c>
    </row>
    <row r="3" spans="1:22" s="1" customFormat="1">
      <c r="A3" s="2" t="s">
        <v>2</v>
      </c>
      <c r="B3" s="62" t="s">
        <v>1321</v>
      </c>
    </row>
    <row r="4" spans="1:22" s="1" customFormat="1">
      <c r="A4" s="2" t="s">
        <v>3</v>
      </c>
      <c r="B4" s="63" t="s">
        <v>164</v>
      </c>
    </row>
    <row r="5" spans="1:22" ht="18.75">
      <c r="A5" s="78" t="s">
        <v>85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80"/>
    </row>
    <row r="6" spans="1:22" s="15" customFormat="1">
      <c r="A6" s="31" t="s">
        <v>45</v>
      </c>
      <c r="B6" s="32" t="s">
        <v>46</v>
      </c>
      <c r="C6" s="32" t="s">
        <v>66</v>
      </c>
      <c r="D6" s="32" t="s">
        <v>79</v>
      </c>
      <c r="E6" s="32" t="s">
        <v>47</v>
      </c>
      <c r="F6" s="32" t="s">
        <v>80</v>
      </c>
      <c r="G6" s="32" t="s">
        <v>48</v>
      </c>
      <c r="H6" s="32" t="s">
        <v>49</v>
      </c>
      <c r="I6" s="32" t="s">
        <v>67</v>
      </c>
      <c r="J6" s="32" t="s">
        <v>68</v>
      </c>
      <c r="K6" s="32" t="s">
        <v>50</v>
      </c>
      <c r="L6" s="32" t="s">
        <v>51</v>
      </c>
      <c r="M6" s="32" t="s">
        <v>52</v>
      </c>
      <c r="N6" s="34" t="s">
        <v>154</v>
      </c>
      <c r="O6" s="32" t="s">
        <v>155</v>
      </c>
      <c r="P6" s="104" t="s">
        <v>159</v>
      </c>
      <c r="Q6" s="32" t="s">
        <v>53</v>
      </c>
      <c r="R6" s="34" t="s">
        <v>69</v>
      </c>
      <c r="S6" s="32" t="s">
        <v>54</v>
      </c>
      <c r="T6" s="32" t="s">
        <v>150</v>
      </c>
      <c r="V6" s="13"/>
    </row>
    <row r="7" spans="1:22" s="15" customFormat="1">
      <c r="A7" s="95" t="s">
        <v>1867</v>
      </c>
      <c r="B7" s="96" t="s">
        <v>1867</v>
      </c>
      <c r="C7" s="96" t="s">
        <v>1867</v>
      </c>
      <c r="D7" s="96" t="s">
        <v>1867</v>
      </c>
      <c r="E7" s="96" t="s">
        <v>1867</v>
      </c>
      <c r="F7" s="96" t="s">
        <v>1867</v>
      </c>
      <c r="G7" s="96" t="s">
        <v>1867</v>
      </c>
      <c r="H7" s="96" t="s">
        <v>1867</v>
      </c>
      <c r="I7" s="20" t="s">
        <v>70</v>
      </c>
      <c r="J7" s="20" t="s">
        <v>71</v>
      </c>
      <c r="K7" s="96" t="s">
        <v>1867</v>
      </c>
      <c r="L7" s="20" t="s">
        <v>7</v>
      </c>
      <c r="M7" s="20" t="s">
        <v>7</v>
      </c>
      <c r="N7" s="20" t="s">
        <v>151</v>
      </c>
      <c r="O7" s="96" t="s">
        <v>1867</v>
      </c>
      <c r="P7" s="16" t="s">
        <v>152</v>
      </c>
      <c r="Q7" s="20" t="s">
        <v>6</v>
      </c>
      <c r="R7" s="16" t="s">
        <v>7</v>
      </c>
      <c r="S7" s="28" t="s">
        <v>7</v>
      </c>
      <c r="T7" s="28" t="s">
        <v>7</v>
      </c>
    </row>
    <row r="8" spans="1:22" s="17" customFormat="1" ht="20.25">
      <c r="A8" s="97" t="s">
        <v>1867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2" t="s">
        <v>75</v>
      </c>
      <c r="P8" s="5" t="s">
        <v>76</v>
      </c>
      <c r="Q8" s="5" t="s">
        <v>81</v>
      </c>
      <c r="R8" s="5" t="s">
        <v>82</v>
      </c>
      <c r="S8" s="5" t="s">
        <v>83</v>
      </c>
      <c r="T8" s="23" t="s">
        <v>153</v>
      </c>
      <c r="U8" s="24"/>
    </row>
    <row r="9" spans="1:22" s="17" customFormat="1" ht="20.25">
      <c r="A9" s="18" t="s">
        <v>86</v>
      </c>
      <c r="B9" s="98" t="s">
        <v>1867</v>
      </c>
      <c r="C9" s="98" t="s">
        <v>1867</v>
      </c>
      <c r="D9" s="98" t="s">
        <v>1867</v>
      </c>
      <c r="E9" s="98" t="s">
        <v>1867</v>
      </c>
      <c r="F9" s="98" t="s">
        <v>1867</v>
      </c>
      <c r="G9" s="98" t="s">
        <v>1867</v>
      </c>
      <c r="H9" s="98" t="s">
        <v>1867</v>
      </c>
      <c r="I9" s="98" t="s">
        <v>1867</v>
      </c>
      <c r="J9" s="98" t="s">
        <v>1867</v>
      </c>
      <c r="K9" s="98" t="s">
        <v>1867</v>
      </c>
      <c r="L9" s="98" t="s">
        <v>1867</v>
      </c>
      <c r="M9" s="98" t="s">
        <v>1867</v>
      </c>
      <c r="N9" s="52">
        <v>0</v>
      </c>
      <c r="O9" s="98" t="s">
        <v>1867</v>
      </c>
      <c r="P9" s="52">
        <v>0</v>
      </c>
      <c r="Q9" s="52">
        <v>0</v>
      </c>
      <c r="R9" s="98" t="s">
        <v>1867</v>
      </c>
      <c r="S9" s="53">
        <v>0</v>
      </c>
      <c r="T9" s="53">
        <v>0</v>
      </c>
      <c r="U9" s="24"/>
    </row>
    <row r="10" spans="1:22">
      <c r="A10" s="56" t="s">
        <v>170</v>
      </c>
      <c r="B10" s="103" t="s">
        <v>1867</v>
      </c>
      <c r="C10" s="103" t="s">
        <v>1867</v>
      </c>
      <c r="D10" s="103" t="s">
        <v>1867</v>
      </c>
      <c r="E10" s="103" t="s">
        <v>1867</v>
      </c>
      <c r="F10" s="103" t="s">
        <v>1867</v>
      </c>
      <c r="G10" s="103" t="s">
        <v>1867</v>
      </c>
      <c r="H10" s="103" t="s">
        <v>1867</v>
      </c>
      <c r="I10" s="103" t="s">
        <v>1867</v>
      </c>
      <c r="J10" s="58">
        <v>0</v>
      </c>
      <c r="K10" s="103" t="s">
        <v>1867</v>
      </c>
      <c r="L10" s="103" t="s">
        <v>1867</v>
      </c>
      <c r="M10" s="57">
        <v>0</v>
      </c>
      <c r="N10" s="58">
        <v>0</v>
      </c>
      <c r="O10" s="103" t="s">
        <v>1867</v>
      </c>
      <c r="P10" s="58">
        <v>0</v>
      </c>
      <c r="Q10" s="58">
        <v>0</v>
      </c>
      <c r="R10" s="103" t="s">
        <v>1867</v>
      </c>
      <c r="S10" s="57">
        <v>0</v>
      </c>
      <c r="T10" s="57">
        <v>0</v>
      </c>
    </row>
    <row r="11" spans="1:22">
      <c r="A11" s="56" t="s">
        <v>222</v>
      </c>
      <c r="B11" s="103" t="s">
        <v>1867</v>
      </c>
      <c r="C11" s="103" t="s">
        <v>1867</v>
      </c>
      <c r="D11" s="103" t="s">
        <v>1867</v>
      </c>
      <c r="E11" s="103" t="s">
        <v>1867</v>
      </c>
      <c r="F11" s="103" t="s">
        <v>1867</v>
      </c>
      <c r="G11" s="103" t="s">
        <v>1867</v>
      </c>
      <c r="H11" s="103" t="s">
        <v>1867</v>
      </c>
      <c r="I11" s="103" t="s">
        <v>1867</v>
      </c>
      <c r="J11" s="58">
        <v>0</v>
      </c>
      <c r="K11" s="103" t="s">
        <v>1867</v>
      </c>
      <c r="L11" s="103" t="s">
        <v>1867</v>
      </c>
      <c r="M11" s="57">
        <v>0</v>
      </c>
      <c r="N11" s="58">
        <v>0</v>
      </c>
      <c r="O11" s="103" t="s">
        <v>1867</v>
      </c>
      <c r="P11" s="58">
        <v>0</v>
      </c>
      <c r="Q11" s="58">
        <v>0</v>
      </c>
      <c r="R11" s="103" t="s">
        <v>1867</v>
      </c>
      <c r="S11" s="57">
        <v>0</v>
      </c>
      <c r="T11" s="57">
        <v>0</v>
      </c>
    </row>
    <row r="12" spans="1:22">
      <c r="A12" t="s">
        <v>176</v>
      </c>
      <c r="B12" t="s">
        <v>176</v>
      </c>
      <c r="C12" s="103" t="s">
        <v>1867</v>
      </c>
      <c r="D12" s="103" t="s">
        <v>1867</v>
      </c>
      <c r="E12" s="103" t="s">
        <v>1867</v>
      </c>
      <c r="F12" t="s">
        <v>176</v>
      </c>
      <c r="G12" t="s">
        <v>176</v>
      </c>
      <c r="H12" s="103" t="s">
        <v>1867</v>
      </c>
      <c r="I12" s="103" t="s">
        <v>1867</v>
      </c>
      <c r="J12" s="54">
        <v>0</v>
      </c>
      <c r="K12" t="s">
        <v>176</v>
      </c>
      <c r="L12" s="55">
        <v>0</v>
      </c>
      <c r="M12" s="55">
        <v>0</v>
      </c>
      <c r="N12" s="54">
        <v>0</v>
      </c>
      <c r="O12" s="54">
        <v>0</v>
      </c>
      <c r="P12" s="103" t="s">
        <v>1867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189</v>
      </c>
      <c r="B13" s="103" t="s">
        <v>1867</v>
      </c>
      <c r="C13" s="103" t="s">
        <v>1867</v>
      </c>
      <c r="D13" s="103" t="s">
        <v>1867</v>
      </c>
      <c r="E13" s="103" t="s">
        <v>1867</v>
      </c>
      <c r="F13" s="103" t="s">
        <v>1867</v>
      </c>
      <c r="G13" s="103" t="s">
        <v>1867</v>
      </c>
      <c r="H13" s="103" t="s">
        <v>1867</v>
      </c>
      <c r="I13" s="103" t="s">
        <v>1867</v>
      </c>
      <c r="J13" s="58">
        <v>0</v>
      </c>
      <c r="K13" s="103" t="s">
        <v>1867</v>
      </c>
      <c r="L13" s="103" t="s">
        <v>1867</v>
      </c>
      <c r="M13" s="57">
        <v>0</v>
      </c>
      <c r="N13" s="58">
        <v>0</v>
      </c>
      <c r="O13" s="103" t="s">
        <v>1867</v>
      </c>
      <c r="P13" s="58">
        <v>0</v>
      </c>
      <c r="Q13" s="58">
        <v>0</v>
      </c>
      <c r="R13" s="103" t="s">
        <v>1867</v>
      </c>
      <c r="S13" s="57">
        <v>0</v>
      </c>
      <c r="T13" s="57">
        <v>0</v>
      </c>
    </row>
    <row r="14" spans="1:22">
      <c r="A14" t="s">
        <v>176</v>
      </c>
      <c r="B14" t="s">
        <v>176</v>
      </c>
      <c r="C14" s="103" t="s">
        <v>1867</v>
      </c>
      <c r="D14" s="103" t="s">
        <v>1867</v>
      </c>
      <c r="E14" s="103" t="s">
        <v>1867</v>
      </c>
      <c r="F14" t="s">
        <v>176</v>
      </c>
      <c r="G14" t="s">
        <v>176</v>
      </c>
      <c r="H14" s="103" t="s">
        <v>1867</v>
      </c>
      <c r="I14" s="103" t="s">
        <v>1867</v>
      </c>
      <c r="J14" s="54">
        <v>0</v>
      </c>
      <c r="K14" t="s">
        <v>176</v>
      </c>
      <c r="L14" s="55">
        <v>0</v>
      </c>
      <c r="M14" s="55">
        <v>0</v>
      </c>
      <c r="N14" s="54">
        <v>0</v>
      </c>
      <c r="O14" s="54">
        <v>0</v>
      </c>
      <c r="P14" s="103" t="s">
        <v>1867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223</v>
      </c>
      <c r="B15" s="103" t="s">
        <v>1867</v>
      </c>
      <c r="C15" s="103" t="s">
        <v>1867</v>
      </c>
      <c r="D15" s="103" t="s">
        <v>1867</v>
      </c>
      <c r="E15" s="103" t="s">
        <v>1867</v>
      </c>
      <c r="F15" s="103" t="s">
        <v>1867</v>
      </c>
      <c r="G15" s="103" t="s">
        <v>1867</v>
      </c>
      <c r="H15" s="103" t="s">
        <v>1867</v>
      </c>
      <c r="I15" s="103" t="s">
        <v>1867</v>
      </c>
      <c r="J15" s="58">
        <v>0</v>
      </c>
      <c r="K15" s="103" t="s">
        <v>1867</v>
      </c>
      <c r="L15" s="103" t="s">
        <v>1867</v>
      </c>
      <c r="M15" s="57">
        <v>0</v>
      </c>
      <c r="N15" s="58">
        <v>0</v>
      </c>
      <c r="O15" s="103" t="s">
        <v>1867</v>
      </c>
      <c r="P15" s="58">
        <v>0</v>
      </c>
      <c r="Q15" s="58">
        <v>0</v>
      </c>
      <c r="R15" s="103" t="s">
        <v>1867</v>
      </c>
      <c r="S15" s="57">
        <v>0</v>
      </c>
      <c r="T15" s="57">
        <v>0</v>
      </c>
    </row>
    <row r="16" spans="1:22">
      <c r="A16" t="s">
        <v>176</v>
      </c>
      <c r="B16" t="s">
        <v>176</v>
      </c>
      <c r="C16" s="103" t="s">
        <v>1867</v>
      </c>
      <c r="D16" s="103" t="s">
        <v>1867</v>
      </c>
      <c r="E16" s="103" t="s">
        <v>1867</v>
      </c>
      <c r="F16" t="s">
        <v>176</v>
      </c>
      <c r="G16" t="s">
        <v>176</v>
      </c>
      <c r="H16" s="103" t="s">
        <v>1867</v>
      </c>
      <c r="I16" s="103" t="s">
        <v>1867</v>
      </c>
      <c r="J16" s="54">
        <v>0</v>
      </c>
      <c r="K16" t="s">
        <v>176</v>
      </c>
      <c r="L16" s="55">
        <v>0</v>
      </c>
      <c r="M16" s="55">
        <v>0</v>
      </c>
      <c r="N16" s="54">
        <v>0</v>
      </c>
      <c r="O16" s="54">
        <v>0</v>
      </c>
      <c r="P16" s="103" t="s">
        <v>1867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226</v>
      </c>
      <c r="B17" s="103" t="s">
        <v>1867</v>
      </c>
      <c r="C17" s="103" t="s">
        <v>1867</v>
      </c>
      <c r="D17" s="103" t="s">
        <v>1867</v>
      </c>
      <c r="E17" s="103" t="s">
        <v>1867</v>
      </c>
      <c r="F17" s="103" t="s">
        <v>1867</v>
      </c>
      <c r="G17" s="103" t="s">
        <v>1867</v>
      </c>
      <c r="H17" s="103" t="s">
        <v>1867</v>
      </c>
      <c r="I17" s="103" t="s">
        <v>1867</v>
      </c>
      <c r="J17" s="58">
        <v>0</v>
      </c>
      <c r="K17" s="103" t="s">
        <v>1867</v>
      </c>
      <c r="L17" s="103" t="s">
        <v>1867</v>
      </c>
      <c r="M17" s="57">
        <v>0</v>
      </c>
      <c r="N17" s="58">
        <v>0</v>
      </c>
      <c r="O17" s="103" t="s">
        <v>1867</v>
      </c>
      <c r="P17" s="58">
        <v>0</v>
      </c>
      <c r="Q17" s="58">
        <v>0</v>
      </c>
      <c r="R17" s="103" t="s">
        <v>1867</v>
      </c>
      <c r="S17" s="57">
        <v>0</v>
      </c>
      <c r="T17" s="57">
        <v>0</v>
      </c>
    </row>
    <row r="18" spans="1:20">
      <c r="A18" t="s">
        <v>176</v>
      </c>
      <c r="B18" t="s">
        <v>176</v>
      </c>
      <c r="C18" s="103" t="s">
        <v>1867</v>
      </c>
      <c r="D18" s="103" t="s">
        <v>1867</v>
      </c>
      <c r="E18" s="103" t="s">
        <v>1867</v>
      </c>
      <c r="F18" t="s">
        <v>176</v>
      </c>
      <c r="G18" t="s">
        <v>176</v>
      </c>
      <c r="H18" s="103" t="s">
        <v>1867</v>
      </c>
      <c r="I18" s="103" t="s">
        <v>1867</v>
      </c>
      <c r="J18" s="54">
        <v>0</v>
      </c>
      <c r="K18" t="s">
        <v>176</v>
      </c>
      <c r="L18" s="55">
        <v>0</v>
      </c>
      <c r="M18" s="55">
        <v>0</v>
      </c>
      <c r="N18" s="54">
        <v>0</v>
      </c>
      <c r="O18" s="54">
        <v>0</v>
      </c>
      <c r="P18" s="103" t="s">
        <v>1867</v>
      </c>
      <c r="Q18" s="54">
        <v>0</v>
      </c>
      <c r="R18" s="55">
        <v>0</v>
      </c>
      <c r="S18" s="55">
        <v>0</v>
      </c>
      <c r="T18" s="55">
        <v>0</v>
      </c>
    </row>
    <row r="19" spans="1:20">
      <c r="A19" s="56" t="s">
        <v>184</v>
      </c>
      <c r="B19" s="103" t="s">
        <v>1867</v>
      </c>
      <c r="C19" s="103" t="s">
        <v>1867</v>
      </c>
      <c r="D19" s="103" t="s">
        <v>1867</v>
      </c>
      <c r="E19" s="103" t="s">
        <v>1867</v>
      </c>
      <c r="F19" s="103" t="s">
        <v>1867</v>
      </c>
      <c r="G19" s="103" t="s">
        <v>1867</v>
      </c>
      <c r="H19" s="103" t="s">
        <v>1867</v>
      </c>
      <c r="I19" s="103" t="s">
        <v>1867</v>
      </c>
      <c r="J19" s="58">
        <v>0</v>
      </c>
      <c r="K19" s="103" t="s">
        <v>1867</v>
      </c>
      <c r="L19" s="103" t="s">
        <v>1867</v>
      </c>
      <c r="M19" s="57">
        <v>0</v>
      </c>
      <c r="N19" s="58">
        <v>0</v>
      </c>
      <c r="O19" s="103" t="s">
        <v>1867</v>
      </c>
      <c r="P19" s="58">
        <v>0</v>
      </c>
      <c r="Q19" s="58">
        <v>0</v>
      </c>
      <c r="R19" s="103" t="s">
        <v>1867</v>
      </c>
      <c r="S19" s="57">
        <v>0</v>
      </c>
      <c r="T19" s="57">
        <v>0</v>
      </c>
    </row>
    <row r="20" spans="1:20">
      <c r="A20" s="56" t="s">
        <v>224</v>
      </c>
      <c r="B20" s="103" t="s">
        <v>1867</v>
      </c>
      <c r="C20" s="103" t="s">
        <v>1867</v>
      </c>
      <c r="D20" s="103" t="s">
        <v>1867</v>
      </c>
      <c r="E20" s="103" t="s">
        <v>1867</v>
      </c>
      <c r="F20" s="103" t="s">
        <v>1867</v>
      </c>
      <c r="G20" s="103" t="s">
        <v>1867</v>
      </c>
      <c r="H20" s="103" t="s">
        <v>1867</v>
      </c>
      <c r="I20" s="103" t="s">
        <v>1867</v>
      </c>
      <c r="J20" s="58">
        <v>0</v>
      </c>
      <c r="K20" s="103" t="s">
        <v>1867</v>
      </c>
      <c r="L20" s="103" t="s">
        <v>1867</v>
      </c>
      <c r="M20" s="57">
        <v>0</v>
      </c>
      <c r="N20" s="58">
        <v>0</v>
      </c>
      <c r="O20" s="103" t="s">
        <v>1867</v>
      </c>
      <c r="P20" s="58">
        <v>0</v>
      </c>
      <c r="Q20" s="58">
        <v>0</v>
      </c>
      <c r="R20" s="103" t="s">
        <v>1867</v>
      </c>
      <c r="S20" s="57">
        <v>0</v>
      </c>
      <c r="T20" s="57">
        <v>0</v>
      </c>
    </row>
    <row r="21" spans="1:20">
      <c r="A21" t="s">
        <v>176</v>
      </c>
      <c r="B21" t="s">
        <v>176</v>
      </c>
      <c r="C21" s="103" t="s">
        <v>1867</v>
      </c>
      <c r="D21" s="103" t="s">
        <v>1867</v>
      </c>
      <c r="E21" s="103" t="s">
        <v>1867</v>
      </c>
      <c r="F21" t="s">
        <v>176</v>
      </c>
      <c r="G21" t="s">
        <v>176</v>
      </c>
      <c r="H21" s="103" t="s">
        <v>1867</v>
      </c>
      <c r="I21" s="103" t="s">
        <v>1867</v>
      </c>
      <c r="J21" s="54">
        <v>0</v>
      </c>
      <c r="K21" t="s">
        <v>176</v>
      </c>
      <c r="L21" s="55">
        <v>0</v>
      </c>
      <c r="M21" s="55">
        <v>0</v>
      </c>
      <c r="N21" s="54">
        <v>0</v>
      </c>
      <c r="O21" s="54">
        <v>0</v>
      </c>
      <c r="P21" s="103" t="s">
        <v>1867</v>
      </c>
      <c r="Q21" s="54">
        <v>0</v>
      </c>
      <c r="R21" s="55">
        <v>0</v>
      </c>
      <c r="S21" s="55">
        <v>0</v>
      </c>
      <c r="T21" s="55">
        <v>0</v>
      </c>
    </row>
    <row r="22" spans="1:20">
      <c r="A22" s="56" t="s">
        <v>225</v>
      </c>
      <c r="B22" s="103" t="s">
        <v>1867</v>
      </c>
      <c r="C22" s="103" t="s">
        <v>1867</v>
      </c>
      <c r="D22" s="103" t="s">
        <v>1867</v>
      </c>
      <c r="E22" s="103" t="s">
        <v>1867</v>
      </c>
      <c r="F22" s="103" t="s">
        <v>1867</v>
      </c>
      <c r="G22" s="103" t="s">
        <v>1867</v>
      </c>
      <c r="H22" s="103" t="s">
        <v>1867</v>
      </c>
      <c r="I22" s="103" t="s">
        <v>1867</v>
      </c>
      <c r="J22" s="58">
        <v>0</v>
      </c>
      <c r="K22" s="103" t="s">
        <v>1867</v>
      </c>
      <c r="L22" s="103" t="s">
        <v>1867</v>
      </c>
      <c r="M22" s="57">
        <v>0</v>
      </c>
      <c r="N22" s="58">
        <v>0</v>
      </c>
      <c r="O22" s="103" t="s">
        <v>1867</v>
      </c>
      <c r="P22" s="58">
        <v>0</v>
      </c>
      <c r="Q22" s="58">
        <v>0</v>
      </c>
      <c r="R22" s="103" t="s">
        <v>1867</v>
      </c>
      <c r="S22" s="57">
        <v>0</v>
      </c>
      <c r="T22" s="57">
        <v>0</v>
      </c>
    </row>
    <row r="23" spans="1:20">
      <c r="A23" t="s">
        <v>176</v>
      </c>
      <c r="B23" t="s">
        <v>176</v>
      </c>
      <c r="C23" s="103" t="s">
        <v>1867</v>
      </c>
      <c r="D23" s="103" t="s">
        <v>1867</v>
      </c>
      <c r="E23" s="103" t="s">
        <v>1867</v>
      </c>
      <c r="F23" t="s">
        <v>176</v>
      </c>
      <c r="G23" t="s">
        <v>176</v>
      </c>
      <c r="H23" s="103" t="s">
        <v>1867</v>
      </c>
      <c r="I23" s="103" t="s">
        <v>1867</v>
      </c>
      <c r="J23" s="54">
        <v>0</v>
      </c>
      <c r="K23" t="s">
        <v>176</v>
      </c>
      <c r="L23" s="55">
        <v>0</v>
      </c>
      <c r="M23" s="55">
        <v>0</v>
      </c>
      <c r="N23" s="54">
        <v>0</v>
      </c>
      <c r="O23" s="54">
        <v>0</v>
      </c>
      <c r="P23" s="103" t="s">
        <v>1867</v>
      </c>
      <c r="Q23" s="54">
        <v>0</v>
      </c>
      <c r="R23" s="55">
        <v>0</v>
      </c>
      <c r="S23" s="55">
        <v>0</v>
      </c>
      <c r="T23" s="55">
        <v>0</v>
      </c>
    </row>
    <row r="24" spans="1:20">
      <c r="A24" t="s">
        <v>186</v>
      </c>
      <c r="B24" s="103" t="s">
        <v>1867</v>
      </c>
      <c r="C24" s="103" t="s">
        <v>1867</v>
      </c>
      <c r="D24" s="103" t="s">
        <v>1867</v>
      </c>
      <c r="E24" s="103" t="s">
        <v>1867</v>
      </c>
      <c r="F24" s="103" t="s">
        <v>1867</v>
      </c>
      <c r="G24" s="103" t="s">
        <v>1867</v>
      </c>
      <c r="H24" s="103" t="s">
        <v>1867</v>
      </c>
      <c r="I24" s="103" t="s">
        <v>1867</v>
      </c>
      <c r="J24" s="103" t="s">
        <v>1867</v>
      </c>
      <c r="K24" s="103" t="s">
        <v>1867</v>
      </c>
      <c r="L24" s="103" t="s">
        <v>1867</v>
      </c>
      <c r="M24" s="103" t="s">
        <v>1867</v>
      </c>
      <c r="N24" s="103" t="s">
        <v>1867</v>
      </c>
      <c r="O24" s="103" t="s">
        <v>1867</v>
      </c>
      <c r="P24" s="103" t="s">
        <v>1867</v>
      </c>
      <c r="Q24" s="103" t="s">
        <v>1867</v>
      </c>
      <c r="R24" s="103" t="s">
        <v>1867</v>
      </c>
      <c r="S24" s="103" t="s">
        <v>1867</v>
      </c>
      <c r="T24" s="103" t="s">
        <v>1867</v>
      </c>
    </row>
    <row r="25" spans="1:20">
      <c r="A25" t="s">
        <v>218</v>
      </c>
      <c r="B25" s="103" t="s">
        <v>1867</v>
      </c>
      <c r="C25" s="103" t="s">
        <v>1867</v>
      </c>
      <c r="D25" s="103" t="s">
        <v>1867</v>
      </c>
      <c r="E25" s="103" t="s">
        <v>1867</v>
      </c>
      <c r="F25" s="103" t="s">
        <v>1867</v>
      </c>
      <c r="G25" s="103" t="s">
        <v>1867</v>
      </c>
      <c r="H25" s="103" t="s">
        <v>1867</v>
      </c>
      <c r="I25" s="103" t="s">
        <v>1867</v>
      </c>
      <c r="J25" s="103" t="s">
        <v>1867</v>
      </c>
      <c r="K25" s="103" t="s">
        <v>1867</v>
      </c>
      <c r="L25" s="103" t="s">
        <v>1867</v>
      </c>
      <c r="M25" s="103" t="s">
        <v>1867</v>
      </c>
      <c r="N25" s="103" t="s">
        <v>1867</v>
      </c>
      <c r="O25" s="103" t="s">
        <v>1867</v>
      </c>
      <c r="P25" s="103" t="s">
        <v>1867</v>
      </c>
      <c r="Q25" s="103" t="s">
        <v>1867</v>
      </c>
      <c r="R25" s="103" t="s">
        <v>1867</v>
      </c>
      <c r="S25" s="103" t="s">
        <v>1867</v>
      </c>
      <c r="T25" s="103" t="s">
        <v>1867</v>
      </c>
    </row>
    <row r="26" spans="1:20">
      <c r="A26" t="s">
        <v>219</v>
      </c>
      <c r="B26" s="103" t="s">
        <v>1867</v>
      </c>
      <c r="C26" s="103" t="s">
        <v>1867</v>
      </c>
      <c r="D26" s="103" t="s">
        <v>1867</v>
      </c>
      <c r="E26" s="103" t="s">
        <v>1867</v>
      </c>
      <c r="F26" s="103" t="s">
        <v>1867</v>
      </c>
      <c r="G26" s="103" t="s">
        <v>1867</v>
      </c>
      <c r="H26" s="103" t="s">
        <v>1867</v>
      </c>
      <c r="I26" s="103" t="s">
        <v>1867</v>
      </c>
      <c r="J26" s="103" t="s">
        <v>1867</v>
      </c>
      <c r="K26" s="103" t="s">
        <v>1867</v>
      </c>
      <c r="L26" s="103" t="s">
        <v>1867</v>
      </c>
      <c r="M26" s="103" t="s">
        <v>1867</v>
      </c>
      <c r="N26" s="103" t="s">
        <v>1867</v>
      </c>
      <c r="O26" s="103" t="s">
        <v>1867</v>
      </c>
      <c r="P26" s="103" t="s">
        <v>1867</v>
      </c>
      <c r="Q26" s="103" t="s">
        <v>1867</v>
      </c>
      <c r="R26" s="103" t="s">
        <v>1867</v>
      </c>
      <c r="S26" s="103" t="s">
        <v>1867</v>
      </c>
      <c r="T26" s="103" t="s">
        <v>1867</v>
      </c>
    </row>
    <row r="27" spans="1:20">
      <c r="A27" t="s">
        <v>220</v>
      </c>
      <c r="B27" s="103" t="s">
        <v>1867</v>
      </c>
      <c r="C27" s="103" t="s">
        <v>1867</v>
      </c>
      <c r="D27" s="103" t="s">
        <v>1867</v>
      </c>
      <c r="E27" s="103" t="s">
        <v>1867</v>
      </c>
      <c r="F27" s="103" t="s">
        <v>1867</v>
      </c>
      <c r="G27" s="103" t="s">
        <v>1867</v>
      </c>
      <c r="H27" s="103" t="s">
        <v>1867</v>
      </c>
      <c r="I27" s="103" t="s">
        <v>1867</v>
      </c>
      <c r="J27" s="103" t="s">
        <v>1867</v>
      </c>
      <c r="K27" s="103" t="s">
        <v>1867</v>
      </c>
      <c r="L27" s="103" t="s">
        <v>1867</v>
      </c>
      <c r="M27" s="103" t="s">
        <v>1867</v>
      </c>
      <c r="N27" s="103" t="s">
        <v>1867</v>
      </c>
      <c r="O27" s="103" t="s">
        <v>1867</v>
      </c>
      <c r="P27" s="103" t="s">
        <v>1867</v>
      </c>
      <c r="Q27" s="103" t="s">
        <v>1867</v>
      </c>
      <c r="R27" s="103" t="s">
        <v>1867</v>
      </c>
      <c r="S27" s="103" t="s">
        <v>1867</v>
      </c>
      <c r="T27" s="103" t="s">
        <v>1867</v>
      </c>
    </row>
    <row r="28" spans="1:20">
      <c r="A28" t="s">
        <v>221</v>
      </c>
      <c r="B28" s="103" t="s">
        <v>1867</v>
      </c>
      <c r="C28" s="103" t="s">
        <v>1867</v>
      </c>
      <c r="D28" s="103" t="s">
        <v>1867</v>
      </c>
      <c r="E28" s="103" t="s">
        <v>1867</v>
      </c>
      <c r="F28" s="103" t="s">
        <v>1867</v>
      </c>
      <c r="G28" s="103" t="s">
        <v>1867</v>
      </c>
      <c r="H28" s="103" t="s">
        <v>1867</v>
      </c>
      <c r="I28" s="103" t="s">
        <v>1867</v>
      </c>
      <c r="J28" s="103" t="s">
        <v>1867</v>
      </c>
      <c r="K28" s="103" t="s">
        <v>1867</v>
      </c>
      <c r="L28" s="103" t="s">
        <v>1867</v>
      </c>
      <c r="M28" s="103" t="s">
        <v>1867</v>
      </c>
      <c r="N28" s="103" t="s">
        <v>1867</v>
      </c>
      <c r="O28" s="103" t="s">
        <v>1867</v>
      </c>
      <c r="P28" s="103" t="s">
        <v>1867</v>
      </c>
      <c r="Q28" s="103" t="s">
        <v>1867</v>
      </c>
      <c r="R28" s="103" t="s">
        <v>1867</v>
      </c>
      <c r="S28" s="103" t="s">
        <v>1867</v>
      </c>
      <c r="T28" s="103" t="s">
        <v>1867</v>
      </c>
    </row>
    <row r="29" spans="1:20" hidden="1">
      <c r="B29" s="13"/>
      <c r="C29" s="13"/>
      <c r="D29" s="13"/>
      <c r="E29" s="13"/>
    </row>
    <row r="30" spans="1:20" hidden="1">
      <c r="B30" s="13"/>
      <c r="C30" s="13"/>
      <c r="D30" s="13"/>
      <c r="E30" s="13"/>
    </row>
    <row r="31" spans="1:20" hidden="1">
      <c r="B31" s="13"/>
      <c r="C31" s="13"/>
      <c r="D31" s="13"/>
      <c r="E31" s="13"/>
    </row>
    <row r="32" spans="1:20" hidden="1">
      <c r="B32" s="13"/>
      <c r="C32" s="13"/>
      <c r="D32" s="13"/>
      <c r="E32" s="13"/>
    </row>
    <row r="33" spans="2:5" hidden="1">
      <c r="B33" s="13"/>
      <c r="C33" s="13"/>
      <c r="D33" s="13"/>
      <c r="E33" s="13"/>
    </row>
    <row r="34" spans="2:5" hidden="1">
      <c r="B34" s="13"/>
      <c r="C34" s="13"/>
      <c r="D34" s="13"/>
      <c r="E34" s="13"/>
    </row>
    <row r="35" spans="2:5" hidden="1">
      <c r="B35" s="13"/>
      <c r="C35" s="13"/>
      <c r="D35" s="13"/>
      <c r="E35" s="13"/>
    </row>
    <row r="36" spans="2:5" hidden="1">
      <c r="B36" s="13"/>
      <c r="C36" s="13"/>
      <c r="D36" s="13"/>
      <c r="E36" s="13"/>
    </row>
    <row r="37" spans="2:5" hidden="1">
      <c r="B37" s="13"/>
      <c r="C37" s="13"/>
      <c r="D37" s="13"/>
      <c r="E37" s="13"/>
    </row>
    <row r="38" spans="2:5" hidden="1">
      <c r="B38" s="13"/>
      <c r="C38" s="13"/>
      <c r="D38" s="13"/>
      <c r="E38" s="13"/>
    </row>
    <row r="39" spans="2:5" hidden="1">
      <c r="B39" s="13"/>
      <c r="C39" s="13"/>
      <c r="D39" s="13"/>
      <c r="E39" s="13"/>
    </row>
    <row r="40" spans="2:5" hidden="1">
      <c r="B40" s="13"/>
      <c r="C40" s="13"/>
      <c r="D40" s="13"/>
      <c r="E40" s="13"/>
    </row>
    <row r="41" spans="2:5" hidden="1">
      <c r="B41" s="13"/>
      <c r="C41" s="13"/>
      <c r="D41" s="13"/>
      <c r="E41" s="13"/>
    </row>
    <row r="42" spans="2:5" hidden="1">
      <c r="B42" s="13"/>
      <c r="C42" s="13"/>
      <c r="D42" s="13"/>
      <c r="E42" s="13"/>
    </row>
    <row r="43" spans="2:5" hidden="1">
      <c r="B43" s="13"/>
      <c r="C43" s="13"/>
      <c r="D43" s="13"/>
      <c r="E43" s="13"/>
    </row>
    <row r="44" spans="2:5" hidden="1">
      <c r="B44" s="13"/>
      <c r="C44" s="13"/>
      <c r="D44" s="13"/>
      <c r="E44" s="13"/>
    </row>
    <row r="45" spans="2:5" hidden="1">
      <c r="B45" s="13"/>
      <c r="C45" s="13"/>
      <c r="D45" s="13"/>
      <c r="E45" s="13"/>
    </row>
    <row r="46" spans="2:5" hidden="1">
      <c r="B46" s="13"/>
      <c r="C46" s="13"/>
      <c r="D46" s="13"/>
      <c r="E46" s="13"/>
    </row>
    <row r="47" spans="2:5" hidden="1">
      <c r="B47" s="13"/>
      <c r="C47" s="13"/>
      <c r="D47" s="13"/>
      <c r="E47" s="13"/>
    </row>
    <row r="48" spans="2:5" hidden="1">
      <c r="B48" s="13"/>
      <c r="C48" s="13"/>
      <c r="D48" s="13"/>
      <c r="E48" s="13"/>
    </row>
    <row r="49" spans="2:5" hidden="1">
      <c r="B49" s="13"/>
      <c r="C49" s="13"/>
      <c r="D49" s="13"/>
      <c r="E49" s="13"/>
    </row>
    <row r="50" spans="2:5" hidden="1">
      <c r="B50" s="13"/>
      <c r="C50" s="13"/>
      <c r="D50" s="13"/>
      <c r="E50" s="13"/>
    </row>
    <row r="51" spans="2:5" hidden="1">
      <c r="B51" s="13"/>
      <c r="C51" s="13"/>
      <c r="D51" s="13"/>
      <c r="E51" s="13"/>
    </row>
    <row r="52" spans="2:5" hidden="1">
      <c r="B52" s="13"/>
      <c r="C52" s="13"/>
      <c r="D52" s="13"/>
      <c r="E52" s="13"/>
    </row>
    <row r="53" spans="2:5" hidden="1">
      <c r="B53" s="13"/>
      <c r="C53" s="13"/>
      <c r="D53" s="13"/>
      <c r="E53" s="13"/>
    </row>
    <row r="54" spans="2:5" hidden="1">
      <c r="B54" s="13"/>
      <c r="C54" s="13"/>
      <c r="D54" s="13"/>
      <c r="E54" s="13"/>
    </row>
    <row r="55" spans="2:5" hidden="1">
      <c r="B55" s="13"/>
      <c r="C55" s="13"/>
      <c r="D55" s="13"/>
      <c r="E55" s="13"/>
    </row>
    <row r="56" spans="2:5" hidden="1">
      <c r="B56" s="13"/>
      <c r="C56" s="13"/>
      <c r="D56" s="13"/>
      <c r="E56" s="13"/>
    </row>
    <row r="57" spans="2:5" hidden="1">
      <c r="B57" s="13"/>
      <c r="C57" s="13"/>
      <c r="D57" s="13"/>
      <c r="E57" s="13"/>
    </row>
    <row r="58" spans="2:5" hidden="1">
      <c r="B58" s="13"/>
      <c r="C58" s="13"/>
      <c r="D58" s="13"/>
      <c r="E58" s="13"/>
    </row>
    <row r="59" spans="2:5" hidden="1">
      <c r="B59" s="13"/>
      <c r="C59" s="13"/>
      <c r="D59" s="13"/>
      <c r="E59" s="13"/>
    </row>
    <row r="60" spans="2:5" hidden="1">
      <c r="B60" s="13"/>
      <c r="C60" s="13"/>
      <c r="D60" s="13"/>
      <c r="E60" s="13"/>
    </row>
    <row r="61" spans="2:5" hidden="1">
      <c r="B61" s="13"/>
      <c r="C61" s="13"/>
      <c r="D61" s="13"/>
      <c r="E61" s="13"/>
    </row>
    <row r="62" spans="2:5" hidden="1">
      <c r="B62" s="13"/>
      <c r="C62" s="13"/>
      <c r="D62" s="13"/>
      <c r="E62" s="13"/>
    </row>
    <row r="63" spans="2:5" hidden="1">
      <c r="B63" s="13"/>
      <c r="C63" s="13"/>
      <c r="D63" s="13"/>
      <c r="E63" s="13"/>
    </row>
    <row r="64" spans="2:5" hidden="1">
      <c r="B64" s="13"/>
      <c r="C64" s="13"/>
      <c r="D64" s="13"/>
      <c r="E64" s="13"/>
    </row>
    <row r="65" spans="2:5" hidden="1">
      <c r="B65" s="13"/>
      <c r="C65" s="13"/>
      <c r="D65" s="13"/>
      <c r="E65" s="13"/>
    </row>
    <row r="66" spans="2:5" hidden="1">
      <c r="B66" s="13"/>
      <c r="C66" s="13"/>
      <c r="D66" s="13"/>
      <c r="E66" s="13"/>
    </row>
    <row r="67" spans="2:5" hidden="1">
      <c r="B67" s="13"/>
      <c r="C67" s="13"/>
      <c r="D67" s="13"/>
      <c r="E67" s="13"/>
    </row>
    <row r="68" spans="2:5" hidden="1">
      <c r="B68" s="13"/>
      <c r="C68" s="13"/>
      <c r="D68" s="13"/>
      <c r="E68" s="13"/>
    </row>
    <row r="69" spans="2:5" hidden="1">
      <c r="B69" s="13"/>
      <c r="C69" s="13"/>
      <c r="D69" s="13"/>
      <c r="E69" s="13"/>
    </row>
    <row r="70" spans="2:5" hidden="1">
      <c r="B70" s="13"/>
      <c r="C70" s="13"/>
      <c r="D70" s="13"/>
      <c r="E70" s="13"/>
    </row>
    <row r="71" spans="2:5" hidden="1">
      <c r="B71" s="13"/>
      <c r="C71" s="13"/>
      <c r="D71" s="13"/>
      <c r="E71" s="13"/>
    </row>
    <row r="72" spans="2:5" hidden="1">
      <c r="B72" s="13"/>
      <c r="C72" s="13"/>
      <c r="D72" s="13"/>
      <c r="E72" s="13"/>
    </row>
    <row r="73" spans="2:5" hidden="1">
      <c r="B73" s="13"/>
      <c r="C73" s="13"/>
      <c r="D73" s="13"/>
      <c r="E73" s="13"/>
    </row>
    <row r="74" spans="2:5" hidden="1">
      <c r="B74" s="13"/>
      <c r="C74" s="13"/>
      <c r="D74" s="13"/>
      <c r="E74" s="13"/>
    </row>
    <row r="75" spans="2:5" hidden="1">
      <c r="B75" s="13"/>
      <c r="C75" s="13"/>
      <c r="D75" s="13"/>
      <c r="E75" s="13"/>
    </row>
    <row r="76" spans="2:5" hidden="1">
      <c r="B76" s="13"/>
      <c r="C76" s="13"/>
      <c r="D76" s="13"/>
      <c r="E76" s="13"/>
    </row>
    <row r="77" spans="2:5" hidden="1">
      <c r="B77" s="13"/>
      <c r="C77" s="13"/>
      <c r="D77" s="13"/>
      <c r="E77" s="13"/>
    </row>
    <row r="78" spans="2:5" hidden="1">
      <c r="B78" s="13"/>
      <c r="C78" s="13"/>
      <c r="D78" s="13"/>
      <c r="E78" s="13"/>
    </row>
    <row r="79" spans="2:5" hidden="1">
      <c r="B79" s="13"/>
      <c r="C79" s="13"/>
      <c r="D79" s="13"/>
      <c r="E79" s="13"/>
    </row>
    <row r="80" spans="2:5" hidden="1">
      <c r="B80" s="13"/>
      <c r="C80" s="13"/>
      <c r="D80" s="13"/>
      <c r="E80" s="13"/>
    </row>
    <row r="81" spans="2:5" hidden="1">
      <c r="B81" s="13"/>
      <c r="C81" s="13"/>
      <c r="D81" s="13"/>
      <c r="E81" s="13"/>
    </row>
    <row r="82" spans="2:5" hidden="1">
      <c r="B82" s="13"/>
      <c r="C82" s="13"/>
      <c r="D82" s="13"/>
      <c r="E82" s="13"/>
    </row>
    <row r="83" spans="2:5" hidden="1">
      <c r="B83" s="13"/>
      <c r="C83" s="13"/>
      <c r="D83" s="13"/>
      <c r="E83" s="13"/>
    </row>
    <row r="84" spans="2:5" hidden="1">
      <c r="B84" s="13"/>
      <c r="C84" s="13"/>
      <c r="D84" s="13"/>
      <c r="E84" s="13"/>
    </row>
    <row r="85" spans="2:5" hidden="1">
      <c r="B85" s="13"/>
      <c r="C85" s="13"/>
      <c r="D85" s="13"/>
      <c r="E85" s="13"/>
    </row>
    <row r="86" spans="2:5" hidden="1">
      <c r="B86" s="13"/>
      <c r="C86" s="13"/>
      <c r="D86" s="13"/>
      <c r="E86" s="13"/>
    </row>
    <row r="87" spans="2:5" hidden="1">
      <c r="B87" s="13"/>
      <c r="C87" s="13"/>
      <c r="D87" s="13"/>
      <c r="E87" s="13"/>
    </row>
    <row r="88" spans="2:5" hidden="1">
      <c r="B88" s="13"/>
      <c r="C88" s="13"/>
      <c r="D88" s="13"/>
      <c r="E88" s="13"/>
    </row>
    <row r="89" spans="2:5" hidden="1">
      <c r="B89" s="13"/>
      <c r="C89" s="13"/>
      <c r="D89" s="13"/>
      <c r="E89" s="13"/>
    </row>
    <row r="90" spans="2:5" hidden="1">
      <c r="B90" s="13"/>
      <c r="C90" s="13"/>
      <c r="D90" s="13"/>
      <c r="E90" s="13"/>
    </row>
    <row r="91" spans="2:5" hidden="1">
      <c r="B91" s="13"/>
      <c r="C91" s="13"/>
      <c r="D91" s="13"/>
      <c r="E91" s="13"/>
    </row>
    <row r="92" spans="2:5" hidden="1">
      <c r="B92" s="13"/>
      <c r="C92" s="13"/>
      <c r="D92" s="13"/>
      <c r="E92" s="13"/>
    </row>
    <row r="93" spans="2:5" hidden="1">
      <c r="B93" s="13"/>
      <c r="C93" s="13"/>
      <c r="D93" s="13"/>
      <c r="E93" s="13"/>
    </row>
    <row r="94" spans="2:5" hidden="1">
      <c r="B94" s="13"/>
      <c r="C94" s="13"/>
      <c r="D94" s="13"/>
      <c r="E94" s="13"/>
    </row>
    <row r="95" spans="2:5" hidden="1">
      <c r="B95" s="13"/>
      <c r="C95" s="13"/>
      <c r="D95" s="13"/>
      <c r="E95" s="13"/>
    </row>
    <row r="96" spans="2:5" hidden="1">
      <c r="B96" s="13"/>
      <c r="C96" s="13"/>
      <c r="D96" s="13"/>
      <c r="E96" s="13"/>
    </row>
    <row r="97" spans="2:5" hidden="1">
      <c r="B97" s="13"/>
      <c r="C97" s="13"/>
      <c r="D97" s="13"/>
      <c r="E97" s="13"/>
    </row>
    <row r="98" spans="2:5" hidden="1">
      <c r="B98" s="13"/>
      <c r="C98" s="13"/>
      <c r="D98" s="13"/>
      <c r="E98" s="13"/>
    </row>
    <row r="99" spans="2:5" hidden="1">
      <c r="B99" s="13"/>
      <c r="C99" s="13"/>
      <c r="D99" s="13"/>
      <c r="E99" s="13"/>
    </row>
    <row r="100" spans="2:5" hidden="1">
      <c r="B100" s="13"/>
      <c r="C100" s="13"/>
      <c r="D100" s="13"/>
      <c r="E100" s="13"/>
    </row>
    <row r="101" spans="2:5" hidden="1">
      <c r="B101" s="13"/>
      <c r="C101" s="13"/>
      <c r="D101" s="13"/>
      <c r="E101" s="13"/>
    </row>
    <row r="102" spans="2:5" hidden="1">
      <c r="B102" s="13"/>
      <c r="C102" s="13"/>
      <c r="D102" s="13"/>
      <c r="E102" s="13"/>
    </row>
    <row r="103" spans="2:5" hidden="1">
      <c r="B103" s="13"/>
      <c r="C103" s="13"/>
      <c r="D103" s="13"/>
      <c r="E103" s="13"/>
    </row>
    <row r="104" spans="2:5" hidden="1">
      <c r="B104" s="13"/>
      <c r="C104" s="13"/>
      <c r="D104" s="13"/>
      <c r="E104" s="13"/>
    </row>
    <row r="105" spans="2:5" hidden="1">
      <c r="B105" s="13"/>
      <c r="C105" s="13"/>
      <c r="D105" s="13"/>
      <c r="E105" s="13"/>
    </row>
    <row r="106" spans="2:5" hidden="1">
      <c r="B106" s="13"/>
      <c r="C106" s="13"/>
      <c r="D106" s="13"/>
      <c r="E106" s="13"/>
    </row>
    <row r="107" spans="2:5" hidden="1">
      <c r="B107" s="13"/>
      <c r="C107" s="13"/>
      <c r="D107" s="13"/>
      <c r="E107" s="13"/>
    </row>
    <row r="108" spans="2:5" hidden="1">
      <c r="B108" s="13"/>
      <c r="C108" s="13"/>
      <c r="D108" s="13"/>
      <c r="E108" s="13"/>
    </row>
    <row r="109" spans="2:5" hidden="1">
      <c r="B109" s="13"/>
      <c r="C109" s="13"/>
      <c r="D109" s="13"/>
      <c r="E109" s="13"/>
    </row>
    <row r="110" spans="2:5" hidden="1">
      <c r="B110" s="13"/>
      <c r="C110" s="13"/>
      <c r="D110" s="13"/>
      <c r="E110" s="13"/>
    </row>
    <row r="111" spans="2:5" hidden="1">
      <c r="B111" s="13"/>
      <c r="C111" s="13"/>
      <c r="D111" s="13"/>
      <c r="E111" s="13"/>
    </row>
    <row r="112" spans="2:5" hidden="1">
      <c r="B112" s="13"/>
      <c r="C112" s="13"/>
      <c r="D112" s="13"/>
      <c r="E112" s="13"/>
    </row>
    <row r="113" spans="2:5" hidden="1">
      <c r="B113" s="13"/>
      <c r="C113" s="13"/>
      <c r="D113" s="13"/>
      <c r="E113" s="13"/>
    </row>
    <row r="114" spans="2:5" hidden="1">
      <c r="B114" s="13"/>
      <c r="C114" s="13"/>
      <c r="D114" s="13"/>
      <c r="E114" s="13"/>
    </row>
    <row r="115" spans="2:5" hidden="1">
      <c r="B115" s="13"/>
      <c r="C115" s="13"/>
      <c r="D115" s="13"/>
      <c r="E115" s="13"/>
    </row>
    <row r="116" spans="2:5" hidden="1">
      <c r="B116" s="13"/>
      <c r="C116" s="13"/>
      <c r="D116" s="13"/>
      <c r="E116" s="13"/>
    </row>
    <row r="117" spans="2:5" hidden="1">
      <c r="B117" s="13"/>
      <c r="C117" s="13"/>
      <c r="D117" s="13"/>
      <c r="E117" s="13"/>
    </row>
    <row r="118" spans="2:5" hidden="1">
      <c r="B118" s="13"/>
      <c r="C118" s="13"/>
      <c r="D118" s="13"/>
      <c r="E118" s="13"/>
    </row>
    <row r="119" spans="2:5" hidden="1">
      <c r="B119" s="13"/>
      <c r="C119" s="13"/>
      <c r="D119" s="13"/>
      <c r="E119" s="13"/>
    </row>
    <row r="120" spans="2:5" hidden="1">
      <c r="B120" s="13"/>
      <c r="C120" s="13"/>
      <c r="D120" s="13"/>
      <c r="E120" s="13"/>
    </row>
    <row r="121" spans="2:5" hidden="1">
      <c r="B121" s="13"/>
      <c r="C121" s="13"/>
      <c r="D121" s="13"/>
      <c r="E121" s="13"/>
    </row>
    <row r="122" spans="2:5" hidden="1">
      <c r="B122" s="13"/>
      <c r="C122" s="13"/>
      <c r="D122" s="13"/>
      <c r="E122" s="13"/>
    </row>
    <row r="123" spans="2:5" hidden="1">
      <c r="B123" s="13"/>
      <c r="C123" s="13"/>
      <c r="D123" s="13"/>
      <c r="E123" s="13"/>
    </row>
    <row r="124" spans="2:5" hidden="1">
      <c r="B124" s="13"/>
      <c r="C124" s="13"/>
      <c r="D124" s="13"/>
      <c r="E124" s="13"/>
    </row>
    <row r="125" spans="2:5" hidden="1">
      <c r="B125" s="13"/>
      <c r="C125" s="13"/>
      <c r="D125" s="13"/>
      <c r="E125" s="13"/>
    </row>
    <row r="126" spans="2:5" hidden="1">
      <c r="B126" s="13"/>
      <c r="C126" s="13"/>
      <c r="D126" s="13"/>
      <c r="E126" s="13"/>
    </row>
    <row r="127" spans="2:5" hidden="1">
      <c r="B127" s="13"/>
      <c r="C127" s="13"/>
      <c r="D127" s="13"/>
      <c r="E127" s="13"/>
    </row>
    <row r="128" spans="2:5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A771" s="13"/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5"/>
      <c r="B773" s="13"/>
      <c r="C773" s="13"/>
      <c r="D773" s="13"/>
      <c r="E773" s="13"/>
    </row>
    <row r="774" spans="1:5" hidden="1"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B1:B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34" width="5.7109375" style="13" hidden="1"/>
    <col min="35" max="44" width="9.140625" style="13" hidden="1"/>
    <col min="45" max="52" width="0" style="13" hidden="1"/>
    <col min="53" max="16384" width="9.140625" style="13" hidden="1"/>
  </cols>
  <sheetData>
    <row r="1" spans="1:14" s="1" customFormat="1">
      <c r="A1" s="2" t="s">
        <v>0</v>
      </c>
      <c r="B1" s="61" t="s">
        <v>1866</v>
      </c>
    </row>
    <row r="2" spans="1:14" s="1" customFormat="1">
      <c r="A2" s="2" t="s">
        <v>1</v>
      </c>
      <c r="B2" s="9" t="s">
        <v>1320</v>
      </c>
    </row>
    <row r="3" spans="1:14" s="1" customFormat="1">
      <c r="A3" s="2" t="s">
        <v>2</v>
      </c>
      <c r="B3" s="62" t="s">
        <v>1321</v>
      </c>
    </row>
    <row r="4" spans="1:14" s="1" customFormat="1">
      <c r="A4" s="2" t="s">
        <v>3</v>
      </c>
      <c r="B4" s="63" t="s">
        <v>164</v>
      </c>
    </row>
    <row r="5" spans="1:14" ht="18.75">
      <c r="A5" s="78" t="s">
        <v>87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80"/>
    </row>
    <row r="6" spans="1:14" s="15" customFormat="1">
      <c r="A6" s="31" t="s">
        <v>45</v>
      </c>
      <c r="B6" s="32" t="s">
        <v>46</v>
      </c>
      <c r="C6" s="110" t="s">
        <v>66</v>
      </c>
      <c r="D6" s="110" t="s">
        <v>79</v>
      </c>
      <c r="E6" s="110" t="s">
        <v>47</v>
      </c>
      <c r="F6" s="110" t="s">
        <v>80</v>
      </c>
      <c r="G6" s="110" t="s">
        <v>50</v>
      </c>
      <c r="H6" s="104" t="s">
        <v>154</v>
      </c>
      <c r="I6" s="104" t="s">
        <v>155</v>
      </c>
      <c r="J6" s="104" t="s">
        <v>159</v>
      </c>
      <c r="K6" s="104" t="s">
        <v>53</v>
      </c>
      <c r="L6" s="104" t="s">
        <v>69</v>
      </c>
      <c r="M6" s="104" t="s">
        <v>54</v>
      </c>
      <c r="N6" s="35" t="s">
        <v>150</v>
      </c>
    </row>
    <row r="7" spans="1:14" s="15" customFormat="1">
      <c r="A7" s="95" t="s">
        <v>1867</v>
      </c>
      <c r="B7" s="96" t="s">
        <v>1867</v>
      </c>
      <c r="C7" s="96" t="s">
        <v>1867</v>
      </c>
      <c r="D7" s="96" t="s">
        <v>1867</v>
      </c>
      <c r="E7" s="96" t="s">
        <v>1867</v>
      </c>
      <c r="F7" s="96" t="s">
        <v>1867</v>
      </c>
      <c r="G7" s="96" t="s">
        <v>1867</v>
      </c>
      <c r="H7" s="16" t="s">
        <v>151</v>
      </c>
      <c r="I7" s="96" t="s">
        <v>1867</v>
      </c>
      <c r="J7" s="16" t="s">
        <v>152</v>
      </c>
      <c r="K7" s="16" t="s">
        <v>6</v>
      </c>
      <c r="L7" s="16" t="s">
        <v>7</v>
      </c>
      <c r="M7" s="16" t="s">
        <v>7</v>
      </c>
      <c r="N7" s="28" t="s">
        <v>7</v>
      </c>
    </row>
    <row r="8" spans="1:14" s="17" customFormat="1" ht="20.25">
      <c r="A8" s="97" t="s">
        <v>1867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3" t="s">
        <v>72</v>
      </c>
      <c r="M8" s="23" t="s">
        <v>73</v>
      </c>
      <c r="N8" s="23" t="s">
        <v>74</v>
      </c>
    </row>
    <row r="9" spans="1:14" s="17" customFormat="1" ht="20.25">
      <c r="A9" s="18" t="s">
        <v>88</v>
      </c>
      <c r="B9" s="98" t="s">
        <v>1867</v>
      </c>
      <c r="C9" s="98" t="s">
        <v>1867</v>
      </c>
      <c r="D9" s="98" t="s">
        <v>1867</v>
      </c>
      <c r="E9" s="98" t="s">
        <v>1867</v>
      </c>
      <c r="F9" s="98" t="s">
        <v>1867</v>
      </c>
      <c r="G9" s="98" t="s">
        <v>1867</v>
      </c>
      <c r="H9" s="52">
        <v>15656794.6</v>
      </c>
      <c r="I9" s="98" t="s">
        <v>1867</v>
      </c>
      <c r="J9" s="52">
        <v>260.57865820000001</v>
      </c>
      <c r="K9" s="52">
        <v>329399.22154313757</v>
      </c>
      <c r="L9" s="98" t="s">
        <v>1867</v>
      </c>
      <c r="M9" s="53">
        <v>1</v>
      </c>
      <c r="N9" s="53">
        <v>0.34210000000000002</v>
      </c>
    </row>
    <row r="10" spans="1:14">
      <c r="A10" s="56" t="s">
        <v>170</v>
      </c>
      <c r="B10" s="102" t="s">
        <v>1867</v>
      </c>
      <c r="C10" s="102" t="s">
        <v>1867</v>
      </c>
      <c r="D10" s="103" t="s">
        <v>1867</v>
      </c>
      <c r="E10" s="103" t="s">
        <v>1867</v>
      </c>
      <c r="F10" s="103" t="s">
        <v>1867</v>
      </c>
      <c r="G10" s="103" t="s">
        <v>1867</v>
      </c>
      <c r="H10" s="58">
        <v>14889679.199999999</v>
      </c>
      <c r="I10" s="103" t="s">
        <v>1867</v>
      </c>
      <c r="J10" s="58">
        <v>235.0326982</v>
      </c>
      <c r="K10" s="58">
        <v>241861.34077609368</v>
      </c>
      <c r="L10" s="103" t="s">
        <v>1867</v>
      </c>
      <c r="M10" s="57">
        <v>0.73419999999999996</v>
      </c>
      <c r="N10" s="57">
        <v>0.25119999999999998</v>
      </c>
    </row>
    <row r="11" spans="1:14">
      <c r="A11" s="56" t="s">
        <v>227</v>
      </c>
      <c r="B11" s="102" t="s">
        <v>1867</v>
      </c>
      <c r="C11" s="102" t="s">
        <v>1867</v>
      </c>
      <c r="D11" s="103" t="s">
        <v>1867</v>
      </c>
      <c r="E11" s="103" t="s">
        <v>1867</v>
      </c>
      <c r="F11" s="103" t="s">
        <v>1867</v>
      </c>
      <c r="G11" s="103" t="s">
        <v>1867</v>
      </c>
      <c r="H11" s="58">
        <v>5075658.75</v>
      </c>
      <c r="I11" s="103" t="s">
        <v>1867</v>
      </c>
      <c r="J11" s="58">
        <v>93.610488200000006</v>
      </c>
      <c r="K11" s="58">
        <v>150123.20556530001</v>
      </c>
      <c r="L11" s="103" t="s">
        <v>1867</v>
      </c>
      <c r="M11" s="57">
        <v>0.45569999999999999</v>
      </c>
      <c r="N11" s="57">
        <v>0.15590000000000001</v>
      </c>
    </row>
    <row r="12" spans="1:14">
      <c r="A12" t="s">
        <v>228</v>
      </c>
      <c r="B12" t="s">
        <v>229</v>
      </c>
      <c r="C12" t="s">
        <v>96</v>
      </c>
      <c r="D12" t="s">
        <v>108</v>
      </c>
      <c r="E12" t="s">
        <v>230</v>
      </c>
      <c r="F12" t="s">
        <v>231</v>
      </c>
      <c r="G12" t="s">
        <v>98</v>
      </c>
      <c r="H12" s="54">
        <v>114317.06</v>
      </c>
      <c r="I12" s="54">
        <v>2400</v>
      </c>
      <c r="J12" s="54">
        <v>0</v>
      </c>
      <c r="K12" s="54">
        <v>2743.6094400000002</v>
      </c>
      <c r="L12" s="55">
        <v>5.0000000000000001E-4</v>
      </c>
      <c r="M12" s="55">
        <v>8.3000000000000001E-3</v>
      </c>
      <c r="N12" s="55">
        <v>2.8E-3</v>
      </c>
    </row>
    <row r="13" spans="1:14">
      <c r="A13" t="s">
        <v>232</v>
      </c>
      <c r="B13" t="s">
        <v>233</v>
      </c>
      <c r="C13" t="s">
        <v>96</v>
      </c>
      <c r="D13" t="s">
        <v>108</v>
      </c>
      <c r="E13" t="s">
        <v>234</v>
      </c>
      <c r="F13" t="s">
        <v>235</v>
      </c>
      <c r="G13" t="s">
        <v>98</v>
      </c>
      <c r="H13" s="54">
        <v>14400.14</v>
      </c>
      <c r="I13" s="54">
        <v>27680</v>
      </c>
      <c r="J13" s="54">
        <v>0</v>
      </c>
      <c r="K13" s="54">
        <v>3985.958752</v>
      </c>
      <c r="L13" s="55">
        <v>2.9999999999999997E-4</v>
      </c>
      <c r="M13" s="55">
        <v>1.21E-2</v>
      </c>
      <c r="N13" s="55">
        <v>4.1000000000000003E-3</v>
      </c>
    </row>
    <row r="14" spans="1:14">
      <c r="A14" t="s">
        <v>236</v>
      </c>
      <c r="B14" t="s">
        <v>237</v>
      </c>
      <c r="C14" t="s">
        <v>96</v>
      </c>
      <c r="D14" t="s">
        <v>108</v>
      </c>
      <c r="E14" t="s">
        <v>238</v>
      </c>
      <c r="F14" t="s">
        <v>235</v>
      </c>
      <c r="G14" t="s">
        <v>98</v>
      </c>
      <c r="H14" s="54">
        <v>47772.52</v>
      </c>
      <c r="I14" s="54">
        <v>7120</v>
      </c>
      <c r="J14" s="54">
        <v>0</v>
      </c>
      <c r="K14" s="54">
        <v>3401.4034240000001</v>
      </c>
      <c r="L14" s="55">
        <v>4.0000000000000002E-4</v>
      </c>
      <c r="M14" s="55">
        <v>1.03E-2</v>
      </c>
      <c r="N14" s="55">
        <v>3.5000000000000001E-3</v>
      </c>
    </row>
    <row r="15" spans="1:14">
      <c r="A15" t="s">
        <v>239</v>
      </c>
      <c r="B15" t="s">
        <v>240</v>
      </c>
      <c r="C15" t="s">
        <v>96</v>
      </c>
      <c r="D15" t="s">
        <v>108</v>
      </c>
      <c r="E15" t="s">
        <v>241</v>
      </c>
      <c r="F15" t="s">
        <v>235</v>
      </c>
      <c r="G15" t="s">
        <v>98</v>
      </c>
      <c r="H15" s="54">
        <v>265296.64000000001</v>
      </c>
      <c r="I15" s="54">
        <v>1336</v>
      </c>
      <c r="J15" s="54">
        <v>0</v>
      </c>
      <c r="K15" s="54">
        <v>3544.3631104000001</v>
      </c>
      <c r="L15" s="55">
        <v>5.0000000000000001E-4</v>
      </c>
      <c r="M15" s="55">
        <v>1.0800000000000001E-2</v>
      </c>
      <c r="N15" s="55">
        <v>3.7000000000000002E-3</v>
      </c>
    </row>
    <row r="16" spans="1:14">
      <c r="A16" t="s">
        <v>242</v>
      </c>
      <c r="B16" t="s">
        <v>243</v>
      </c>
      <c r="C16" t="s">
        <v>96</v>
      </c>
      <c r="D16" t="s">
        <v>108</v>
      </c>
      <c r="E16" t="s">
        <v>244</v>
      </c>
      <c r="F16" t="s">
        <v>245</v>
      </c>
      <c r="G16" t="s">
        <v>98</v>
      </c>
      <c r="H16" s="54">
        <v>74857.960000000006</v>
      </c>
      <c r="I16" s="54">
        <v>3807</v>
      </c>
      <c r="J16" s="54">
        <v>0</v>
      </c>
      <c r="K16" s="54">
        <v>2849.8425372000002</v>
      </c>
      <c r="L16" s="55">
        <v>2.9999999999999997E-4</v>
      </c>
      <c r="M16" s="55">
        <v>8.6999999999999994E-3</v>
      </c>
      <c r="N16" s="55">
        <v>3.0000000000000001E-3</v>
      </c>
    </row>
    <row r="17" spans="1:14">
      <c r="A17" t="s">
        <v>246</v>
      </c>
      <c r="B17" t="s">
        <v>247</v>
      </c>
      <c r="C17" t="s">
        <v>96</v>
      </c>
      <c r="D17" t="s">
        <v>108</v>
      </c>
      <c r="E17" t="s">
        <v>248</v>
      </c>
      <c r="F17" t="s">
        <v>245</v>
      </c>
      <c r="G17" t="s">
        <v>98</v>
      </c>
      <c r="H17" s="54">
        <v>61897.93</v>
      </c>
      <c r="I17" s="54">
        <v>2893</v>
      </c>
      <c r="J17" s="54">
        <v>0</v>
      </c>
      <c r="K17" s="54">
        <v>1790.7071149000001</v>
      </c>
      <c r="L17" s="55">
        <v>2.9999999999999997E-4</v>
      </c>
      <c r="M17" s="55">
        <v>5.4000000000000003E-3</v>
      </c>
      <c r="N17" s="55">
        <v>1.9E-3</v>
      </c>
    </row>
    <row r="18" spans="1:14">
      <c r="A18" t="s">
        <v>249</v>
      </c>
      <c r="B18" t="s">
        <v>250</v>
      </c>
      <c r="C18" t="s">
        <v>96</v>
      </c>
      <c r="D18" t="s">
        <v>108</v>
      </c>
      <c r="E18" t="s">
        <v>251</v>
      </c>
      <c r="F18" t="s">
        <v>252</v>
      </c>
      <c r="G18" t="s">
        <v>98</v>
      </c>
      <c r="H18" s="54">
        <v>12502.04</v>
      </c>
      <c r="I18" s="54">
        <v>77500</v>
      </c>
      <c r="J18" s="54">
        <v>22.678699999999999</v>
      </c>
      <c r="K18" s="54">
        <v>9711.7597000000005</v>
      </c>
      <c r="L18" s="55">
        <v>2.9999999999999997E-4</v>
      </c>
      <c r="M18" s="55">
        <v>2.9499999999999998E-2</v>
      </c>
      <c r="N18" s="55">
        <v>1.01E-2</v>
      </c>
    </row>
    <row r="19" spans="1:14">
      <c r="A19" t="s">
        <v>253</v>
      </c>
      <c r="B19" t="s">
        <v>254</v>
      </c>
      <c r="C19" t="s">
        <v>96</v>
      </c>
      <c r="D19" t="s">
        <v>108</v>
      </c>
      <c r="E19" t="s">
        <v>255</v>
      </c>
      <c r="F19" t="s">
        <v>256</v>
      </c>
      <c r="G19" t="s">
        <v>98</v>
      </c>
      <c r="H19" s="54">
        <v>7084.62</v>
      </c>
      <c r="I19" s="54">
        <v>5701</v>
      </c>
      <c r="J19" s="54">
        <v>0</v>
      </c>
      <c r="K19" s="54">
        <v>403.89418619999998</v>
      </c>
      <c r="L19" s="55">
        <v>1E-4</v>
      </c>
      <c r="M19" s="55">
        <v>1.1999999999999999E-3</v>
      </c>
      <c r="N19" s="55">
        <v>4.0000000000000002E-4</v>
      </c>
    </row>
    <row r="20" spans="1:14">
      <c r="A20" t="s">
        <v>257</v>
      </c>
      <c r="B20" t="s">
        <v>258</v>
      </c>
      <c r="C20" t="s">
        <v>96</v>
      </c>
      <c r="D20" t="s">
        <v>108</v>
      </c>
      <c r="E20" t="s">
        <v>259</v>
      </c>
      <c r="F20" t="s">
        <v>256</v>
      </c>
      <c r="G20" t="s">
        <v>98</v>
      </c>
      <c r="H20" s="54">
        <v>253535.93</v>
      </c>
      <c r="I20" s="54">
        <v>1027</v>
      </c>
      <c r="J20" s="54">
        <v>0</v>
      </c>
      <c r="K20" s="54">
        <v>2603.8140011</v>
      </c>
      <c r="L20" s="55">
        <v>5.0000000000000001E-4</v>
      </c>
      <c r="M20" s="55">
        <v>7.9000000000000008E-3</v>
      </c>
      <c r="N20" s="55">
        <v>2.7000000000000001E-3</v>
      </c>
    </row>
    <row r="21" spans="1:14">
      <c r="A21" t="s">
        <v>260</v>
      </c>
      <c r="B21" t="s">
        <v>261</v>
      </c>
      <c r="C21" t="s">
        <v>96</v>
      </c>
      <c r="D21" t="s">
        <v>108</v>
      </c>
      <c r="E21" t="s">
        <v>262</v>
      </c>
      <c r="F21" t="s">
        <v>263</v>
      </c>
      <c r="G21" t="s">
        <v>98</v>
      </c>
      <c r="H21" s="54">
        <v>346591.31</v>
      </c>
      <c r="I21" s="54">
        <v>1835</v>
      </c>
      <c r="J21" s="54">
        <v>0</v>
      </c>
      <c r="K21" s="54">
        <v>6359.9505385000002</v>
      </c>
      <c r="L21" s="55">
        <v>2.9999999999999997E-4</v>
      </c>
      <c r="M21" s="55">
        <v>1.9300000000000001E-2</v>
      </c>
      <c r="N21" s="55">
        <v>6.6E-3</v>
      </c>
    </row>
    <row r="22" spans="1:14">
      <c r="A22" t="s">
        <v>264</v>
      </c>
      <c r="B22" t="s">
        <v>265</v>
      </c>
      <c r="C22" t="s">
        <v>96</v>
      </c>
      <c r="D22" t="s">
        <v>108</v>
      </c>
      <c r="E22" t="s">
        <v>266</v>
      </c>
      <c r="F22" t="s">
        <v>263</v>
      </c>
      <c r="G22" t="s">
        <v>98</v>
      </c>
      <c r="H22" s="54">
        <v>413241.32</v>
      </c>
      <c r="I22" s="54">
        <v>3290</v>
      </c>
      <c r="J22" s="54">
        <v>0</v>
      </c>
      <c r="K22" s="54">
        <v>13595.639428</v>
      </c>
      <c r="L22" s="55">
        <v>2.9999999999999997E-4</v>
      </c>
      <c r="M22" s="55">
        <v>4.1300000000000003E-2</v>
      </c>
      <c r="N22" s="55">
        <v>1.41E-2</v>
      </c>
    </row>
    <row r="23" spans="1:14">
      <c r="A23" t="s">
        <v>267</v>
      </c>
      <c r="B23" t="s">
        <v>268</v>
      </c>
      <c r="C23" t="s">
        <v>96</v>
      </c>
      <c r="D23" t="s">
        <v>108</v>
      </c>
      <c r="E23" t="s">
        <v>269</v>
      </c>
      <c r="F23" t="s">
        <v>263</v>
      </c>
      <c r="G23" t="s">
        <v>98</v>
      </c>
      <c r="H23" s="54">
        <v>483424.13</v>
      </c>
      <c r="I23" s="54">
        <v>2950</v>
      </c>
      <c r="J23" s="54">
        <v>0</v>
      </c>
      <c r="K23" s="54">
        <v>14261.011834999999</v>
      </c>
      <c r="L23" s="55">
        <v>2.9999999999999997E-4</v>
      </c>
      <c r="M23" s="55">
        <v>4.3299999999999998E-2</v>
      </c>
      <c r="N23" s="55">
        <v>1.4800000000000001E-2</v>
      </c>
    </row>
    <row r="24" spans="1:14">
      <c r="A24" t="s">
        <v>270</v>
      </c>
      <c r="B24" t="s">
        <v>271</v>
      </c>
      <c r="C24" t="s">
        <v>96</v>
      </c>
      <c r="D24" t="s">
        <v>108</v>
      </c>
      <c r="E24" t="s">
        <v>272</v>
      </c>
      <c r="F24" t="s">
        <v>263</v>
      </c>
      <c r="G24" t="s">
        <v>98</v>
      </c>
      <c r="H24" s="54">
        <v>79571.27</v>
      </c>
      <c r="I24" s="54">
        <v>14260</v>
      </c>
      <c r="J24" s="54">
        <v>0</v>
      </c>
      <c r="K24" s="54">
        <v>11346.863101999999</v>
      </c>
      <c r="L24" s="55">
        <v>2.9999999999999997E-4</v>
      </c>
      <c r="M24" s="55">
        <v>3.44E-2</v>
      </c>
      <c r="N24" s="55">
        <v>1.18E-2</v>
      </c>
    </row>
    <row r="25" spans="1:14">
      <c r="A25" t="s">
        <v>273</v>
      </c>
      <c r="B25" t="s">
        <v>274</v>
      </c>
      <c r="C25" t="s">
        <v>96</v>
      </c>
      <c r="D25" t="s">
        <v>108</v>
      </c>
      <c r="E25" t="s">
        <v>275</v>
      </c>
      <c r="F25" t="s">
        <v>263</v>
      </c>
      <c r="G25" t="s">
        <v>98</v>
      </c>
      <c r="H25" s="54">
        <v>12863.08</v>
      </c>
      <c r="I25" s="54">
        <v>14990</v>
      </c>
      <c r="J25" s="54">
        <v>0</v>
      </c>
      <c r="K25" s="54">
        <v>1928.175692</v>
      </c>
      <c r="L25" s="55">
        <v>1E-4</v>
      </c>
      <c r="M25" s="55">
        <v>5.8999999999999999E-3</v>
      </c>
      <c r="N25" s="55">
        <v>2E-3</v>
      </c>
    </row>
    <row r="26" spans="1:14">
      <c r="A26" t="s">
        <v>276</v>
      </c>
      <c r="B26" t="s">
        <v>277</v>
      </c>
      <c r="C26" t="s">
        <v>96</v>
      </c>
      <c r="D26" t="s">
        <v>108</v>
      </c>
      <c r="E26" t="s">
        <v>278</v>
      </c>
      <c r="F26" t="s">
        <v>103</v>
      </c>
      <c r="G26" t="s">
        <v>98</v>
      </c>
      <c r="H26" s="54">
        <v>3044.88</v>
      </c>
      <c r="I26" s="54">
        <v>152920</v>
      </c>
      <c r="J26" s="54">
        <v>0</v>
      </c>
      <c r="K26" s="54">
        <v>4656.2304960000001</v>
      </c>
      <c r="L26" s="55">
        <v>8.0000000000000004E-4</v>
      </c>
      <c r="M26" s="55">
        <v>1.41E-2</v>
      </c>
      <c r="N26" s="55">
        <v>4.7999999999999996E-3</v>
      </c>
    </row>
    <row r="27" spans="1:14">
      <c r="A27" t="s">
        <v>279</v>
      </c>
      <c r="B27" t="s">
        <v>280</v>
      </c>
      <c r="C27" t="s">
        <v>96</v>
      </c>
      <c r="D27" t="s">
        <v>108</v>
      </c>
      <c r="E27" t="s">
        <v>281</v>
      </c>
      <c r="F27" t="s">
        <v>103</v>
      </c>
      <c r="G27" t="s">
        <v>98</v>
      </c>
      <c r="H27" s="54">
        <v>1410</v>
      </c>
      <c r="I27" s="54">
        <v>91410</v>
      </c>
      <c r="J27" s="54">
        <v>0</v>
      </c>
      <c r="K27" s="54">
        <v>1288.8810000000001</v>
      </c>
      <c r="L27" s="55">
        <v>2.0000000000000001E-4</v>
      </c>
      <c r="M27" s="55">
        <v>3.8999999999999998E-3</v>
      </c>
      <c r="N27" s="55">
        <v>1.2999999999999999E-3</v>
      </c>
    </row>
    <row r="28" spans="1:14">
      <c r="A28" t="s">
        <v>282</v>
      </c>
      <c r="B28" t="s">
        <v>283</v>
      </c>
      <c r="C28" t="s">
        <v>96</v>
      </c>
      <c r="D28" t="s">
        <v>108</v>
      </c>
      <c r="E28" t="s">
        <v>284</v>
      </c>
      <c r="F28" t="s">
        <v>285</v>
      </c>
      <c r="G28" t="s">
        <v>98</v>
      </c>
      <c r="H28" s="54">
        <v>47946.22</v>
      </c>
      <c r="I28" s="54">
        <v>4850</v>
      </c>
      <c r="J28" s="54">
        <v>0</v>
      </c>
      <c r="K28" s="54">
        <v>2325.39167</v>
      </c>
      <c r="L28" s="55">
        <v>2.9999999999999997E-4</v>
      </c>
      <c r="M28" s="55">
        <v>7.1000000000000004E-3</v>
      </c>
      <c r="N28" s="55">
        <v>2.3999999999999998E-3</v>
      </c>
    </row>
    <row r="29" spans="1:14">
      <c r="A29" t="s">
        <v>286</v>
      </c>
      <c r="B29" t="s">
        <v>287</v>
      </c>
      <c r="C29" t="s">
        <v>96</v>
      </c>
      <c r="D29" t="s">
        <v>108</v>
      </c>
      <c r="E29" t="s">
        <v>288</v>
      </c>
      <c r="F29" t="s">
        <v>285</v>
      </c>
      <c r="G29" t="s">
        <v>98</v>
      </c>
      <c r="H29" s="54">
        <v>214704.46</v>
      </c>
      <c r="I29" s="54">
        <v>1040</v>
      </c>
      <c r="J29" s="54">
        <v>0</v>
      </c>
      <c r="K29" s="54">
        <v>2232.9263839999999</v>
      </c>
      <c r="L29" s="55">
        <v>2.0000000000000001E-4</v>
      </c>
      <c r="M29" s="55">
        <v>6.7999999999999996E-3</v>
      </c>
      <c r="N29" s="55">
        <v>2.3E-3</v>
      </c>
    </row>
    <row r="30" spans="1:14">
      <c r="A30" t="s">
        <v>289</v>
      </c>
      <c r="B30" t="s">
        <v>290</v>
      </c>
      <c r="C30" t="s">
        <v>96</v>
      </c>
      <c r="D30" t="s">
        <v>108</v>
      </c>
      <c r="E30" t="s">
        <v>291</v>
      </c>
      <c r="F30" t="s">
        <v>285</v>
      </c>
      <c r="G30" t="s">
        <v>98</v>
      </c>
      <c r="H30" s="54">
        <v>1330.94</v>
      </c>
      <c r="I30" s="54">
        <v>46450</v>
      </c>
      <c r="J30" s="54">
        <v>0</v>
      </c>
      <c r="K30" s="54">
        <v>618.22163</v>
      </c>
      <c r="L30" s="55">
        <v>1E-4</v>
      </c>
      <c r="M30" s="55">
        <v>1.9E-3</v>
      </c>
      <c r="N30" s="55">
        <v>5.9999999999999995E-4</v>
      </c>
    </row>
    <row r="31" spans="1:14">
      <c r="A31" t="s">
        <v>292</v>
      </c>
      <c r="B31" t="s">
        <v>293</v>
      </c>
      <c r="C31" t="s">
        <v>96</v>
      </c>
      <c r="D31" t="s">
        <v>108</v>
      </c>
      <c r="E31" t="s">
        <v>294</v>
      </c>
      <c r="F31" t="s">
        <v>295</v>
      </c>
      <c r="G31" t="s">
        <v>98</v>
      </c>
      <c r="H31" s="54">
        <v>523365.91</v>
      </c>
      <c r="I31" s="54">
        <v>1818</v>
      </c>
      <c r="J31" s="54">
        <v>0</v>
      </c>
      <c r="K31" s="54">
        <v>9514.7922438000005</v>
      </c>
      <c r="L31" s="55">
        <v>4.0000000000000002E-4</v>
      </c>
      <c r="M31" s="55">
        <v>2.8899999999999999E-2</v>
      </c>
      <c r="N31" s="55">
        <v>9.9000000000000008E-3</v>
      </c>
    </row>
    <row r="32" spans="1:14">
      <c r="A32" t="s">
        <v>296</v>
      </c>
      <c r="B32" t="s">
        <v>297</v>
      </c>
      <c r="C32" t="s">
        <v>96</v>
      </c>
      <c r="D32" t="s">
        <v>108</v>
      </c>
      <c r="E32" t="s">
        <v>298</v>
      </c>
      <c r="F32" t="s">
        <v>299</v>
      </c>
      <c r="G32" t="s">
        <v>98</v>
      </c>
      <c r="H32" s="54">
        <v>26461.83</v>
      </c>
      <c r="I32" s="54">
        <v>11090</v>
      </c>
      <c r="J32" s="54">
        <v>0</v>
      </c>
      <c r="K32" s="54">
        <v>2934.616947</v>
      </c>
      <c r="L32" s="55">
        <v>2.0000000000000001E-4</v>
      </c>
      <c r="M32" s="55">
        <v>8.8999999999999999E-3</v>
      </c>
      <c r="N32" s="55">
        <v>3.0000000000000001E-3</v>
      </c>
    </row>
    <row r="33" spans="1:14">
      <c r="A33" t="s">
        <v>300</v>
      </c>
      <c r="B33" t="s">
        <v>301</v>
      </c>
      <c r="C33" t="s">
        <v>96</v>
      </c>
      <c r="D33" t="s">
        <v>108</v>
      </c>
      <c r="E33" t="s">
        <v>302</v>
      </c>
      <c r="F33" t="s">
        <v>299</v>
      </c>
      <c r="G33" t="s">
        <v>98</v>
      </c>
      <c r="H33" s="54">
        <v>3731.74</v>
      </c>
      <c r="I33" s="54">
        <v>50140</v>
      </c>
      <c r="J33" s="54">
        <v>0</v>
      </c>
      <c r="K33" s="54">
        <v>1871.0944360000001</v>
      </c>
      <c r="L33" s="55">
        <v>1E-4</v>
      </c>
      <c r="M33" s="55">
        <v>5.7000000000000002E-3</v>
      </c>
      <c r="N33" s="55">
        <v>1.9E-3</v>
      </c>
    </row>
    <row r="34" spans="1:14">
      <c r="A34" t="s">
        <v>303</v>
      </c>
      <c r="B34" t="s">
        <v>304</v>
      </c>
      <c r="C34" t="s">
        <v>96</v>
      </c>
      <c r="D34" t="s">
        <v>108</v>
      </c>
      <c r="E34" t="s">
        <v>305</v>
      </c>
      <c r="F34" t="s">
        <v>299</v>
      </c>
      <c r="G34" t="s">
        <v>98</v>
      </c>
      <c r="H34" s="54">
        <v>4559.99</v>
      </c>
      <c r="I34" s="54">
        <v>25190</v>
      </c>
      <c r="J34" s="54">
        <v>0</v>
      </c>
      <c r="K34" s="54">
        <v>1148.6614810000001</v>
      </c>
      <c r="L34" s="55">
        <v>1E-4</v>
      </c>
      <c r="M34" s="55">
        <v>3.5000000000000001E-3</v>
      </c>
      <c r="N34" s="55">
        <v>1.1999999999999999E-3</v>
      </c>
    </row>
    <row r="35" spans="1:14">
      <c r="A35" t="s">
        <v>306</v>
      </c>
      <c r="B35" t="s">
        <v>307</v>
      </c>
      <c r="C35" t="s">
        <v>96</v>
      </c>
      <c r="D35" t="s">
        <v>108</v>
      </c>
      <c r="E35" t="s">
        <v>308</v>
      </c>
      <c r="F35" t="s">
        <v>309</v>
      </c>
      <c r="G35" t="s">
        <v>98</v>
      </c>
      <c r="H35" s="54">
        <v>40762.36</v>
      </c>
      <c r="I35" s="54">
        <v>6850</v>
      </c>
      <c r="J35" s="54">
        <v>0</v>
      </c>
      <c r="K35" s="54">
        <v>2792.2216600000002</v>
      </c>
      <c r="L35" s="55">
        <v>2.9999999999999997E-4</v>
      </c>
      <c r="M35" s="55">
        <v>8.5000000000000006E-3</v>
      </c>
      <c r="N35" s="55">
        <v>2.8999999999999998E-3</v>
      </c>
    </row>
    <row r="36" spans="1:14">
      <c r="A36" t="s">
        <v>310</v>
      </c>
      <c r="B36" t="s">
        <v>311</v>
      </c>
      <c r="C36" t="s">
        <v>96</v>
      </c>
      <c r="D36" t="s">
        <v>108</v>
      </c>
      <c r="E36" t="s">
        <v>312</v>
      </c>
      <c r="F36" t="s">
        <v>313</v>
      </c>
      <c r="G36" t="s">
        <v>98</v>
      </c>
      <c r="H36" s="54">
        <v>172469.79</v>
      </c>
      <c r="I36" s="54">
        <v>2365</v>
      </c>
      <c r="J36" s="54">
        <v>0</v>
      </c>
      <c r="K36" s="54">
        <v>4078.9105334999999</v>
      </c>
      <c r="L36" s="55">
        <v>5.0000000000000001E-4</v>
      </c>
      <c r="M36" s="55">
        <v>1.24E-2</v>
      </c>
      <c r="N36" s="55">
        <v>4.1999999999999997E-3</v>
      </c>
    </row>
    <row r="37" spans="1:14">
      <c r="A37" t="s">
        <v>314</v>
      </c>
      <c r="B37" t="s">
        <v>315</v>
      </c>
      <c r="C37" t="s">
        <v>96</v>
      </c>
      <c r="D37" t="s">
        <v>108</v>
      </c>
      <c r="E37" t="s">
        <v>316</v>
      </c>
      <c r="F37" t="s">
        <v>317</v>
      </c>
      <c r="G37" t="s">
        <v>98</v>
      </c>
      <c r="H37" s="54">
        <v>34614.28</v>
      </c>
      <c r="I37" s="54">
        <v>6200</v>
      </c>
      <c r="J37" s="54">
        <v>0</v>
      </c>
      <c r="K37" s="54">
        <v>2146.08536</v>
      </c>
      <c r="L37" s="55">
        <v>2.9999999999999997E-4</v>
      </c>
      <c r="M37" s="55">
        <v>6.4999999999999997E-3</v>
      </c>
      <c r="N37" s="55">
        <v>2.2000000000000001E-3</v>
      </c>
    </row>
    <row r="38" spans="1:14">
      <c r="A38" t="s">
        <v>318</v>
      </c>
      <c r="B38" t="s">
        <v>319</v>
      </c>
      <c r="C38" t="s">
        <v>96</v>
      </c>
      <c r="D38" t="s">
        <v>108</v>
      </c>
      <c r="E38" t="s">
        <v>320</v>
      </c>
      <c r="F38" t="s">
        <v>317</v>
      </c>
      <c r="G38" t="s">
        <v>98</v>
      </c>
      <c r="H38" s="54">
        <v>112864.17</v>
      </c>
      <c r="I38" s="54">
        <v>2000</v>
      </c>
      <c r="J38" s="54">
        <v>0</v>
      </c>
      <c r="K38" s="54">
        <v>2257.2833999999998</v>
      </c>
      <c r="L38" s="55">
        <v>2.0000000000000001E-4</v>
      </c>
      <c r="M38" s="55">
        <v>6.8999999999999999E-3</v>
      </c>
      <c r="N38" s="55">
        <v>2.3E-3</v>
      </c>
    </row>
    <row r="39" spans="1:14">
      <c r="A39" t="s">
        <v>321</v>
      </c>
      <c r="B39" t="s">
        <v>322</v>
      </c>
      <c r="C39" t="s">
        <v>96</v>
      </c>
      <c r="D39" t="s">
        <v>108</v>
      </c>
      <c r="E39" t="s">
        <v>323</v>
      </c>
      <c r="F39" t="s">
        <v>317</v>
      </c>
      <c r="G39" t="s">
        <v>98</v>
      </c>
      <c r="H39" s="54">
        <v>16211.46</v>
      </c>
      <c r="I39" s="54">
        <v>37170</v>
      </c>
      <c r="J39" s="54">
        <v>0</v>
      </c>
      <c r="K39" s="54">
        <v>6025.7996819999998</v>
      </c>
      <c r="L39" s="55">
        <v>6.9999999999999999E-4</v>
      </c>
      <c r="M39" s="55">
        <v>1.83E-2</v>
      </c>
      <c r="N39" s="55">
        <v>6.3E-3</v>
      </c>
    </row>
    <row r="40" spans="1:14">
      <c r="A40" t="s">
        <v>324</v>
      </c>
      <c r="B40" t="s">
        <v>325</v>
      </c>
      <c r="C40" t="s">
        <v>96</v>
      </c>
      <c r="D40" t="s">
        <v>108</v>
      </c>
      <c r="E40" t="s">
        <v>326</v>
      </c>
      <c r="F40" t="s">
        <v>317</v>
      </c>
      <c r="G40" t="s">
        <v>98</v>
      </c>
      <c r="H40" s="54">
        <v>532856.73</v>
      </c>
      <c r="I40" s="54">
        <v>1070</v>
      </c>
      <c r="J40" s="54">
        <v>0</v>
      </c>
      <c r="K40" s="54">
        <v>5701.5670110000001</v>
      </c>
      <c r="L40" s="55">
        <v>6.9999999999999999E-4</v>
      </c>
      <c r="M40" s="55">
        <v>1.7299999999999999E-2</v>
      </c>
      <c r="N40" s="55">
        <v>5.8999999999999999E-3</v>
      </c>
    </row>
    <row r="41" spans="1:14">
      <c r="A41" t="s">
        <v>327</v>
      </c>
      <c r="B41" t="s">
        <v>328</v>
      </c>
      <c r="C41" t="s">
        <v>96</v>
      </c>
      <c r="D41" t="s">
        <v>108</v>
      </c>
      <c r="E41" t="s">
        <v>329</v>
      </c>
      <c r="F41" t="s">
        <v>317</v>
      </c>
      <c r="G41" t="s">
        <v>98</v>
      </c>
      <c r="H41" s="54">
        <v>22518.83</v>
      </c>
      <c r="I41" s="54">
        <v>28100</v>
      </c>
      <c r="J41" s="54">
        <v>0</v>
      </c>
      <c r="K41" s="54">
        <v>6327.7912299999998</v>
      </c>
      <c r="L41" s="55">
        <v>5.0000000000000001E-4</v>
      </c>
      <c r="M41" s="55">
        <v>1.9199999999999998E-2</v>
      </c>
      <c r="N41" s="55">
        <v>6.6E-3</v>
      </c>
    </row>
    <row r="42" spans="1:14">
      <c r="A42" t="s">
        <v>330</v>
      </c>
      <c r="B42" t="s">
        <v>331</v>
      </c>
      <c r="C42" t="s">
        <v>96</v>
      </c>
      <c r="D42" t="s">
        <v>108</v>
      </c>
      <c r="E42" t="s">
        <v>332</v>
      </c>
      <c r="F42" t="s">
        <v>317</v>
      </c>
      <c r="G42" t="s">
        <v>98</v>
      </c>
      <c r="H42" s="54">
        <v>21857.25</v>
      </c>
      <c r="I42" s="54">
        <v>23780</v>
      </c>
      <c r="J42" s="54">
        <v>0</v>
      </c>
      <c r="K42" s="54">
        <v>5197.6540500000001</v>
      </c>
      <c r="L42" s="55">
        <v>2.0000000000000001E-4</v>
      </c>
      <c r="M42" s="55">
        <v>1.5800000000000002E-2</v>
      </c>
      <c r="N42" s="55">
        <v>5.4000000000000003E-3</v>
      </c>
    </row>
    <row r="43" spans="1:14">
      <c r="A43" t="s">
        <v>333</v>
      </c>
      <c r="B43" t="s">
        <v>334</v>
      </c>
      <c r="C43" t="s">
        <v>96</v>
      </c>
      <c r="D43" t="s">
        <v>108</v>
      </c>
      <c r="E43" t="s">
        <v>335</v>
      </c>
      <c r="F43" t="s">
        <v>336</v>
      </c>
      <c r="G43" t="s">
        <v>98</v>
      </c>
      <c r="H43" s="54">
        <v>80538.41</v>
      </c>
      <c r="I43" s="54">
        <v>3815</v>
      </c>
      <c r="J43" s="54">
        <v>0</v>
      </c>
      <c r="K43" s="54">
        <v>3072.5403415000001</v>
      </c>
      <c r="L43" s="55">
        <v>1E-4</v>
      </c>
      <c r="M43" s="55">
        <v>9.2999999999999992E-3</v>
      </c>
      <c r="N43" s="55">
        <v>3.2000000000000002E-3</v>
      </c>
    </row>
    <row r="44" spans="1:14">
      <c r="A44" t="s">
        <v>337</v>
      </c>
      <c r="B44" t="s">
        <v>338</v>
      </c>
      <c r="C44" t="s">
        <v>96</v>
      </c>
      <c r="D44" t="s">
        <v>108</v>
      </c>
      <c r="E44" t="s">
        <v>335</v>
      </c>
      <c r="F44" t="s">
        <v>336</v>
      </c>
      <c r="G44" t="s">
        <v>100</v>
      </c>
      <c r="H44" s="54">
        <v>0</v>
      </c>
      <c r="I44" s="54">
        <v>0</v>
      </c>
      <c r="J44" s="54">
        <v>70.9317882</v>
      </c>
      <c r="K44" s="54">
        <v>70.9317882</v>
      </c>
      <c r="L44" s="55">
        <v>0</v>
      </c>
      <c r="M44" s="55">
        <v>2.0000000000000001E-4</v>
      </c>
      <c r="N44" s="55">
        <v>1E-4</v>
      </c>
    </row>
    <row r="45" spans="1:14">
      <c r="A45" t="s">
        <v>339</v>
      </c>
      <c r="B45" t="s">
        <v>340</v>
      </c>
      <c r="C45" t="s">
        <v>96</v>
      </c>
      <c r="D45" t="s">
        <v>108</v>
      </c>
      <c r="E45" t="s">
        <v>341</v>
      </c>
      <c r="F45" t="s">
        <v>112</v>
      </c>
      <c r="G45" t="s">
        <v>98</v>
      </c>
      <c r="H45" s="54">
        <v>3125.75</v>
      </c>
      <c r="I45" s="54">
        <v>72500</v>
      </c>
      <c r="J45" s="54">
        <v>0</v>
      </c>
      <c r="K45" s="54">
        <v>2266.1687499999998</v>
      </c>
      <c r="L45" s="55">
        <v>0</v>
      </c>
      <c r="M45" s="55">
        <v>6.8999999999999999E-3</v>
      </c>
      <c r="N45" s="55">
        <v>2.3999999999999998E-3</v>
      </c>
    </row>
    <row r="46" spans="1:14">
      <c r="A46" t="s">
        <v>342</v>
      </c>
      <c r="B46" t="s">
        <v>343</v>
      </c>
      <c r="C46" t="s">
        <v>96</v>
      </c>
      <c r="D46" t="s">
        <v>108</v>
      </c>
      <c r="E46" t="s">
        <v>344</v>
      </c>
      <c r="F46" t="s">
        <v>113</v>
      </c>
      <c r="G46" t="s">
        <v>98</v>
      </c>
      <c r="H46" s="54">
        <v>1023927.8</v>
      </c>
      <c r="I46" s="54">
        <v>495</v>
      </c>
      <c r="J46" s="54">
        <v>0</v>
      </c>
      <c r="K46" s="54">
        <v>5068.4426100000001</v>
      </c>
      <c r="L46" s="55">
        <v>4.0000000000000002E-4</v>
      </c>
      <c r="M46" s="55">
        <v>1.54E-2</v>
      </c>
      <c r="N46" s="55">
        <v>5.3E-3</v>
      </c>
    </row>
    <row r="47" spans="1:14">
      <c r="A47" s="56" t="s">
        <v>345</v>
      </c>
      <c r="B47" s="102" t="s">
        <v>1867</v>
      </c>
      <c r="C47" s="102" t="s">
        <v>1867</v>
      </c>
      <c r="D47" s="103" t="s">
        <v>1867</v>
      </c>
      <c r="E47" s="103" t="s">
        <v>1867</v>
      </c>
      <c r="F47" s="103" t="s">
        <v>1867</v>
      </c>
      <c r="G47" s="103" t="s">
        <v>1867</v>
      </c>
      <c r="H47" s="58">
        <v>6269110.7199999997</v>
      </c>
      <c r="I47" s="103" t="s">
        <v>1867</v>
      </c>
      <c r="J47" s="58">
        <v>119.07605</v>
      </c>
      <c r="K47" s="58">
        <v>76856.306625779325</v>
      </c>
      <c r="L47" s="103" t="s">
        <v>1867</v>
      </c>
      <c r="M47" s="57">
        <v>0.23330000000000001</v>
      </c>
      <c r="N47" s="57">
        <v>7.9799999999999996E-2</v>
      </c>
    </row>
    <row r="48" spans="1:14">
      <c r="A48" t="s">
        <v>346</v>
      </c>
      <c r="B48" t="s">
        <v>347</v>
      </c>
      <c r="C48" t="s">
        <v>96</v>
      </c>
      <c r="D48" t="s">
        <v>108</v>
      </c>
      <c r="E48" t="s">
        <v>348</v>
      </c>
      <c r="F48" t="s">
        <v>97</v>
      </c>
      <c r="G48" t="s">
        <v>98</v>
      </c>
      <c r="H48" s="54">
        <v>6615.22</v>
      </c>
      <c r="I48" s="54">
        <v>16440</v>
      </c>
      <c r="J48" s="54">
        <v>0</v>
      </c>
      <c r="K48" s="54">
        <v>1087.5421679999999</v>
      </c>
      <c r="L48" s="55">
        <v>2.9999999999999997E-4</v>
      </c>
      <c r="M48" s="55">
        <v>3.3E-3</v>
      </c>
      <c r="N48" s="55">
        <v>1.1000000000000001E-3</v>
      </c>
    </row>
    <row r="49" spans="1:14">
      <c r="A49" t="s">
        <v>349</v>
      </c>
      <c r="B49" t="s">
        <v>350</v>
      </c>
      <c r="C49" t="s">
        <v>96</v>
      </c>
      <c r="D49" t="s">
        <v>108</v>
      </c>
      <c r="E49" t="s">
        <v>351</v>
      </c>
      <c r="F49" t="s">
        <v>352</v>
      </c>
      <c r="G49" t="s">
        <v>98</v>
      </c>
      <c r="H49" s="54">
        <v>16116.51</v>
      </c>
      <c r="I49" s="54">
        <v>5575</v>
      </c>
      <c r="J49" s="54">
        <v>0</v>
      </c>
      <c r="K49" s="54">
        <v>898.49543249999999</v>
      </c>
      <c r="L49" s="55">
        <v>6.9999999999999999E-4</v>
      </c>
      <c r="M49" s="55">
        <v>2.7000000000000001E-3</v>
      </c>
      <c r="N49" s="55">
        <v>8.9999999999999998E-4</v>
      </c>
    </row>
    <row r="50" spans="1:14">
      <c r="A50" t="s">
        <v>353</v>
      </c>
      <c r="B50" t="s">
        <v>354</v>
      </c>
      <c r="C50" t="s">
        <v>96</v>
      </c>
      <c r="D50" t="s">
        <v>108</v>
      </c>
      <c r="E50" t="s">
        <v>355</v>
      </c>
      <c r="F50" t="s">
        <v>231</v>
      </c>
      <c r="G50" t="s">
        <v>98</v>
      </c>
      <c r="H50" s="54">
        <v>675265.48</v>
      </c>
      <c r="I50" s="54">
        <v>124</v>
      </c>
      <c r="J50" s="54">
        <v>0</v>
      </c>
      <c r="K50" s="54">
        <v>837.32919519999996</v>
      </c>
      <c r="L50" s="55">
        <v>2.0000000000000001E-4</v>
      </c>
      <c r="M50" s="55">
        <v>2.5000000000000001E-3</v>
      </c>
      <c r="N50" s="55">
        <v>8.9999999999999998E-4</v>
      </c>
    </row>
    <row r="51" spans="1:14">
      <c r="A51" t="s">
        <v>356</v>
      </c>
      <c r="B51" t="s">
        <v>357</v>
      </c>
      <c r="C51" t="s">
        <v>96</v>
      </c>
      <c r="D51" t="s">
        <v>108</v>
      </c>
      <c r="E51" t="s">
        <v>358</v>
      </c>
      <c r="F51" t="s">
        <v>231</v>
      </c>
      <c r="G51" t="s">
        <v>98</v>
      </c>
      <c r="H51" s="54">
        <v>134634.38</v>
      </c>
      <c r="I51" s="54">
        <v>316</v>
      </c>
      <c r="J51" s="54">
        <v>0</v>
      </c>
      <c r="K51" s="54">
        <v>425.4446408</v>
      </c>
      <c r="L51" s="55">
        <v>2.0000000000000001E-4</v>
      </c>
      <c r="M51" s="55">
        <v>1.2999999999999999E-3</v>
      </c>
      <c r="N51" s="55">
        <v>4.0000000000000002E-4</v>
      </c>
    </row>
    <row r="52" spans="1:14">
      <c r="A52" t="s">
        <v>359</v>
      </c>
      <c r="B52" t="s">
        <v>360</v>
      </c>
      <c r="C52" t="s">
        <v>96</v>
      </c>
      <c r="D52" t="s">
        <v>108</v>
      </c>
      <c r="E52" t="s">
        <v>361</v>
      </c>
      <c r="F52" t="s">
        <v>231</v>
      </c>
      <c r="G52" t="s">
        <v>98</v>
      </c>
      <c r="H52" s="54">
        <v>7229.12</v>
      </c>
      <c r="I52" s="54">
        <v>8280</v>
      </c>
      <c r="J52" s="54">
        <v>0</v>
      </c>
      <c r="K52" s="54">
        <v>598.57113600000002</v>
      </c>
      <c r="L52" s="55">
        <v>5.9999999999999995E-4</v>
      </c>
      <c r="M52" s="55">
        <v>1.8E-3</v>
      </c>
      <c r="N52" s="55">
        <v>5.9999999999999995E-4</v>
      </c>
    </row>
    <row r="53" spans="1:14">
      <c r="A53" t="s">
        <v>362</v>
      </c>
      <c r="B53" t="s">
        <v>363</v>
      </c>
      <c r="C53" t="s">
        <v>96</v>
      </c>
      <c r="D53" t="s">
        <v>108</v>
      </c>
      <c r="E53" t="s">
        <v>364</v>
      </c>
      <c r="F53" t="s">
        <v>231</v>
      </c>
      <c r="G53" t="s">
        <v>98</v>
      </c>
      <c r="H53" s="54">
        <v>6600.92</v>
      </c>
      <c r="I53" s="54">
        <v>29920</v>
      </c>
      <c r="J53" s="54">
        <v>46.512729999999998</v>
      </c>
      <c r="K53" s="54">
        <v>2021.5079940000001</v>
      </c>
      <c r="L53" s="55">
        <v>5.9999999999999995E-4</v>
      </c>
      <c r="M53" s="55">
        <v>6.1000000000000004E-3</v>
      </c>
      <c r="N53" s="55">
        <v>2.0999999999999999E-3</v>
      </c>
    </row>
    <row r="54" spans="1:14">
      <c r="A54" t="s">
        <v>365</v>
      </c>
      <c r="B54" t="s">
        <v>366</v>
      </c>
      <c r="C54" t="s">
        <v>96</v>
      </c>
      <c r="D54" t="s">
        <v>108</v>
      </c>
      <c r="E54" t="s">
        <v>367</v>
      </c>
      <c r="F54" t="s">
        <v>231</v>
      </c>
      <c r="G54" t="s">
        <v>98</v>
      </c>
      <c r="H54" s="54">
        <v>396612</v>
      </c>
      <c r="I54" s="54">
        <v>295.7</v>
      </c>
      <c r="J54" s="54">
        <v>0</v>
      </c>
      <c r="K54" s="54">
        <v>1172.781684</v>
      </c>
      <c r="L54" s="55">
        <v>4.0000000000000002E-4</v>
      </c>
      <c r="M54" s="55">
        <v>3.5999999999999999E-3</v>
      </c>
      <c r="N54" s="55">
        <v>1.1999999999999999E-3</v>
      </c>
    </row>
    <row r="55" spans="1:14">
      <c r="A55" t="s">
        <v>368</v>
      </c>
      <c r="B55" t="s">
        <v>369</v>
      </c>
      <c r="C55" t="s">
        <v>96</v>
      </c>
      <c r="D55" t="s">
        <v>108</v>
      </c>
      <c r="E55" t="s">
        <v>370</v>
      </c>
      <c r="F55" t="s">
        <v>235</v>
      </c>
      <c r="G55" t="s">
        <v>98</v>
      </c>
      <c r="H55" s="54">
        <v>15088.48</v>
      </c>
      <c r="I55" s="54">
        <v>9675</v>
      </c>
      <c r="J55" s="54">
        <v>0</v>
      </c>
      <c r="K55" s="54">
        <v>1459.81044</v>
      </c>
      <c r="L55" s="55">
        <v>4.0000000000000002E-4</v>
      </c>
      <c r="M55" s="55">
        <v>4.4000000000000003E-3</v>
      </c>
      <c r="N55" s="55">
        <v>1.5E-3</v>
      </c>
    </row>
    <row r="56" spans="1:14">
      <c r="A56" t="s">
        <v>371</v>
      </c>
      <c r="B56" t="s">
        <v>372</v>
      </c>
      <c r="C56" t="s">
        <v>96</v>
      </c>
      <c r="D56" t="s">
        <v>108</v>
      </c>
      <c r="E56" t="s">
        <v>373</v>
      </c>
      <c r="F56" t="s">
        <v>235</v>
      </c>
      <c r="G56" t="s">
        <v>98</v>
      </c>
      <c r="H56" s="54">
        <v>65883.19</v>
      </c>
      <c r="I56" s="54">
        <v>865.1</v>
      </c>
      <c r="J56" s="54">
        <v>0</v>
      </c>
      <c r="K56" s="54">
        <v>569.95547668999995</v>
      </c>
      <c r="L56" s="55">
        <v>4.0000000000000002E-4</v>
      </c>
      <c r="M56" s="55">
        <v>1.6999999999999999E-3</v>
      </c>
      <c r="N56" s="55">
        <v>5.9999999999999995E-4</v>
      </c>
    </row>
    <row r="57" spans="1:14">
      <c r="A57" t="s">
        <v>374</v>
      </c>
      <c r="B57" t="s">
        <v>375</v>
      </c>
      <c r="C57" t="s">
        <v>96</v>
      </c>
      <c r="D57" t="s">
        <v>108</v>
      </c>
      <c r="E57" t="s">
        <v>376</v>
      </c>
      <c r="F57" t="s">
        <v>377</v>
      </c>
      <c r="G57" t="s">
        <v>98</v>
      </c>
      <c r="H57" s="54">
        <v>1509.32</v>
      </c>
      <c r="I57" s="54">
        <v>41750</v>
      </c>
      <c r="J57" s="54">
        <v>0</v>
      </c>
      <c r="K57" s="54">
        <v>630.14110000000005</v>
      </c>
      <c r="L57" s="55">
        <v>5.0000000000000001E-4</v>
      </c>
      <c r="M57" s="55">
        <v>1.9E-3</v>
      </c>
      <c r="N57" s="55">
        <v>6.9999999999999999E-4</v>
      </c>
    </row>
    <row r="58" spans="1:14">
      <c r="A58" t="s">
        <v>378</v>
      </c>
      <c r="B58" t="s">
        <v>379</v>
      </c>
      <c r="C58" t="s">
        <v>96</v>
      </c>
      <c r="D58" t="s">
        <v>108</v>
      </c>
      <c r="E58" t="s">
        <v>380</v>
      </c>
      <c r="F58" t="s">
        <v>245</v>
      </c>
      <c r="G58" t="s">
        <v>98</v>
      </c>
      <c r="H58" s="54">
        <v>3732.25</v>
      </c>
      <c r="I58" s="54">
        <v>9747</v>
      </c>
      <c r="J58" s="54">
        <v>0</v>
      </c>
      <c r="K58" s="54">
        <v>363.78240749999998</v>
      </c>
      <c r="L58" s="55">
        <v>2.9999999999999997E-4</v>
      </c>
      <c r="M58" s="55">
        <v>1.1000000000000001E-3</v>
      </c>
      <c r="N58" s="55">
        <v>4.0000000000000002E-4</v>
      </c>
    </row>
    <row r="59" spans="1:14">
      <c r="A59" t="s">
        <v>381</v>
      </c>
      <c r="B59" t="s">
        <v>382</v>
      </c>
      <c r="C59" t="s">
        <v>96</v>
      </c>
      <c r="D59" t="s">
        <v>108</v>
      </c>
      <c r="E59" t="s">
        <v>383</v>
      </c>
      <c r="F59" t="s">
        <v>245</v>
      </c>
      <c r="G59" t="s">
        <v>98</v>
      </c>
      <c r="H59" s="54">
        <v>20257.580000000002</v>
      </c>
      <c r="I59" s="54">
        <v>5850</v>
      </c>
      <c r="J59" s="54">
        <v>0</v>
      </c>
      <c r="K59" s="54">
        <v>1185.06843</v>
      </c>
      <c r="L59" s="55">
        <v>2.9999999999999997E-4</v>
      </c>
      <c r="M59" s="55">
        <v>3.5999999999999999E-3</v>
      </c>
      <c r="N59" s="55">
        <v>1.1999999999999999E-3</v>
      </c>
    </row>
    <row r="60" spans="1:14">
      <c r="A60" t="s">
        <v>384</v>
      </c>
      <c r="B60" t="s">
        <v>385</v>
      </c>
      <c r="C60" t="s">
        <v>96</v>
      </c>
      <c r="D60" t="s">
        <v>108</v>
      </c>
      <c r="E60" t="s">
        <v>386</v>
      </c>
      <c r="F60" t="s">
        <v>245</v>
      </c>
      <c r="G60" t="s">
        <v>98</v>
      </c>
      <c r="H60" s="54">
        <v>18559.169999999998</v>
      </c>
      <c r="I60" s="54">
        <v>9332</v>
      </c>
      <c r="J60" s="54">
        <v>0</v>
      </c>
      <c r="K60" s="54">
        <v>1731.9417444000001</v>
      </c>
      <c r="L60" s="55">
        <v>2.9999999999999997E-4</v>
      </c>
      <c r="M60" s="55">
        <v>5.3E-3</v>
      </c>
      <c r="N60" s="55">
        <v>1.8E-3</v>
      </c>
    </row>
    <row r="61" spans="1:14">
      <c r="A61" t="s">
        <v>387</v>
      </c>
      <c r="B61" t="s">
        <v>388</v>
      </c>
      <c r="C61" t="s">
        <v>96</v>
      </c>
      <c r="D61" t="s">
        <v>108</v>
      </c>
      <c r="E61" t="s">
        <v>389</v>
      </c>
      <c r="F61" t="s">
        <v>256</v>
      </c>
      <c r="G61" t="s">
        <v>98</v>
      </c>
      <c r="H61" s="54">
        <v>45929.67</v>
      </c>
      <c r="I61" s="54">
        <v>1040</v>
      </c>
      <c r="J61" s="54">
        <v>0</v>
      </c>
      <c r="K61" s="54">
        <v>477.66856799999999</v>
      </c>
      <c r="L61" s="55">
        <v>2.0000000000000001E-4</v>
      </c>
      <c r="M61" s="55">
        <v>1.5E-3</v>
      </c>
      <c r="N61" s="55">
        <v>5.0000000000000001E-4</v>
      </c>
    </row>
    <row r="62" spans="1:14">
      <c r="A62" t="s">
        <v>390</v>
      </c>
      <c r="B62" t="s">
        <v>391</v>
      </c>
      <c r="C62" t="s">
        <v>96</v>
      </c>
      <c r="D62" t="s">
        <v>108</v>
      </c>
      <c r="E62" t="s">
        <v>392</v>
      </c>
      <c r="F62" t="s">
        <v>256</v>
      </c>
      <c r="G62" t="s">
        <v>98</v>
      </c>
      <c r="H62" s="54">
        <v>93390.95</v>
      </c>
      <c r="I62" s="54">
        <v>1488</v>
      </c>
      <c r="J62" s="54">
        <v>0</v>
      </c>
      <c r="K62" s="54">
        <v>1389.657336</v>
      </c>
      <c r="L62" s="55">
        <v>4.0000000000000002E-4</v>
      </c>
      <c r="M62" s="55">
        <v>4.1999999999999997E-3</v>
      </c>
      <c r="N62" s="55">
        <v>1.4E-3</v>
      </c>
    </row>
    <row r="63" spans="1:14">
      <c r="A63" t="s">
        <v>393</v>
      </c>
      <c r="B63" t="s">
        <v>394</v>
      </c>
      <c r="C63" t="s">
        <v>96</v>
      </c>
      <c r="D63" t="s">
        <v>108</v>
      </c>
      <c r="E63" t="s">
        <v>395</v>
      </c>
      <c r="F63" t="s">
        <v>256</v>
      </c>
      <c r="G63" t="s">
        <v>98</v>
      </c>
      <c r="H63" s="54">
        <v>8992.31</v>
      </c>
      <c r="I63" s="54">
        <v>19150</v>
      </c>
      <c r="J63" s="54">
        <v>0</v>
      </c>
      <c r="K63" s="54">
        <v>1722.0273649999999</v>
      </c>
      <c r="L63" s="55">
        <v>6.9999999999999999E-4</v>
      </c>
      <c r="M63" s="55">
        <v>5.1999999999999998E-3</v>
      </c>
      <c r="N63" s="55">
        <v>1.8E-3</v>
      </c>
    </row>
    <row r="64" spans="1:14">
      <c r="A64" t="s">
        <v>396</v>
      </c>
      <c r="B64" t="s">
        <v>397</v>
      </c>
      <c r="C64" t="s">
        <v>96</v>
      </c>
      <c r="D64" t="s">
        <v>108</v>
      </c>
      <c r="E64" t="s">
        <v>398</v>
      </c>
      <c r="F64" t="s">
        <v>256</v>
      </c>
      <c r="G64" t="s">
        <v>98</v>
      </c>
      <c r="H64" s="54">
        <v>5452.44</v>
      </c>
      <c r="I64" s="54">
        <v>10140</v>
      </c>
      <c r="J64" s="54">
        <v>6.9698599999999997</v>
      </c>
      <c r="K64" s="54">
        <v>559.84727599999997</v>
      </c>
      <c r="L64" s="55">
        <v>2.0000000000000001E-4</v>
      </c>
      <c r="M64" s="55">
        <v>1.6999999999999999E-3</v>
      </c>
      <c r="N64" s="55">
        <v>5.9999999999999995E-4</v>
      </c>
    </row>
    <row r="65" spans="1:14">
      <c r="A65" t="s">
        <v>399</v>
      </c>
      <c r="B65" t="s">
        <v>400</v>
      </c>
      <c r="C65" t="s">
        <v>96</v>
      </c>
      <c r="D65" t="s">
        <v>108</v>
      </c>
      <c r="E65" t="s">
        <v>401</v>
      </c>
      <c r="F65" t="s">
        <v>256</v>
      </c>
      <c r="G65" t="s">
        <v>98</v>
      </c>
      <c r="H65" s="54">
        <v>6996.58</v>
      </c>
      <c r="I65" s="54">
        <v>26000</v>
      </c>
      <c r="J65" s="54">
        <v>0</v>
      </c>
      <c r="K65" s="54">
        <v>1819.1107999999999</v>
      </c>
      <c r="L65" s="55">
        <v>4.0000000000000002E-4</v>
      </c>
      <c r="M65" s="55">
        <v>5.4999999999999997E-3</v>
      </c>
      <c r="N65" s="55">
        <v>1.9E-3</v>
      </c>
    </row>
    <row r="66" spans="1:14">
      <c r="A66" t="s">
        <v>402</v>
      </c>
      <c r="B66" t="s">
        <v>403</v>
      </c>
      <c r="C66" t="s">
        <v>96</v>
      </c>
      <c r="D66" t="s">
        <v>108</v>
      </c>
      <c r="E66" t="s">
        <v>404</v>
      </c>
      <c r="F66" t="s">
        <v>256</v>
      </c>
      <c r="G66" t="s">
        <v>98</v>
      </c>
      <c r="H66" s="54">
        <v>110134.68</v>
      </c>
      <c r="I66" s="54">
        <v>1082</v>
      </c>
      <c r="J66" s="54">
        <v>0</v>
      </c>
      <c r="K66" s="54">
        <v>1191.6572375999999</v>
      </c>
      <c r="L66" s="55">
        <v>4.0000000000000002E-4</v>
      </c>
      <c r="M66" s="55">
        <v>3.5999999999999999E-3</v>
      </c>
      <c r="N66" s="55">
        <v>1.1999999999999999E-3</v>
      </c>
    </row>
    <row r="67" spans="1:14">
      <c r="A67" t="s">
        <v>405</v>
      </c>
      <c r="B67" t="s">
        <v>406</v>
      </c>
      <c r="C67" t="s">
        <v>96</v>
      </c>
      <c r="D67" t="s">
        <v>108</v>
      </c>
      <c r="E67" t="s">
        <v>407</v>
      </c>
      <c r="F67" t="s">
        <v>256</v>
      </c>
      <c r="G67" t="s">
        <v>98</v>
      </c>
      <c r="H67" s="54">
        <v>6896.54</v>
      </c>
      <c r="I67" s="54">
        <v>8105</v>
      </c>
      <c r="J67" s="54">
        <v>0</v>
      </c>
      <c r="K67" s="54">
        <v>558.96456699999999</v>
      </c>
      <c r="L67" s="55">
        <v>2.9999999999999997E-4</v>
      </c>
      <c r="M67" s="55">
        <v>1.6999999999999999E-3</v>
      </c>
      <c r="N67" s="55">
        <v>5.9999999999999995E-4</v>
      </c>
    </row>
    <row r="68" spans="1:14">
      <c r="A68" t="s">
        <v>408</v>
      </c>
      <c r="B68" t="s">
        <v>409</v>
      </c>
      <c r="C68" t="s">
        <v>96</v>
      </c>
      <c r="D68" t="s">
        <v>108</v>
      </c>
      <c r="E68" t="s">
        <v>410</v>
      </c>
      <c r="F68" t="s">
        <v>256</v>
      </c>
      <c r="G68" t="s">
        <v>98</v>
      </c>
      <c r="H68" s="54">
        <v>4519.2700000000004</v>
      </c>
      <c r="I68" s="54">
        <v>3946</v>
      </c>
      <c r="J68" s="54">
        <v>0</v>
      </c>
      <c r="K68" s="54">
        <v>178.3303942</v>
      </c>
      <c r="L68" s="55">
        <v>1E-4</v>
      </c>
      <c r="M68" s="55">
        <v>5.0000000000000001E-4</v>
      </c>
      <c r="N68" s="55">
        <v>2.0000000000000001E-4</v>
      </c>
    </row>
    <row r="69" spans="1:14">
      <c r="A69" t="s">
        <v>411</v>
      </c>
      <c r="B69" t="s">
        <v>412</v>
      </c>
      <c r="C69" t="s">
        <v>96</v>
      </c>
      <c r="D69" t="s">
        <v>108</v>
      </c>
      <c r="E69" t="s">
        <v>413</v>
      </c>
      <c r="F69" t="s">
        <v>256</v>
      </c>
      <c r="G69" t="s">
        <v>98</v>
      </c>
      <c r="H69" s="54">
        <v>26964.63</v>
      </c>
      <c r="I69" s="54">
        <v>2604.9987560000009</v>
      </c>
      <c r="J69" s="54">
        <v>0</v>
      </c>
      <c r="K69" s="54">
        <v>702.42827606000299</v>
      </c>
      <c r="L69" s="55">
        <v>5.0000000000000001E-4</v>
      </c>
      <c r="M69" s="55">
        <v>2.0999999999999999E-3</v>
      </c>
      <c r="N69" s="55">
        <v>6.9999999999999999E-4</v>
      </c>
    </row>
    <row r="70" spans="1:14">
      <c r="A70" t="s">
        <v>414</v>
      </c>
      <c r="B70" t="s">
        <v>415</v>
      </c>
      <c r="C70" t="s">
        <v>96</v>
      </c>
      <c r="D70" t="s">
        <v>108</v>
      </c>
      <c r="E70" t="s">
        <v>416</v>
      </c>
      <c r="F70" t="s">
        <v>263</v>
      </c>
      <c r="G70" t="s">
        <v>98</v>
      </c>
      <c r="H70" s="54">
        <v>440.16</v>
      </c>
      <c r="I70" s="54">
        <v>16000</v>
      </c>
      <c r="J70" s="54">
        <v>0</v>
      </c>
      <c r="K70" s="54">
        <v>70.425600000000003</v>
      </c>
      <c r="L70" s="55">
        <v>0</v>
      </c>
      <c r="M70" s="55">
        <v>2.0000000000000001E-4</v>
      </c>
      <c r="N70" s="55">
        <v>1E-4</v>
      </c>
    </row>
    <row r="71" spans="1:14">
      <c r="A71" t="s">
        <v>417</v>
      </c>
      <c r="B71" t="s">
        <v>418</v>
      </c>
      <c r="C71" t="s">
        <v>96</v>
      </c>
      <c r="D71" t="s">
        <v>108</v>
      </c>
      <c r="E71" t="s">
        <v>419</v>
      </c>
      <c r="F71" t="s">
        <v>103</v>
      </c>
      <c r="G71" t="s">
        <v>98</v>
      </c>
      <c r="H71" s="54">
        <v>6980.05</v>
      </c>
      <c r="I71" s="54">
        <v>11060</v>
      </c>
      <c r="J71" s="54">
        <v>0</v>
      </c>
      <c r="K71" s="54">
        <v>771.99352999999996</v>
      </c>
      <c r="L71" s="55">
        <v>2.0000000000000001E-4</v>
      </c>
      <c r="M71" s="55">
        <v>2.3E-3</v>
      </c>
      <c r="N71" s="55">
        <v>8.0000000000000004E-4</v>
      </c>
    </row>
    <row r="72" spans="1:14">
      <c r="A72" t="s">
        <v>420</v>
      </c>
      <c r="B72" t="s">
        <v>421</v>
      </c>
      <c r="C72" t="s">
        <v>96</v>
      </c>
      <c r="D72" t="s">
        <v>108</v>
      </c>
      <c r="E72" t="s">
        <v>422</v>
      </c>
      <c r="F72" t="s">
        <v>103</v>
      </c>
      <c r="G72" t="s">
        <v>98</v>
      </c>
      <c r="H72" s="54">
        <v>4954.72</v>
      </c>
      <c r="I72" s="54">
        <v>46400</v>
      </c>
      <c r="J72" s="54">
        <v>0</v>
      </c>
      <c r="K72" s="54">
        <v>2298.99008</v>
      </c>
      <c r="L72" s="55">
        <v>6.9999999999999999E-4</v>
      </c>
      <c r="M72" s="55">
        <v>7.0000000000000001E-3</v>
      </c>
      <c r="N72" s="55">
        <v>2.3999999999999998E-3</v>
      </c>
    </row>
    <row r="73" spans="1:14">
      <c r="A73" t="s">
        <v>423</v>
      </c>
      <c r="B73" t="s">
        <v>424</v>
      </c>
      <c r="C73" t="s">
        <v>96</v>
      </c>
      <c r="D73" t="s">
        <v>108</v>
      </c>
      <c r="E73" t="s">
        <v>425</v>
      </c>
      <c r="F73" t="s">
        <v>103</v>
      </c>
      <c r="G73" t="s">
        <v>98</v>
      </c>
      <c r="H73" s="54">
        <v>11265.66</v>
      </c>
      <c r="I73" s="54">
        <v>7554</v>
      </c>
      <c r="J73" s="54">
        <v>0</v>
      </c>
      <c r="K73" s="54">
        <v>851.00795640000001</v>
      </c>
      <c r="L73" s="55">
        <v>5.0000000000000001E-4</v>
      </c>
      <c r="M73" s="55">
        <v>2.5999999999999999E-3</v>
      </c>
      <c r="N73" s="55">
        <v>8.9999999999999998E-4</v>
      </c>
    </row>
    <row r="74" spans="1:14">
      <c r="A74" t="s">
        <v>426</v>
      </c>
      <c r="B74" t="s">
        <v>427</v>
      </c>
      <c r="C74" t="s">
        <v>96</v>
      </c>
      <c r="D74" t="s">
        <v>108</v>
      </c>
      <c r="E74" t="s">
        <v>428</v>
      </c>
      <c r="F74" t="s">
        <v>285</v>
      </c>
      <c r="G74" t="s">
        <v>98</v>
      </c>
      <c r="H74" s="54">
        <v>2231418.9500000002</v>
      </c>
      <c r="I74" s="54">
        <v>150.69999999999999</v>
      </c>
      <c r="J74" s="54">
        <v>0</v>
      </c>
      <c r="K74" s="54">
        <v>3362.7483576499999</v>
      </c>
      <c r="L74" s="55">
        <v>8.9999999999999998E-4</v>
      </c>
      <c r="M74" s="55">
        <v>1.0200000000000001E-2</v>
      </c>
      <c r="N74" s="55">
        <v>3.5000000000000001E-3</v>
      </c>
    </row>
    <row r="75" spans="1:14">
      <c r="A75" t="s">
        <v>429</v>
      </c>
      <c r="B75" t="s">
        <v>430</v>
      </c>
      <c r="C75" t="s">
        <v>96</v>
      </c>
      <c r="D75" t="s">
        <v>108</v>
      </c>
      <c r="E75" t="s">
        <v>431</v>
      </c>
      <c r="F75" t="s">
        <v>285</v>
      </c>
      <c r="G75" t="s">
        <v>98</v>
      </c>
      <c r="H75" s="54">
        <v>21978.84</v>
      </c>
      <c r="I75" s="54">
        <v>3253</v>
      </c>
      <c r="J75" s="54">
        <v>0</v>
      </c>
      <c r="K75" s="54">
        <v>714.97166519999996</v>
      </c>
      <c r="L75" s="55">
        <v>2.0000000000000001E-4</v>
      </c>
      <c r="M75" s="55">
        <v>2.2000000000000001E-3</v>
      </c>
      <c r="N75" s="55">
        <v>6.9999999999999999E-4</v>
      </c>
    </row>
    <row r="76" spans="1:14">
      <c r="A76" t="s">
        <v>432</v>
      </c>
      <c r="B76" t="s">
        <v>433</v>
      </c>
      <c r="C76" t="s">
        <v>96</v>
      </c>
      <c r="D76" t="s">
        <v>108</v>
      </c>
      <c r="E76" t="s">
        <v>434</v>
      </c>
      <c r="F76" t="s">
        <v>285</v>
      </c>
      <c r="G76" t="s">
        <v>98</v>
      </c>
      <c r="H76" s="54">
        <v>47182.22</v>
      </c>
      <c r="I76" s="54">
        <v>1817.0005100000001</v>
      </c>
      <c r="J76" s="54">
        <v>0</v>
      </c>
      <c r="K76" s="54">
        <v>857.30117802932205</v>
      </c>
      <c r="L76" s="55">
        <v>5.0000000000000001E-4</v>
      </c>
      <c r="M76" s="55">
        <v>2.5999999999999999E-3</v>
      </c>
      <c r="N76" s="55">
        <v>8.9999999999999998E-4</v>
      </c>
    </row>
    <row r="77" spans="1:14">
      <c r="A77" t="s">
        <v>435</v>
      </c>
      <c r="B77" t="s">
        <v>436</v>
      </c>
      <c r="C77" t="s">
        <v>96</v>
      </c>
      <c r="D77" t="s">
        <v>108</v>
      </c>
      <c r="E77" t="s">
        <v>437</v>
      </c>
      <c r="F77" t="s">
        <v>285</v>
      </c>
      <c r="G77" t="s">
        <v>98</v>
      </c>
      <c r="H77" s="54">
        <v>292442.93</v>
      </c>
      <c r="I77" s="54">
        <v>299.60000000000002</v>
      </c>
      <c r="J77" s="54">
        <v>0</v>
      </c>
      <c r="K77" s="54">
        <v>876.15901828000005</v>
      </c>
      <c r="L77" s="55">
        <v>2.9999999999999997E-4</v>
      </c>
      <c r="M77" s="55">
        <v>2.7000000000000001E-3</v>
      </c>
      <c r="N77" s="55">
        <v>8.9999999999999998E-4</v>
      </c>
    </row>
    <row r="78" spans="1:14">
      <c r="A78" t="s">
        <v>438</v>
      </c>
      <c r="B78" t="s">
        <v>439</v>
      </c>
      <c r="C78" t="s">
        <v>96</v>
      </c>
      <c r="D78" t="s">
        <v>108</v>
      </c>
      <c r="E78" t="s">
        <v>440</v>
      </c>
      <c r="F78" t="s">
        <v>295</v>
      </c>
      <c r="G78" t="s">
        <v>98</v>
      </c>
      <c r="H78" s="54">
        <v>3855.4</v>
      </c>
      <c r="I78" s="54">
        <v>14100</v>
      </c>
      <c r="J78" s="54">
        <v>0</v>
      </c>
      <c r="K78" s="54">
        <v>543.6114</v>
      </c>
      <c r="L78" s="55">
        <v>4.0000000000000002E-4</v>
      </c>
      <c r="M78" s="55">
        <v>1.6999999999999999E-3</v>
      </c>
      <c r="N78" s="55">
        <v>5.9999999999999995E-4</v>
      </c>
    </row>
    <row r="79" spans="1:14">
      <c r="A79" t="s">
        <v>441</v>
      </c>
      <c r="B79" t="s">
        <v>442</v>
      </c>
      <c r="C79" t="s">
        <v>96</v>
      </c>
      <c r="D79" t="s">
        <v>108</v>
      </c>
      <c r="E79" t="s">
        <v>443</v>
      </c>
      <c r="F79" t="s">
        <v>444</v>
      </c>
      <c r="G79" t="s">
        <v>98</v>
      </c>
      <c r="H79" s="54">
        <v>2250.58</v>
      </c>
      <c r="I79" s="54">
        <v>6944</v>
      </c>
      <c r="J79" s="54">
        <v>0</v>
      </c>
      <c r="K79" s="54">
        <v>156.28027520000001</v>
      </c>
      <c r="L79" s="55">
        <v>1E-4</v>
      </c>
      <c r="M79" s="55">
        <v>5.0000000000000001E-4</v>
      </c>
      <c r="N79" s="55">
        <v>2.0000000000000001E-4</v>
      </c>
    </row>
    <row r="80" spans="1:14">
      <c r="A80" t="s">
        <v>445</v>
      </c>
      <c r="B80" t="s">
        <v>446</v>
      </c>
      <c r="C80" t="s">
        <v>96</v>
      </c>
      <c r="D80" t="s">
        <v>108</v>
      </c>
      <c r="E80" t="s">
        <v>447</v>
      </c>
      <c r="F80" t="s">
        <v>444</v>
      </c>
      <c r="G80" t="s">
        <v>98</v>
      </c>
      <c r="H80" s="54">
        <v>11045.23</v>
      </c>
      <c r="I80" s="54">
        <v>39900</v>
      </c>
      <c r="J80" s="54">
        <v>0</v>
      </c>
      <c r="K80" s="54">
        <v>4407.0467699999999</v>
      </c>
      <c r="L80" s="55">
        <v>6.9999999999999999E-4</v>
      </c>
      <c r="M80" s="55">
        <v>1.34E-2</v>
      </c>
      <c r="N80" s="55">
        <v>4.5999999999999999E-3</v>
      </c>
    </row>
    <row r="81" spans="1:14">
      <c r="A81" t="s">
        <v>448</v>
      </c>
      <c r="B81" t="s">
        <v>449</v>
      </c>
      <c r="C81" t="s">
        <v>96</v>
      </c>
      <c r="D81" t="s">
        <v>108</v>
      </c>
      <c r="E81" t="s">
        <v>450</v>
      </c>
      <c r="F81" t="s">
        <v>451</v>
      </c>
      <c r="G81" t="s">
        <v>98</v>
      </c>
      <c r="H81" s="54">
        <v>7023.25</v>
      </c>
      <c r="I81" s="54">
        <v>10760</v>
      </c>
      <c r="J81" s="54">
        <v>0</v>
      </c>
      <c r="K81" s="54">
        <v>755.70169999999996</v>
      </c>
      <c r="L81" s="55">
        <v>5.9999999999999995E-4</v>
      </c>
      <c r="M81" s="55">
        <v>2.3E-3</v>
      </c>
      <c r="N81" s="55">
        <v>8.0000000000000004E-4</v>
      </c>
    </row>
    <row r="82" spans="1:14">
      <c r="A82" t="s">
        <v>452</v>
      </c>
      <c r="B82" t="s">
        <v>453</v>
      </c>
      <c r="C82" t="s">
        <v>96</v>
      </c>
      <c r="D82" t="s">
        <v>108</v>
      </c>
      <c r="E82" t="s">
        <v>454</v>
      </c>
      <c r="F82" t="s">
        <v>451</v>
      </c>
      <c r="G82" t="s">
        <v>98</v>
      </c>
      <c r="H82" s="54">
        <v>4244.9399999999996</v>
      </c>
      <c r="I82" s="54">
        <v>26550</v>
      </c>
      <c r="J82" s="54">
        <v>0</v>
      </c>
      <c r="K82" s="54">
        <v>1127.0315700000001</v>
      </c>
      <c r="L82" s="55">
        <v>5.0000000000000001E-4</v>
      </c>
      <c r="M82" s="55">
        <v>3.3999999999999998E-3</v>
      </c>
      <c r="N82" s="55">
        <v>1.1999999999999999E-3</v>
      </c>
    </row>
    <row r="83" spans="1:14">
      <c r="A83" t="s">
        <v>455</v>
      </c>
      <c r="B83" t="s">
        <v>456</v>
      </c>
      <c r="C83" t="s">
        <v>96</v>
      </c>
      <c r="D83" t="s">
        <v>108</v>
      </c>
      <c r="E83" t="s">
        <v>457</v>
      </c>
      <c r="F83" t="s">
        <v>313</v>
      </c>
      <c r="G83" t="s">
        <v>98</v>
      </c>
      <c r="H83" s="54">
        <v>97696.78</v>
      </c>
      <c r="I83" s="54">
        <v>1064</v>
      </c>
      <c r="J83" s="54">
        <v>0</v>
      </c>
      <c r="K83" s="54">
        <v>1039.4937391999999</v>
      </c>
      <c r="L83" s="55">
        <v>8.0000000000000004E-4</v>
      </c>
      <c r="M83" s="55">
        <v>3.2000000000000002E-3</v>
      </c>
      <c r="N83" s="55">
        <v>1.1000000000000001E-3</v>
      </c>
    </row>
    <row r="84" spans="1:14">
      <c r="A84" t="s">
        <v>458</v>
      </c>
      <c r="B84" t="s">
        <v>459</v>
      </c>
      <c r="C84" t="s">
        <v>96</v>
      </c>
      <c r="D84" t="s">
        <v>108</v>
      </c>
      <c r="E84" t="s">
        <v>460</v>
      </c>
      <c r="F84" t="s">
        <v>313</v>
      </c>
      <c r="G84" t="s">
        <v>98</v>
      </c>
      <c r="H84" s="54">
        <v>65914.45</v>
      </c>
      <c r="I84" s="54">
        <v>459.3</v>
      </c>
      <c r="J84" s="54">
        <v>0</v>
      </c>
      <c r="K84" s="54">
        <v>302.74506885</v>
      </c>
      <c r="L84" s="55">
        <v>2.0000000000000001E-4</v>
      </c>
      <c r="M84" s="55">
        <v>8.9999999999999998E-4</v>
      </c>
      <c r="N84" s="55">
        <v>2.9999999999999997E-4</v>
      </c>
    </row>
    <row r="85" spans="1:14">
      <c r="A85" t="s">
        <v>461</v>
      </c>
      <c r="B85" t="s">
        <v>462</v>
      </c>
      <c r="C85" t="s">
        <v>96</v>
      </c>
      <c r="D85" t="s">
        <v>108</v>
      </c>
      <c r="E85" t="s">
        <v>463</v>
      </c>
      <c r="F85" t="s">
        <v>464</v>
      </c>
      <c r="G85" t="s">
        <v>98</v>
      </c>
      <c r="H85" s="54">
        <v>7407.19</v>
      </c>
      <c r="I85" s="54">
        <v>4150</v>
      </c>
      <c r="J85" s="54">
        <v>0</v>
      </c>
      <c r="K85" s="54">
        <v>307.39838500000002</v>
      </c>
      <c r="L85" s="55">
        <v>1E-4</v>
      </c>
      <c r="M85" s="55">
        <v>8.9999999999999998E-4</v>
      </c>
      <c r="N85" s="55">
        <v>2.9999999999999997E-4</v>
      </c>
    </row>
    <row r="86" spans="1:14">
      <c r="A86" t="s">
        <v>465</v>
      </c>
      <c r="B86" t="s">
        <v>466</v>
      </c>
      <c r="C86" t="s">
        <v>96</v>
      </c>
      <c r="D86" t="s">
        <v>108</v>
      </c>
      <c r="E86" t="s">
        <v>467</v>
      </c>
      <c r="F86" t="s">
        <v>464</v>
      </c>
      <c r="G86" t="s">
        <v>98</v>
      </c>
      <c r="H86" s="54">
        <v>129815.71</v>
      </c>
      <c r="I86" s="54">
        <v>1210</v>
      </c>
      <c r="J86" s="54">
        <v>0</v>
      </c>
      <c r="K86" s="54">
        <v>1570.7700910000001</v>
      </c>
      <c r="L86" s="55">
        <v>6.9999999999999999E-4</v>
      </c>
      <c r="M86" s="55">
        <v>4.7999999999999996E-3</v>
      </c>
      <c r="N86" s="55">
        <v>1.6000000000000001E-3</v>
      </c>
    </row>
    <row r="87" spans="1:14">
      <c r="A87" t="s">
        <v>468</v>
      </c>
      <c r="B87" t="s">
        <v>469</v>
      </c>
      <c r="C87" t="s">
        <v>96</v>
      </c>
      <c r="D87" t="s">
        <v>108</v>
      </c>
      <c r="E87" t="s">
        <v>470</v>
      </c>
      <c r="F87" t="s">
        <v>464</v>
      </c>
      <c r="G87" t="s">
        <v>98</v>
      </c>
      <c r="H87" s="54">
        <v>17520.03</v>
      </c>
      <c r="I87" s="54">
        <v>5400</v>
      </c>
      <c r="J87" s="54">
        <v>0</v>
      </c>
      <c r="K87" s="54">
        <v>946.08162000000004</v>
      </c>
      <c r="L87" s="55">
        <v>2.0000000000000001E-4</v>
      </c>
      <c r="M87" s="55">
        <v>2.8999999999999998E-3</v>
      </c>
      <c r="N87" s="55">
        <v>1E-3</v>
      </c>
    </row>
    <row r="88" spans="1:14">
      <c r="A88" t="s">
        <v>471</v>
      </c>
      <c r="B88" t="s">
        <v>472</v>
      </c>
      <c r="C88" t="s">
        <v>96</v>
      </c>
      <c r="D88" t="s">
        <v>108</v>
      </c>
      <c r="E88" t="s">
        <v>473</v>
      </c>
      <c r="F88" t="s">
        <v>317</v>
      </c>
      <c r="G88" t="s">
        <v>98</v>
      </c>
      <c r="H88" s="54">
        <v>30564.959999999999</v>
      </c>
      <c r="I88" s="54">
        <v>3024</v>
      </c>
      <c r="J88" s="54">
        <v>0</v>
      </c>
      <c r="K88" s="54">
        <v>924.28439040000001</v>
      </c>
      <c r="L88" s="55">
        <v>2.0000000000000001E-4</v>
      </c>
      <c r="M88" s="55">
        <v>2.8E-3</v>
      </c>
      <c r="N88" s="55">
        <v>1E-3</v>
      </c>
    </row>
    <row r="89" spans="1:14">
      <c r="A89" t="s">
        <v>474</v>
      </c>
      <c r="B89" t="s">
        <v>475</v>
      </c>
      <c r="C89" t="s">
        <v>96</v>
      </c>
      <c r="D89" t="s">
        <v>108</v>
      </c>
      <c r="E89" t="s">
        <v>476</v>
      </c>
      <c r="F89" t="s">
        <v>317</v>
      </c>
      <c r="G89" t="s">
        <v>98</v>
      </c>
      <c r="H89" s="54">
        <v>7928.99</v>
      </c>
      <c r="I89" s="54">
        <v>3447</v>
      </c>
      <c r="J89" s="54">
        <v>0</v>
      </c>
      <c r="K89" s="54">
        <v>273.31228529999998</v>
      </c>
      <c r="L89" s="55">
        <v>2.0000000000000001E-4</v>
      </c>
      <c r="M89" s="55">
        <v>8.0000000000000004E-4</v>
      </c>
      <c r="N89" s="55">
        <v>2.9999999999999997E-4</v>
      </c>
    </row>
    <row r="90" spans="1:14">
      <c r="A90" t="s">
        <v>477</v>
      </c>
      <c r="B90" t="s">
        <v>478</v>
      </c>
      <c r="C90" t="s">
        <v>96</v>
      </c>
      <c r="D90" t="s">
        <v>108</v>
      </c>
      <c r="E90" t="s">
        <v>479</v>
      </c>
      <c r="F90" t="s">
        <v>317</v>
      </c>
      <c r="G90" t="s">
        <v>98</v>
      </c>
      <c r="H90" s="54">
        <v>1601</v>
      </c>
      <c r="I90" s="54">
        <v>76070</v>
      </c>
      <c r="J90" s="54">
        <v>0</v>
      </c>
      <c r="K90" s="54">
        <v>1217.8806999999999</v>
      </c>
      <c r="L90" s="55">
        <v>2.9999999999999997E-4</v>
      </c>
      <c r="M90" s="55">
        <v>3.7000000000000002E-3</v>
      </c>
      <c r="N90" s="55">
        <v>1.2999999999999999E-3</v>
      </c>
    </row>
    <row r="91" spans="1:14">
      <c r="A91" t="s">
        <v>480</v>
      </c>
      <c r="B91" t="s">
        <v>481</v>
      </c>
      <c r="C91" t="s">
        <v>96</v>
      </c>
      <c r="D91" t="s">
        <v>108</v>
      </c>
      <c r="E91" t="s">
        <v>482</v>
      </c>
      <c r="F91" t="s">
        <v>317</v>
      </c>
      <c r="G91" t="s">
        <v>98</v>
      </c>
      <c r="H91" s="54">
        <v>54334.35</v>
      </c>
      <c r="I91" s="54">
        <v>884</v>
      </c>
      <c r="J91" s="54">
        <v>0</v>
      </c>
      <c r="K91" s="54">
        <v>480.31565399999999</v>
      </c>
      <c r="L91" s="55">
        <v>4.0000000000000002E-4</v>
      </c>
      <c r="M91" s="55">
        <v>1.5E-3</v>
      </c>
      <c r="N91" s="55">
        <v>5.0000000000000001E-4</v>
      </c>
    </row>
    <row r="92" spans="1:14">
      <c r="A92" t="s">
        <v>483</v>
      </c>
      <c r="B92" t="s">
        <v>484</v>
      </c>
      <c r="C92" t="s">
        <v>96</v>
      </c>
      <c r="D92" t="s">
        <v>108</v>
      </c>
      <c r="E92" t="s">
        <v>485</v>
      </c>
      <c r="F92" t="s">
        <v>317</v>
      </c>
      <c r="G92" t="s">
        <v>98</v>
      </c>
      <c r="H92" s="54">
        <v>21119.98</v>
      </c>
      <c r="I92" s="54">
        <v>8550</v>
      </c>
      <c r="J92" s="54">
        <v>0</v>
      </c>
      <c r="K92" s="54">
        <v>1805.75829</v>
      </c>
      <c r="L92" s="55">
        <v>5.9999999999999995E-4</v>
      </c>
      <c r="M92" s="55">
        <v>5.4999999999999997E-3</v>
      </c>
      <c r="N92" s="55">
        <v>1.9E-3</v>
      </c>
    </row>
    <row r="93" spans="1:14">
      <c r="A93" t="s">
        <v>486</v>
      </c>
      <c r="B93" t="s">
        <v>487</v>
      </c>
      <c r="C93" t="s">
        <v>96</v>
      </c>
      <c r="D93" t="s">
        <v>108</v>
      </c>
      <c r="E93" t="s">
        <v>488</v>
      </c>
      <c r="F93" t="s">
        <v>317</v>
      </c>
      <c r="G93" t="s">
        <v>98</v>
      </c>
      <c r="H93" s="54">
        <v>684362.71</v>
      </c>
      <c r="I93" s="54">
        <v>169</v>
      </c>
      <c r="J93" s="54">
        <v>0</v>
      </c>
      <c r="K93" s="54">
        <v>1156.5729799000001</v>
      </c>
      <c r="L93" s="55">
        <v>1E-3</v>
      </c>
      <c r="M93" s="55">
        <v>3.5000000000000001E-3</v>
      </c>
      <c r="N93" s="55">
        <v>1.1999999999999999E-3</v>
      </c>
    </row>
    <row r="94" spans="1:14">
      <c r="A94" t="s">
        <v>489</v>
      </c>
      <c r="B94" t="s">
        <v>490</v>
      </c>
      <c r="C94" t="s">
        <v>96</v>
      </c>
      <c r="D94" t="s">
        <v>108</v>
      </c>
      <c r="E94" t="s">
        <v>491</v>
      </c>
      <c r="F94" t="s">
        <v>317</v>
      </c>
      <c r="G94" t="s">
        <v>98</v>
      </c>
      <c r="H94" s="54">
        <v>8001.85</v>
      </c>
      <c r="I94" s="54">
        <v>23770</v>
      </c>
      <c r="J94" s="54">
        <v>65.593459999999993</v>
      </c>
      <c r="K94" s="54">
        <v>1967.6332050000001</v>
      </c>
      <c r="L94" s="55">
        <v>6.9999999999999999E-4</v>
      </c>
      <c r="M94" s="55">
        <v>6.0000000000000001E-3</v>
      </c>
      <c r="N94" s="55">
        <v>2E-3</v>
      </c>
    </row>
    <row r="95" spans="1:14">
      <c r="A95" t="s">
        <v>492</v>
      </c>
      <c r="B95" t="s">
        <v>493</v>
      </c>
      <c r="C95" t="s">
        <v>96</v>
      </c>
      <c r="D95" t="s">
        <v>108</v>
      </c>
      <c r="E95" t="s">
        <v>494</v>
      </c>
      <c r="F95" t="s">
        <v>317</v>
      </c>
      <c r="G95" t="s">
        <v>98</v>
      </c>
      <c r="H95" s="54">
        <v>114864.36</v>
      </c>
      <c r="I95" s="54">
        <v>1700</v>
      </c>
      <c r="J95" s="54">
        <v>0</v>
      </c>
      <c r="K95" s="54">
        <v>1952.6941200000001</v>
      </c>
      <c r="L95" s="55">
        <v>5.9999999999999995E-4</v>
      </c>
      <c r="M95" s="55">
        <v>5.8999999999999999E-3</v>
      </c>
      <c r="N95" s="55">
        <v>2E-3</v>
      </c>
    </row>
    <row r="96" spans="1:14">
      <c r="A96" t="s">
        <v>495</v>
      </c>
      <c r="B96" t="s">
        <v>496</v>
      </c>
      <c r="C96" t="s">
        <v>96</v>
      </c>
      <c r="D96" t="s">
        <v>108</v>
      </c>
      <c r="E96" t="s">
        <v>497</v>
      </c>
      <c r="F96" t="s">
        <v>109</v>
      </c>
      <c r="G96" t="s">
        <v>98</v>
      </c>
      <c r="H96" s="54">
        <v>29150.15</v>
      </c>
      <c r="I96" s="54">
        <v>1990</v>
      </c>
      <c r="J96" s="54">
        <v>0</v>
      </c>
      <c r="K96" s="54">
        <v>580.087985</v>
      </c>
      <c r="L96" s="55">
        <v>2.0000000000000001E-4</v>
      </c>
      <c r="M96" s="55">
        <v>1.8E-3</v>
      </c>
      <c r="N96" s="55">
        <v>5.9999999999999995E-4</v>
      </c>
    </row>
    <row r="97" spans="1:14">
      <c r="A97" t="s">
        <v>498</v>
      </c>
      <c r="B97" t="s">
        <v>499</v>
      </c>
      <c r="C97" t="s">
        <v>96</v>
      </c>
      <c r="D97" t="s">
        <v>108</v>
      </c>
      <c r="E97" t="s">
        <v>500</v>
      </c>
      <c r="F97" t="s">
        <v>501</v>
      </c>
      <c r="G97" t="s">
        <v>98</v>
      </c>
      <c r="H97" s="54">
        <v>39975.14</v>
      </c>
      <c r="I97" s="54">
        <v>4109</v>
      </c>
      <c r="J97" s="54">
        <v>0</v>
      </c>
      <c r="K97" s="54">
        <v>1642.5785026000001</v>
      </c>
      <c r="L97" s="55">
        <v>4.0000000000000002E-4</v>
      </c>
      <c r="M97" s="55">
        <v>5.0000000000000001E-3</v>
      </c>
      <c r="N97" s="55">
        <v>1.6999999999999999E-3</v>
      </c>
    </row>
    <row r="98" spans="1:14">
      <c r="A98" t="s">
        <v>502</v>
      </c>
      <c r="B98" t="s">
        <v>503</v>
      </c>
      <c r="C98" t="s">
        <v>96</v>
      </c>
      <c r="D98" t="s">
        <v>108</v>
      </c>
      <c r="E98" t="s">
        <v>504</v>
      </c>
      <c r="F98" t="s">
        <v>505</v>
      </c>
      <c r="G98" t="s">
        <v>98</v>
      </c>
      <c r="H98" s="54">
        <v>13916.01</v>
      </c>
      <c r="I98" s="54">
        <v>7405</v>
      </c>
      <c r="J98" s="54">
        <v>0</v>
      </c>
      <c r="K98" s="54">
        <v>1030.4805405</v>
      </c>
      <c r="L98" s="55">
        <v>5.9999999999999995E-4</v>
      </c>
      <c r="M98" s="55">
        <v>3.0999999999999999E-3</v>
      </c>
      <c r="N98" s="55">
        <v>1.1000000000000001E-3</v>
      </c>
    </row>
    <row r="99" spans="1:14">
      <c r="A99" t="s">
        <v>506</v>
      </c>
      <c r="B99" t="s">
        <v>507</v>
      </c>
      <c r="C99" t="s">
        <v>96</v>
      </c>
      <c r="D99" t="s">
        <v>108</v>
      </c>
      <c r="E99" t="s">
        <v>508</v>
      </c>
      <c r="F99" t="s">
        <v>505</v>
      </c>
      <c r="G99" t="s">
        <v>98</v>
      </c>
      <c r="H99" s="54">
        <v>7519.43</v>
      </c>
      <c r="I99" s="54">
        <v>15690</v>
      </c>
      <c r="J99" s="54">
        <v>0</v>
      </c>
      <c r="K99" s="54">
        <v>1179.798567</v>
      </c>
      <c r="L99" s="55">
        <v>5.0000000000000001E-4</v>
      </c>
      <c r="M99" s="55">
        <v>3.5999999999999999E-3</v>
      </c>
      <c r="N99" s="55">
        <v>1.1999999999999999E-3</v>
      </c>
    </row>
    <row r="100" spans="1:14">
      <c r="A100" t="s">
        <v>509</v>
      </c>
      <c r="B100" t="s">
        <v>510</v>
      </c>
      <c r="C100" t="s">
        <v>96</v>
      </c>
      <c r="D100" t="s">
        <v>108</v>
      </c>
      <c r="E100" t="s">
        <v>511</v>
      </c>
      <c r="F100" t="s">
        <v>505</v>
      </c>
      <c r="G100" t="s">
        <v>98</v>
      </c>
      <c r="H100" s="54">
        <v>3208.92</v>
      </c>
      <c r="I100" s="54">
        <v>24060</v>
      </c>
      <c r="J100" s="54">
        <v>0</v>
      </c>
      <c r="K100" s="54">
        <v>772.06615199999999</v>
      </c>
      <c r="L100" s="55">
        <v>2.0000000000000001E-4</v>
      </c>
      <c r="M100" s="55">
        <v>2.3E-3</v>
      </c>
      <c r="N100" s="55">
        <v>8.0000000000000004E-4</v>
      </c>
    </row>
    <row r="101" spans="1:14">
      <c r="A101" t="s">
        <v>512</v>
      </c>
      <c r="B101" t="s">
        <v>513</v>
      </c>
      <c r="C101" t="s">
        <v>96</v>
      </c>
      <c r="D101" t="s">
        <v>108</v>
      </c>
      <c r="E101" t="s">
        <v>514</v>
      </c>
      <c r="F101" t="s">
        <v>505</v>
      </c>
      <c r="G101" t="s">
        <v>98</v>
      </c>
      <c r="H101" s="54">
        <v>14736.36</v>
      </c>
      <c r="I101" s="54">
        <v>7154</v>
      </c>
      <c r="J101" s="54">
        <v>0</v>
      </c>
      <c r="K101" s="54">
        <v>1054.2391944000001</v>
      </c>
      <c r="L101" s="55">
        <v>2.9999999999999997E-4</v>
      </c>
      <c r="M101" s="55">
        <v>3.2000000000000002E-3</v>
      </c>
      <c r="N101" s="55">
        <v>1.1000000000000001E-3</v>
      </c>
    </row>
    <row r="102" spans="1:14">
      <c r="A102" t="s">
        <v>515</v>
      </c>
      <c r="B102" t="s">
        <v>516</v>
      </c>
      <c r="C102" t="s">
        <v>96</v>
      </c>
      <c r="D102" t="s">
        <v>108</v>
      </c>
      <c r="E102" t="s">
        <v>517</v>
      </c>
      <c r="F102" t="s">
        <v>505</v>
      </c>
      <c r="G102" t="s">
        <v>98</v>
      </c>
      <c r="H102" s="54">
        <v>2939.93</v>
      </c>
      <c r="I102" s="54">
        <v>20210</v>
      </c>
      <c r="J102" s="54">
        <v>0</v>
      </c>
      <c r="K102" s="54">
        <v>594.159853</v>
      </c>
      <c r="L102" s="55">
        <v>2.0000000000000001E-4</v>
      </c>
      <c r="M102" s="55">
        <v>1.8E-3</v>
      </c>
      <c r="N102" s="55">
        <v>5.9999999999999995E-4</v>
      </c>
    </row>
    <row r="103" spans="1:14">
      <c r="A103" t="s">
        <v>518</v>
      </c>
      <c r="B103" t="s">
        <v>519</v>
      </c>
      <c r="C103" t="s">
        <v>96</v>
      </c>
      <c r="D103" t="s">
        <v>108</v>
      </c>
      <c r="E103" t="s">
        <v>520</v>
      </c>
      <c r="F103" t="s">
        <v>505</v>
      </c>
      <c r="G103" t="s">
        <v>98</v>
      </c>
      <c r="H103" s="54">
        <v>218728.01</v>
      </c>
      <c r="I103" s="54">
        <v>1709</v>
      </c>
      <c r="J103" s="54">
        <v>0</v>
      </c>
      <c r="K103" s="54">
        <v>3738.0616909</v>
      </c>
      <c r="L103" s="55">
        <v>8.0000000000000004E-4</v>
      </c>
      <c r="M103" s="55">
        <v>1.1299999999999999E-2</v>
      </c>
      <c r="N103" s="55">
        <v>3.8999999999999998E-3</v>
      </c>
    </row>
    <row r="104" spans="1:14">
      <c r="A104" t="s">
        <v>521</v>
      </c>
      <c r="B104" t="s">
        <v>522</v>
      </c>
      <c r="C104" t="s">
        <v>96</v>
      </c>
      <c r="D104" t="s">
        <v>108</v>
      </c>
      <c r="E104" t="s">
        <v>523</v>
      </c>
      <c r="F104" t="s">
        <v>524</v>
      </c>
      <c r="G104" t="s">
        <v>98</v>
      </c>
      <c r="H104" s="54">
        <v>61606.25</v>
      </c>
      <c r="I104" s="54">
        <v>4651</v>
      </c>
      <c r="J104" s="54">
        <v>0</v>
      </c>
      <c r="K104" s="54">
        <v>2865.3066875</v>
      </c>
      <c r="L104" s="55">
        <v>8.9999999999999998E-4</v>
      </c>
      <c r="M104" s="55">
        <v>8.6999999999999994E-3</v>
      </c>
      <c r="N104" s="55">
        <v>3.0000000000000001E-3</v>
      </c>
    </row>
    <row r="105" spans="1:14">
      <c r="A105" t="s">
        <v>525</v>
      </c>
      <c r="B105" t="s">
        <v>526</v>
      </c>
      <c r="C105" t="s">
        <v>96</v>
      </c>
      <c r="D105" t="s">
        <v>108</v>
      </c>
      <c r="E105" t="s">
        <v>527</v>
      </c>
      <c r="F105" t="s">
        <v>524</v>
      </c>
      <c r="G105" t="s">
        <v>98</v>
      </c>
      <c r="H105" s="54">
        <v>14737.2</v>
      </c>
      <c r="I105" s="54">
        <v>19210</v>
      </c>
      <c r="J105" s="54">
        <v>0</v>
      </c>
      <c r="K105" s="54">
        <v>2831.0161199999998</v>
      </c>
      <c r="L105" s="55">
        <v>5.9999999999999995E-4</v>
      </c>
      <c r="M105" s="55">
        <v>8.6E-3</v>
      </c>
      <c r="N105" s="55">
        <v>2.8999999999999998E-3</v>
      </c>
    </row>
    <row r="106" spans="1:14">
      <c r="A106" t="s">
        <v>528</v>
      </c>
      <c r="B106" t="s">
        <v>529</v>
      </c>
      <c r="C106" t="s">
        <v>96</v>
      </c>
      <c r="D106" t="s">
        <v>108</v>
      </c>
      <c r="E106" t="s">
        <v>530</v>
      </c>
      <c r="F106" t="s">
        <v>524</v>
      </c>
      <c r="G106" t="s">
        <v>98</v>
      </c>
      <c r="H106" s="54">
        <v>41413.360000000001</v>
      </c>
      <c r="I106" s="54">
        <v>6799</v>
      </c>
      <c r="J106" s="54">
        <v>0</v>
      </c>
      <c r="K106" s="54">
        <v>2815.6943464000001</v>
      </c>
      <c r="L106" s="55">
        <v>6.9999999999999999E-4</v>
      </c>
      <c r="M106" s="55">
        <v>8.5000000000000006E-3</v>
      </c>
      <c r="N106" s="55">
        <v>2.8999999999999998E-3</v>
      </c>
    </row>
    <row r="107" spans="1:14">
      <c r="A107" t="s">
        <v>531</v>
      </c>
      <c r="B107" t="s">
        <v>532</v>
      </c>
      <c r="C107" t="s">
        <v>96</v>
      </c>
      <c r="D107" t="s">
        <v>108</v>
      </c>
      <c r="E107" t="s">
        <v>533</v>
      </c>
      <c r="F107" t="s">
        <v>110</v>
      </c>
      <c r="G107" t="s">
        <v>98</v>
      </c>
      <c r="H107" s="54">
        <v>4069.02</v>
      </c>
      <c r="I107" s="54">
        <v>30260</v>
      </c>
      <c r="J107" s="54">
        <v>0</v>
      </c>
      <c r="K107" s="54">
        <v>1231.2854520000001</v>
      </c>
      <c r="L107" s="55">
        <v>6.9999999999999999E-4</v>
      </c>
      <c r="M107" s="55">
        <v>3.7000000000000002E-3</v>
      </c>
      <c r="N107" s="55">
        <v>1.2999999999999999E-3</v>
      </c>
    </row>
    <row r="108" spans="1:14">
      <c r="A108" t="s">
        <v>534</v>
      </c>
      <c r="B108" t="s">
        <v>535</v>
      </c>
      <c r="C108" t="s">
        <v>96</v>
      </c>
      <c r="D108" t="s">
        <v>108</v>
      </c>
      <c r="E108" t="s">
        <v>536</v>
      </c>
      <c r="F108" t="s">
        <v>111</v>
      </c>
      <c r="G108" t="s">
        <v>98</v>
      </c>
      <c r="H108" s="54">
        <v>14678.12</v>
      </c>
      <c r="I108" s="54">
        <v>509.6</v>
      </c>
      <c r="J108" s="54">
        <v>0</v>
      </c>
      <c r="K108" s="54">
        <v>74.799699520000004</v>
      </c>
      <c r="L108" s="55">
        <v>1E-4</v>
      </c>
      <c r="M108" s="55">
        <v>2.0000000000000001E-4</v>
      </c>
      <c r="N108" s="55">
        <v>1E-4</v>
      </c>
    </row>
    <row r="109" spans="1:14">
      <c r="A109" t="s">
        <v>537</v>
      </c>
      <c r="B109" t="s">
        <v>538</v>
      </c>
      <c r="C109" t="s">
        <v>96</v>
      </c>
      <c r="D109" t="s">
        <v>108</v>
      </c>
      <c r="E109" t="s">
        <v>539</v>
      </c>
      <c r="F109" t="s">
        <v>111</v>
      </c>
      <c r="G109" t="s">
        <v>98</v>
      </c>
      <c r="H109" s="54">
        <v>29045.24</v>
      </c>
      <c r="I109" s="54">
        <v>1320</v>
      </c>
      <c r="J109" s="54">
        <v>0</v>
      </c>
      <c r="K109" s="54">
        <v>383.39716800000002</v>
      </c>
      <c r="L109" s="55">
        <v>1E-4</v>
      </c>
      <c r="M109" s="55">
        <v>1.1999999999999999E-3</v>
      </c>
      <c r="N109" s="55">
        <v>4.0000000000000002E-4</v>
      </c>
    </row>
    <row r="110" spans="1:14">
      <c r="A110" t="s">
        <v>540</v>
      </c>
      <c r="B110" t="s">
        <v>541</v>
      </c>
      <c r="C110" t="s">
        <v>96</v>
      </c>
      <c r="D110" t="s">
        <v>108</v>
      </c>
      <c r="E110" t="s">
        <v>542</v>
      </c>
      <c r="F110" t="s">
        <v>112</v>
      </c>
      <c r="G110" t="s">
        <v>98</v>
      </c>
      <c r="H110" s="54">
        <v>4650.0600000000004</v>
      </c>
      <c r="I110" s="54">
        <v>7011</v>
      </c>
      <c r="J110" s="54">
        <v>0</v>
      </c>
      <c r="K110" s="54">
        <v>326.01570659999999</v>
      </c>
      <c r="L110" s="55">
        <v>1E-4</v>
      </c>
      <c r="M110" s="55">
        <v>1E-3</v>
      </c>
      <c r="N110" s="55">
        <v>2.9999999999999997E-4</v>
      </c>
    </row>
    <row r="111" spans="1:14">
      <c r="A111" t="s">
        <v>543</v>
      </c>
      <c r="B111" t="s">
        <v>544</v>
      </c>
      <c r="C111" t="s">
        <v>96</v>
      </c>
      <c r="D111" t="s">
        <v>108</v>
      </c>
      <c r="E111" t="s">
        <v>545</v>
      </c>
      <c r="F111" t="s">
        <v>112</v>
      </c>
      <c r="G111" t="s">
        <v>98</v>
      </c>
      <c r="H111" s="54">
        <v>224.84</v>
      </c>
      <c r="I111" s="54">
        <v>11150</v>
      </c>
      <c r="J111" s="54">
        <v>0</v>
      </c>
      <c r="K111" s="54">
        <v>25.069659999999999</v>
      </c>
      <c r="L111" s="55">
        <v>0</v>
      </c>
      <c r="M111" s="55">
        <v>1E-4</v>
      </c>
      <c r="N111" s="55">
        <v>0</v>
      </c>
    </row>
    <row r="112" spans="1:14">
      <c r="A112" t="s">
        <v>546</v>
      </c>
      <c r="B112" t="s">
        <v>547</v>
      </c>
      <c r="C112" t="s">
        <v>96</v>
      </c>
      <c r="D112" t="s">
        <v>108</v>
      </c>
      <c r="E112" t="s">
        <v>548</v>
      </c>
      <c r="F112" t="s">
        <v>113</v>
      </c>
      <c r="G112" t="s">
        <v>98</v>
      </c>
      <c r="H112" s="54">
        <v>108723.85</v>
      </c>
      <c r="I112" s="54">
        <v>1798</v>
      </c>
      <c r="J112" s="54">
        <v>0</v>
      </c>
      <c r="K112" s="54">
        <v>1954.8548229999999</v>
      </c>
      <c r="L112" s="55">
        <v>5.9999999999999995E-4</v>
      </c>
      <c r="M112" s="55">
        <v>5.8999999999999999E-3</v>
      </c>
      <c r="N112" s="55">
        <v>2E-3</v>
      </c>
    </row>
    <row r="113" spans="1:14">
      <c r="A113" t="s">
        <v>549</v>
      </c>
      <c r="B113" t="s">
        <v>550</v>
      </c>
      <c r="C113" t="s">
        <v>96</v>
      </c>
      <c r="D113" t="s">
        <v>108</v>
      </c>
      <c r="E113" t="s">
        <v>551</v>
      </c>
      <c r="F113" t="s">
        <v>113</v>
      </c>
      <c r="G113" t="s">
        <v>98</v>
      </c>
      <c r="H113" s="54">
        <v>96192.85</v>
      </c>
      <c r="I113" s="54">
        <v>1494</v>
      </c>
      <c r="J113" s="54">
        <v>0</v>
      </c>
      <c r="K113" s="54">
        <v>1437.121179</v>
      </c>
      <c r="L113" s="55">
        <v>5.9999999999999995E-4</v>
      </c>
      <c r="M113" s="55">
        <v>4.4000000000000003E-3</v>
      </c>
      <c r="N113" s="55">
        <v>1.5E-3</v>
      </c>
    </row>
    <row r="114" spans="1:14">
      <c r="A114" s="56" t="s">
        <v>552</v>
      </c>
      <c r="B114" s="102" t="s">
        <v>1867</v>
      </c>
      <c r="C114" s="102" t="s">
        <v>1867</v>
      </c>
      <c r="D114" s="103" t="s">
        <v>1867</v>
      </c>
      <c r="E114" s="103" t="s">
        <v>1867</v>
      </c>
      <c r="F114" s="103" t="s">
        <v>1867</v>
      </c>
      <c r="G114" s="103" t="s">
        <v>1867</v>
      </c>
      <c r="H114" s="58">
        <v>3544909.73</v>
      </c>
      <c r="I114" s="103" t="s">
        <v>1867</v>
      </c>
      <c r="J114" s="58">
        <v>22.346160000000001</v>
      </c>
      <c r="K114" s="58">
        <v>14881.828585014355</v>
      </c>
      <c r="L114" s="103" t="s">
        <v>1867</v>
      </c>
      <c r="M114" s="57">
        <v>4.5199999999999997E-2</v>
      </c>
      <c r="N114" s="57">
        <v>1.55E-2</v>
      </c>
    </row>
    <row r="115" spans="1:14">
      <c r="A115" t="s">
        <v>553</v>
      </c>
      <c r="B115" t="s">
        <v>554</v>
      </c>
      <c r="C115" t="s">
        <v>96</v>
      </c>
      <c r="D115" t="s">
        <v>108</v>
      </c>
      <c r="E115" t="s">
        <v>555</v>
      </c>
      <c r="F115" t="s">
        <v>352</v>
      </c>
      <c r="G115" t="s">
        <v>98</v>
      </c>
      <c r="H115" s="54">
        <v>7223.77</v>
      </c>
      <c r="I115" s="54">
        <v>113.3</v>
      </c>
      <c r="J115" s="54">
        <v>0</v>
      </c>
      <c r="K115" s="54">
        <v>8.18453141</v>
      </c>
      <c r="L115" s="55">
        <v>2.0000000000000001E-4</v>
      </c>
      <c r="M115" s="55">
        <v>0</v>
      </c>
      <c r="N115" s="55">
        <v>0</v>
      </c>
    </row>
    <row r="116" spans="1:14">
      <c r="A116" t="s">
        <v>556</v>
      </c>
      <c r="B116" t="s">
        <v>557</v>
      </c>
      <c r="C116" t="s">
        <v>96</v>
      </c>
      <c r="D116" t="s">
        <v>108</v>
      </c>
      <c r="E116" t="s">
        <v>558</v>
      </c>
      <c r="F116" t="s">
        <v>231</v>
      </c>
      <c r="G116" t="s">
        <v>98</v>
      </c>
      <c r="H116" s="54">
        <v>9152.49</v>
      </c>
      <c r="I116" s="54">
        <v>2602</v>
      </c>
      <c r="J116" s="54">
        <v>0</v>
      </c>
      <c r="K116" s="54">
        <v>238.1477898</v>
      </c>
      <c r="L116" s="55">
        <v>5.9999999999999995E-4</v>
      </c>
      <c r="M116" s="55">
        <v>6.9999999999999999E-4</v>
      </c>
      <c r="N116" s="55">
        <v>2.0000000000000001E-4</v>
      </c>
    </row>
    <row r="117" spans="1:14">
      <c r="A117" t="s">
        <v>559</v>
      </c>
      <c r="B117" t="s">
        <v>560</v>
      </c>
      <c r="C117" t="s">
        <v>96</v>
      </c>
      <c r="D117" t="s">
        <v>108</v>
      </c>
      <c r="E117" t="s">
        <v>561</v>
      </c>
      <c r="F117" t="s">
        <v>235</v>
      </c>
      <c r="G117" t="s">
        <v>98</v>
      </c>
      <c r="H117" s="54">
        <v>1419.13</v>
      </c>
      <c r="I117" s="54">
        <v>5400</v>
      </c>
      <c r="J117" s="54">
        <v>0</v>
      </c>
      <c r="K117" s="54">
        <v>76.633020000000002</v>
      </c>
      <c r="L117" s="55">
        <v>1E-4</v>
      </c>
      <c r="M117" s="55">
        <v>2.0000000000000001E-4</v>
      </c>
      <c r="N117" s="55">
        <v>1E-4</v>
      </c>
    </row>
    <row r="118" spans="1:14">
      <c r="A118" t="s">
        <v>562</v>
      </c>
      <c r="B118" t="s">
        <v>563</v>
      </c>
      <c r="C118" t="s">
        <v>96</v>
      </c>
      <c r="D118" t="s">
        <v>108</v>
      </c>
      <c r="E118" t="s">
        <v>564</v>
      </c>
      <c r="F118" t="s">
        <v>235</v>
      </c>
      <c r="G118" t="s">
        <v>98</v>
      </c>
      <c r="H118" s="54">
        <v>14647.66</v>
      </c>
      <c r="I118" s="54">
        <v>1600</v>
      </c>
      <c r="J118" s="54">
        <v>0</v>
      </c>
      <c r="K118" s="54">
        <v>234.36256</v>
      </c>
      <c r="L118" s="55">
        <v>2.9999999999999997E-4</v>
      </c>
      <c r="M118" s="55">
        <v>6.9999999999999999E-4</v>
      </c>
      <c r="N118" s="55">
        <v>2.0000000000000001E-4</v>
      </c>
    </row>
    <row r="119" spans="1:14">
      <c r="A119" t="s">
        <v>565</v>
      </c>
      <c r="B119" t="s">
        <v>566</v>
      </c>
      <c r="C119" t="s">
        <v>96</v>
      </c>
      <c r="D119" t="s">
        <v>108</v>
      </c>
      <c r="E119" t="s">
        <v>567</v>
      </c>
      <c r="F119" t="s">
        <v>235</v>
      </c>
      <c r="G119" t="s">
        <v>98</v>
      </c>
      <c r="H119" s="54">
        <v>16765.900000000001</v>
      </c>
      <c r="I119" s="54">
        <v>720.6</v>
      </c>
      <c r="J119" s="54">
        <v>0</v>
      </c>
      <c r="K119" s="54">
        <v>120.8150754</v>
      </c>
      <c r="L119" s="55">
        <v>2.0000000000000001E-4</v>
      </c>
      <c r="M119" s="55">
        <v>4.0000000000000002E-4</v>
      </c>
      <c r="N119" s="55">
        <v>1E-4</v>
      </c>
    </row>
    <row r="120" spans="1:14">
      <c r="A120" t="s">
        <v>568</v>
      </c>
      <c r="B120" t="s">
        <v>569</v>
      </c>
      <c r="C120" t="s">
        <v>96</v>
      </c>
      <c r="D120" t="s">
        <v>108</v>
      </c>
      <c r="E120" t="s">
        <v>570</v>
      </c>
      <c r="F120" t="s">
        <v>235</v>
      </c>
      <c r="G120" t="s">
        <v>98</v>
      </c>
      <c r="H120" s="54">
        <v>15832.82</v>
      </c>
      <c r="I120" s="54">
        <v>576.70000000000005</v>
      </c>
      <c r="J120" s="54">
        <v>0</v>
      </c>
      <c r="K120" s="54">
        <v>91.307872939999996</v>
      </c>
      <c r="L120" s="55">
        <v>2.9999999999999997E-4</v>
      </c>
      <c r="M120" s="55">
        <v>2.9999999999999997E-4</v>
      </c>
      <c r="N120" s="55">
        <v>1E-4</v>
      </c>
    </row>
    <row r="121" spans="1:14">
      <c r="A121" t="s">
        <v>571</v>
      </c>
      <c r="B121" t="s">
        <v>572</v>
      </c>
      <c r="C121" t="s">
        <v>96</v>
      </c>
      <c r="D121" t="s">
        <v>108</v>
      </c>
      <c r="E121" t="s">
        <v>573</v>
      </c>
      <c r="F121" t="s">
        <v>377</v>
      </c>
      <c r="G121" t="s">
        <v>98</v>
      </c>
      <c r="H121" s="54">
        <v>163782</v>
      </c>
      <c r="I121" s="54">
        <v>145.80000000000001</v>
      </c>
      <c r="J121" s="54">
        <v>0</v>
      </c>
      <c r="K121" s="54">
        <v>238.79415599999999</v>
      </c>
      <c r="L121" s="55">
        <v>6.9999999999999999E-4</v>
      </c>
      <c r="M121" s="55">
        <v>6.9999999999999999E-4</v>
      </c>
      <c r="N121" s="55">
        <v>2.0000000000000001E-4</v>
      </c>
    </row>
    <row r="122" spans="1:14">
      <c r="A122" t="s">
        <v>574</v>
      </c>
      <c r="B122" t="s">
        <v>575</v>
      </c>
      <c r="C122" t="s">
        <v>96</v>
      </c>
      <c r="D122" t="s">
        <v>108</v>
      </c>
      <c r="E122" t="s">
        <v>576</v>
      </c>
      <c r="F122" t="s">
        <v>577</v>
      </c>
      <c r="G122" t="s">
        <v>98</v>
      </c>
      <c r="H122" s="54">
        <v>4860.6400000000003</v>
      </c>
      <c r="I122" s="54">
        <v>2227</v>
      </c>
      <c r="J122" s="54">
        <v>0</v>
      </c>
      <c r="K122" s="54">
        <v>108.2464528</v>
      </c>
      <c r="L122" s="55">
        <v>1E-4</v>
      </c>
      <c r="M122" s="55">
        <v>2.9999999999999997E-4</v>
      </c>
      <c r="N122" s="55">
        <v>1E-4</v>
      </c>
    </row>
    <row r="123" spans="1:14">
      <c r="A123" t="s">
        <v>578</v>
      </c>
      <c r="B123" t="s">
        <v>579</v>
      </c>
      <c r="C123" t="s">
        <v>96</v>
      </c>
      <c r="D123" t="s">
        <v>108</v>
      </c>
      <c r="E123" t="s">
        <v>580</v>
      </c>
      <c r="F123" t="s">
        <v>256</v>
      </c>
      <c r="G123" t="s">
        <v>98</v>
      </c>
      <c r="H123" s="54">
        <v>3604.28</v>
      </c>
      <c r="I123" s="54">
        <v>29590</v>
      </c>
      <c r="J123" s="54">
        <v>0</v>
      </c>
      <c r="K123" s="54">
        <v>1066.5064520000001</v>
      </c>
      <c r="L123" s="55">
        <v>1E-3</v>
      </c>
      <c r="M123" s="55">
        <v>3.2000000000000002E-3</v>
      </c>
      <c r="N123" s="55">
        <v>1.1000000000000001E-3</v>
      </c>
    </row>
    <row r="124" spans="1:14">
      <c r="A124" t="s">
        <v>581</v>
      </c>
      <c r="B124" t="s">
        <v>582</v>
      </c>
      <c r="C124" t="s">
        <v>96</v>
      </c>
      <c r="D124" t="s">
        <v>108</v>
      </c>
      <c r="E124" t="s">
        <v>583</v>
      </c>
      <c r="F124" t="s">
        <v>256</v>
      </c>
      <c r="G124" t="s">
        <v>98</v>
      </c>
      <c r="H124" s="54">
        <v>112</v>
      </c>
      <c r="I124" s="54">
        <v>164.4</v>
      </c>
      <c r="J124" s="54">
        <v>0</v>
      </c>
      <c r="K124" s="54">
        <v>0.18412800000000001</v>
      </c>
      <c r="L124" s="55">
        <v>0</v>
      </c>
      <c r="M124" s="55">
        <v>0</v>
      </c>
      <c r="N124" s="55">
        <v>0</v>
      </c>
    </row>
    <row r="125" spans="1:14">
      <c r="A125" t="s">
        <v>584</v>
      </c>
      <c r="B125" t="s">
        <v>585</v>
      </c>
      <c r="C125" t="s">
        <v>96</v>
      </c>
      <c r="D125" t="s">
        <v>108</v>
      </c>
      <c r="E125" t="s">
        <v>586</v>
      </c>
      <c r="F125" t="s">
        <v>256</v>
      </c>
      <c r="G125" t="s">
        <v>98</v>
      </c>
      <c r="H125" s="54">
        <v>2402.98</v>
      </c>
      <c r="I125" s="54">
        <v>2774.000031</v>
      </c>
      <c r="J125" s="54">
        <v>0</v>
      </c>
      <c r="K125" s="54">
        <v>66.658665944923797</v>
      </c>
      <c r="L125" s="55">
        <v>1E-4</v>
      </c>
      <c r="M125" s="55">
        <v>2.0000000000000001E-4</v>
      </c>
      <c r="N125" s="55">
        <v>1E-4</v>
      </c>
    </row>
    <row r="126" spans="1:14">
      <c r="A126" t="s">
        <v>587</v>
      </c>
      <c r="B126" t="s">
        <v>588</v>
      </c>
      <c r="C126" t="s">
        <v>96</v>
      </c>
      <c r="D126" t="s">
        <v>108</v>
      </c>
      <c r="E126" t="s">
        <v>589</v>
      </c>
      <c r="F126" t="s">
        <v>256</v>
      </c>
      <c r="G126" t="s">
        <v>98</v>
      </c>
      <c r="H126" s="54">
        <v>73943.11</v>
      </c>
      <c r="I126" s="54">
        <v>420.00000099999988</v>
      </c>
      <c r="J126" s="54">
        <v>0</v>
      </c>
      <c r="K126" s="54">
        <v>310.56106273943101</v>
      </c>
      <c r="L126" s="55">
        <v>4.0000000000000002E-4</v>
      </c>
      <c r="M126" s="55">
        <v>8.9999999999999998E-4</v>
      </c>
      <c r="N126" s="55">
        <v>2.9999999999999997E-4</v>
      </c>
    </row>
    <row r="127" spans="1:14">
      <c r="A127" t="s">
        <v>590</v>
      </c>
      <c r="B127" t="s">
        <v>591</v>
      </c>
      <c r="C127" t="s">
        <v>96</v>
      </c>
      <c r="D127" t="s">
        <v>108</v>
      </c>
      <c r="E127" t="s">
        <v>592</v>
      </c>
      <c r="F127" t="s">
        <v>256</v>
      </c>
      <c r="G127" t="s">
        <v>98</v>
      </c>
      <c r="H127" s="54">
        <v>16802.32</v>
      </c>
      <c r="I127" s="54">
        <v>3575</v>
      </c>
      <c r="J127" s="54">
        <v>0</v>
      </c>
      <c r="K127" s="54">
        <v>600.68294000000003</v>
      </c>
      <c r="L127" s="55">
        <v>5.0000000000000001E-4</v>
      </c>
      <c r="M127" s="55">
        <v>1.8E-3</v>
      </c>
      <c r="N127" s="55">
        <v>5.9999999999999995E-4</v>
      </c>
    </row>
    <row r="128" spans="1:14">
      <c r="A128" t="s">
        <v>593</v>
      </c>
      <c r="B128" t="s">
        <v>594</v>
      </c>
      <c r="C128" t="s">
        <v>96</v>
      </c>
      <c r="D128" t="s">
        <v>108</v>
      </c>
      <c r="E128" t="s">
        <v>595</v>
      </c>
      <c r="F128" t="s">
        <v>596</v>
      </c>
      <c r="G128" t="s">
        <v>98</v>
      </c>
      <c r="H128" s="54">
        <v>2445.79</v>
      </c>
      <c r="I128" s="54">
        <v>1558</v>
      </c>
      <c r="J128" s="54">
        <v>0</v>
      </c>
      <c r="K128" s="54">
        <v>38.105408199999999</v>
      </c>
      <c r="L128" s="55">
        <v>5.0000000000000001E-4</v>
      </c>
      <c r="M128" s="55">
        <v>1E-4</v>
      </c>
      <c r="N128" s="55">
        <v>0</v>
      </c>
    </row>
    <row r="129" spans="1:14">
      <c r="A129" t="s">
        <v>597</v>
      </c>
      <c r="B129" t="s">
        <v>598</v>
      </c>
      <c r="C129" t="s">
        <v>96</v>
      </c>
      <c r="D129" t="s">
        <v>108</v>
      </c>
      <c r="E129" t="s">
        <v>599</v>
      </c>
      <c r="F129" t="s">
        <v>596</v>
      </c>
      <c r="G129" t="s">
        <v>98</v>
      </c>
      <c r="H129" s="54">
        <v>9613.69</v>
      </c>
      <c r="I129" s="54">
        <v>627.29999999999995</v>
      </c>
      <c r="J129" s="54">
        <v>0</v>
      </c>
      <c r="K129" s="54">
        <v>60.306677370000003</v>
      </c>
      <c r="L129" s="55">
        <v>2.0000000000000001E-4</v>
      </c>
      <c r="M129" s="55">
        <v>2.0000000000000001E-4</v>
      </c>
      <c r="N129" s="55">
        <v>1E-4</v>
      </c>
    </row>
    <row r="130" spans="1:14">
      <c r="A130" t="s">
        <v>600</v>
      </c>
      <c r="B130" t="s">
        <v>601</v>
      </c>
      <c r="C130" t="s">
        <v>96</v>
      </c>
      <c r="D130" t="s">
        <v>108</v>
      </c>
      <c r="E130" t="s">
        <v>602</v>
      </c>
      <c r="F130" t="s">
        <v>103</v>
      </c>
      <c r="G130" t="s">
        <v>98</v>
      </c>
      <c r="H130" s="54">
        <v>10078.02</v>
      </c>
      <c r="I130" s="54">
        <v>2300</v>
      </c>
      <c r="J130" s="54">
        <v>0</v>
      </c>
      <c r="K130" s="54">
        <v>231.79445999999999</v>
      </c>
      <c r="L130" s="55">
        <v>4.0000000000000002E-4</v>
      </c>
      <c r="M130" s="55">
        <v>6.9999999999999999E-4</v>
      </c>
      <c r="N130" s="55">
        <v>2.0000000000000001E-4</v>
      </c>
    </row>
    <row r="131" spans="1:14">
      <c r="A131" t="s">
        <v>603</v>
      </c>
      <c r="B131" t="s">
        <v>604</v>
      </c>
      <c r="C131" t="s">
        <v>96</v>
      </c>
      <c r="D131" t="s">
        <v>108</v>
      </c>
      <c r="E131" t="s">
        <v>605</v>
      </c>
      <c r="F131" t="s">
        <v>103</v>
      </c>
      <c r="G131" t="s">
        <v>98</v>
      </c>
      <c r="H131" s="54">
        <v>2345.5100000000002</v>
      </c>
      <c r="I131" s="54">
        <v>9550</v>
      </c>
      <c r="J131" s="54">
        <v>0</v>
      </c>
      <c r="K131" s="54">
        <v>223.996205</v>
      </c>
      <c r="L131" s="55">
        <v>5.0000000000000001E-4</v>
      </c>
      <c r="M131" s="55">
        <v>6.9999999999999999E-4</v>
      </c>
      <c r="N131" s="55">
        <v>2.0000000000000001E-4</v>
      </c>
    </row>
    <row r="132" spans="1:14">
      <c r="A132" t="s">
        <v>606</v>
      </c>
      <c r="B132" t="s">
        <v>607</v>
      </c>
      <c r="C132" t="s">
        <v>96</v>
      </c>
      <c r="D132" t="s">
        <v>108</v>
      </c>
      <c r="E132" t="s">
        <v>608</v>
      </c>
      <c r="F132" t="s">
        <v>103</v>
      </c>
      <c r="G132" t="s">
        <v>98</v>
      </c>
      <c r="H132" s="54">
        <v>1149838.8400000001</v>
      </c>
      <c r="I132" s="54">
        <v>65.599999999999994</v>
      </c>
      <c r="J132" s="54">
        <v>0</v>
      </c>
      <c r="K132" s="54">
        <v>754.29427903999999</v>
      </c>
      <c r="L132" s="55">
        <v>8.9999999999999998E-4</v>
      </c>
      <c r="M132" s="55">
        <v>2.3E-3</v>
      </c>
      <c r="N132" s="55">
        <v>8.0000000000000004E-4</v>
      </c>
    </row>
    <row r="133" spans="1:14">
      <c r="A133" t="s">
        <v>609</v>
      </c>
      <c r="B133" t="s">
        <v>610</v>
      </c>
      <c r="C133" t="s">
        <v>96</v>
      </c>
      <c r="D133" t="s">
        <v>108</v>
      </c>
      <c r="E133" t="s">
        <v>611</v>
      </c>
      <c r="F133" t="s">
        <v>103</v>
      </c>
      <c r="G133" t="s">
        <v>98</v>
      </c>
      <c r="H133" s="54">
        <v>55382.79</v>
      </c>
      <c r="I133" s="54">
        <v>507.8</v>
      </c>
      <c r="J133" s="54">
        <v>0</v>
      </c>
      <c r="K133" s="54">
        <v>281.23380761999999</v>
      </c>
      <c r="L133" s="55">
        <v>4.0000000000000002E-4</v>
      </c>
      <c r="M133" s="55">
        <v>8.9999999999999998E-4</v>
      </c>
      <c r="N133" s="55">
        <v>2.9999999999999997E-4</v>
      </c>
    </row>
    <row r="134" spans="1:14">
      <c r="A134" t="s">
        <v>612</v>
      </c>
      <c r="B134" t="s">
        <v>613</v>
      </c>
      <c r="C134" t="s">
        <v>96</v>
      </c>
      <c r="D134" t="s">
        <v>108</v>
      </c>
      <c r="E134" t="s">
        <v>614</v>
      </c>
      <c r="F134" t="s">
        <v>103</v>
      </c>
      <c r="G134" t="s">
        <v>98</v>
      </c>
      <c r="H134" s="54">
        <v>7850.34</v>
      </c>
      <c r="I134" s="54">
        <v>4.9000000000000004</v>
      </c>
      <c r="J134" s="54">
        <v>0</v>
      </c>
      <c r="K134" s="54">
        <v>0.38466665999999999</v>
      </c>
      <c r="L134" s="55">
        <v>2.9999999999999997E-4</v>
      </c>
      <c r="M134" s="55">
        <v>0</v>
      </c>
      <c r="N134" s="55">
        <v>0</v>
      </c>
    </row>
    <row r="135" spans="1:14">
      <c r="A135" t="s">
        <v>615</v>
      </c>
      <c r="B135" t="s">
        <v>616</v>
      </c>
      <c r="C135" t="s">
        <v>96</v>
      </c>
      <c r="D135" t="s">
        <v>108</v>
      </c>
      <c r="E135" t="s">
        <v>617</v>
      </c>
      <c r="F135" t="s">
        <v>285</v>
      </c>
      <c r="G135" t="s">
        <v>98</v>
      </c>
      <c r="H135" s="54">
        <v>11648.55</v>
      </c>
      <c r="I135" s="54">
        <v>1336</v>
      </c>
      <c r="J135" s="54">
        <v>0</v>
      </c>
      <c r="K135" s="54">
        <v>155.624628</v>
      </c>
      <c r="L135" s="55">
        <v>5.9999999999999995E-4</v>
      </c>
      <c r="M135" s="55">
        <v>5.0000000000000001E-4</v>
      </c>
      <c r="N135" s="55">
        <v>2.0000000000000001E-4</v>
      </c>
    </row>
    <row r="136" spans="1:14">
      <c r="A136" t="s">
        <v>618</v>
      </c>
      <c r="B136" t="s">
        <v>619</v>
      </c>
      <c r="C136" t="s">
        <v>96</v>
      </c>
      <c r="D136" t="s">
        <v>108</v>
      </c>
      <c r="E136" t="s">
        <v>620</v>
      </c>
      <c r="F136" t="s">
        <v>621</v>
      </c>
      <c r="G136" t="s">
        <v>98</v>
      </c>
      <c r="H136" s="54">
        <v>16017.56</v>
      </c>
      <c r="I136" s="54">
        <v>574</v>
      </c>
      <c r="J136" s="54">
        <v>0</v>
      </c>
      <c r="K136" s="54">
        <v>91.940794400000001</v>
      </c>
      <c r="L136" s="55">
        <v>8.0000000000000004E-4</v>
      </c>
      <c r="M136" s="55">
        <v>2.9999999999999997E-4</v>
      </c>
      <c r="N136" s="55">
        <v>1E-4</v>
      </c>
    </row>
    <row r="137" spans="1:14">
      <c r="A137" t="s">
        <v>622</v>
      </c>
      <c r="B137" t="s">
        <v>623</v>
      </c>
      <c r="C137" t="s">
        <v>96</v>
      </c>
      <c r="D137" t="s">
        <v>108</v>
      </c>
      <c r="E137" t="s">
        <v>624</v>
      </c>
      <c r="F137" t="s">
        <v>295</v>
      </c>
      <c r="G137" t="s">
        <v>98</v>
      </c>
      <c r="H137" s="54">
        <v>19823.29</v>
      </c>
      <c r="I137" s="54">
        <v>900</v>
      </c>
      <c r="J137" s="54">
        <v>0</v>
      </c>
      <c r="K137" s="54">
        <v>178.40960999999999</v>
      </c>
      <c r="L137" s="55">
        <v>5.9999999999999995E-4</v>
      </c>
      <c r="M137" s="55">
        <v>5.0000000000000001E-4</v>
      </c>
      <c r="N137" s="55">
        <v>2.0000000000000001E-4</v>
      </c>
    </row>
    <row r="138" spans="1:14">
      <c r="A138" t="s">
        <v>625</v>
      </c>
      <c r="B138" t="s">
        <v>626</v>
      </c>
      <c r="C138" t="s">
        <v>96</v>
      </c>
      <c r="D138" t="s">
        <v>108</v>
      </c>
      <c r="E138" t="s">
        <v>627</v>
      </c>
      <c r="F138" t="s">
        <v>295</v>
      </c>
      <c r="G138" t="s">
        <v>98</v>
      </c>
      <c r="H138" s="54">
        <v>12376.16</v>
      </c>
      <c r="I138" s="54">
        <v>951.2</v>
      </c>
      <c r="J138" s="54">
        <v>0</v>
      </c>
      <c r="K138" s="54">
        <v>117.72203392</v>
      </c>
      <c r="L138" s="55">
        <v>8.0000000000000004E-4</v>
      </c>
      <c r="M138" s="55">
        <v>4.0000000000000002E-4</v>
      </c>
      <c r="N138" s="55">
        <v>1E-4</v>
      </c>
    </row>
    <row r="139" spans="1:14">
      <c r="A139" t="s">
        <v>628</v>
      </c>
      <c r="B139" t="s">
        <v>629</v>
      </c>
      <c r="C139" t="s">
        <v>96</v>
      </c>
      <c r="D139" t="s">
        <v>108</v>
      </c>
      <c r="E139" t="s">
        <v>630</v>
      </c>
      <c r="F139" t="s">
        <v>295</v>
      </c>
      <c r="G139" t="s">
        <v>98</v>
      </c>
      <c r="H139" s="54">
        <v>5407.23</v>
      </c>
      <c r="I139" s="54">
        <v>417.2</v>
      </c>
      <c r="J139" s="54">
        <v>0</v>
      </c>
      <c r="K139" s="54">
        <v>22.558963559999999</v>
      </c>
      <c r="L139" s="55">
        <v>4.0000000000000002E-4</v>
      </c>
      <c r="M139" s="55">
        <v>1E-4</v>
      </c>
      <c r="N139" s="55">
        <v>0</v>
      </c>
    </row>
    <row r="140" spans="1:14">
      <c r="A140" t="s">
        <v>631</v>
      </c>
      <c r="B140" t="s">
        <v>632</v>
      </c>
      <c r="C140" t="s">
        <v>96</v>
      </c>
      <c r="D140" t="s">
        <v>108</v>
      </c>
      <c r="E140" t="s">
        <v>633</v>
      </c>
      <c r="F140" t="s">
        <v>295</v>
      </c>
      <c r="G140" t="s">
        <v>98</v>
      </c>
      <c r="H140" s="54">
        <v>94407.039999999994</v>
      </c>
      <c r="I140" s="54">
        <v>1100</v>
      </c>
      <c r="J140" s="54">
        <v>15.90183</v>
      </c>
      <c r="K140" s="54">
        <v>1054.3792699999999</v>
      </c>
      <c r="L140" s="55">
        <v>8.9999999999999998E-4</v>
      </c>
      <c r="M140" s="55">
        <v>3.2000000000000002E-3</v>
      </c>
      <c r="N140" s="55">
        <v>1.1000000000000001E-3</v>
      </c>
    </row>
    <row r="141" spans="1:14">
      <c r="A141" t="s">
        <v>634</v>
      </c>
      <c r="B141" t="s">
        <v>635</v>
      </c>
      <c r="C141" t="s">
        <v>96</v>
      </c>
      <c r="D141" t="s">
        <v>108</v>
      </c>
      <c r="E141" t="s">
        <v>636</v>
      </c>
      <c r="F141" t="s">
        <v>295</v>
      </c>
      <c r="G141" t="s">
        <v>98</v>
      </c>
      <c r="H141" s="54">
        <v>11863.26</v>
      </c>
      <c r="I141" s="54">
        <v>3813</v>
      </c>
      <c r="J141" s="54">
        <v>0</v>
      </c>
      <c r="K141" s="54">
        <v>452.34610379999998</v>
      </c>
      <c r="L141" s="55">
        <v>5.0000000000000001E-4</v>
      </c>
      <c r="M141" s="55">
        <v>1.4E-3</v>
      </c>
      <c r="N141" s="55">
        <v>5.0000000000000001E-4</v>
      </c>
    </row>
    <row r="142" spans="1:14">
      <c r="A142" t="s">
        <v>637</v>
      </c>
      <c r="B142" t="s">
        <v>638</v>
      </c>
      <c r="C142" t="s">
        <v>96</v>
      </c>
      <c r="D142" t="s">
        <v>108</v>
      </c>
      <c r="E142" t="s">
        <v>639</v>
      </c>
      <c r="F142" t="s">
        <v>295</v>
      </c>
      <c r="G142" t="s">
        <v>98</v>
      </c>
      <c r="H142" s="54">
        <v>60639.41</v>
      </c>
      <c r="I142" s="54">
        <v>311.2</v>
      </c>
      <c r="J142" s="54">
        <v>0</v>
      </c>
      <c r="K142" s="54">
        <v>188.70984392</v>
      </c>
      <c r="L142" s="55">
        <v>6.9999999999999999E-4</v>
      </c>
      <c r="M142" s="55">
        <v>5.9999999999999995E-4</v>
      </c>
      <c r="N142" s="55">
        <v>2.0000000000000001E-4</v>
      </c>
    </row>
    <row r="143" spans="1:14">
      <c r="A143" t="s">
        <v>640</v>
      </c>
      <c r="B143" t="s">
        <v>641</v>
      </c>
      <c r="C143" t="s">
        <v>96</v>
      </c>
      <c r="D143" t="s">
        <v>108</v>
      </c>
      <c r="E143" t="s">
        <v>642</v>
      </c>
      <c r="F143" t="s">
        <v>295</v>
      </c>
      <c r="G143" t="s">
        <v>98</v>
      </c>
      <c r="H143" s="54">
        <v>3661.91</v>
      </c>
      <c r="I143" s="54">
        <v>5397</v>
      </c>
      <c r="J143" s="54">
        <v>0</v>
      </c>
      <c r="K143" s="54">
        <v>197.6332827</v>
      </c>
      <c r="L143" s="55">
        <v>4.0000000000000002E-4</v>
      </c>
      <c r="M143" s="55">
        <v>5.9999999999999995E-4</v>
      </c>
      <c r="N143" s="55">
        <v>2.0000000000000001E-4</v>
      </c>
    </row>
    <row r="144" spans="1:14">
      <c r="A144" t="s">
        <v>643</v>
      </c>
      <c r="B144" t="s">
        <v>644</v>
      </c>
      <c r="C144" t="s">
        <v>96</v>
      </c>
      <c r="D144" t="s">
        <v>108</v>
      </c>
      <c r="E144" t="s">
        <v>645</v>
      </c>
      <c r="F144" t="s">
        <v>295</v>
      </c>
      <c r="G144" t="s">
        <v>98</v>
      </c>
      <c r="H144" s="54">
        <v>14359.04</v>
      </c>
      <c r="I144" s="54">
        <v>1035</v>
      </c>
      <c r="J144" s="54">
        <v>0</v>
      </c>
      <c r="K144" s="54">
        <v>148.61606399999999</v>
      </c>
      <c r="L144" s="55">
        <v>8.9999999999999998E-4</v>
      </c>
      <c r="M144" s="55">
        <v>5.0000000000000001E-4</v>
      </c>
      <c r="N144" s="55">
        <v>2.0000000000000001E-4</v>
      </c>
    </row>
    <row r="145" spans="1:14">
      <c r="A145" t="s">
        <v>646</v>
      </c>
      <c r="B145" t="s">
        <v>647</v>
      </c>
      <c r="C145" t="s">
        <v>96</v>
      </c>
      <c r="D145" t="s">
        <v>108</v>
      </c>
      <c r="E145" t="s">
        <v>648</v>
      </c>
      <c r="F145" t="s">
        <v>309</v>
      </c>
      <c r="G145" t="s">
        <v>98</v>
      </c>
      <c r="H145" s="54">
        <v>8585.32</v>
      </c>
      <c r="I145" s="54">
        <v>2373</v>
      </c>
      <c r="J145" s="54">
        <v>0</v>
      </c>
      <c r="K145" s="54">
        <v>203.7296436</v>
      </c>
      <c r="L145" s="55">
        <v>5.9999999999999995E-4</v>
      </c>
      <c r="M145" s="55">
        <v>5.9999999999999995E-4</v>
      </c>
      <c r="N145" s="55">
        <v>2.0000000000000001E-4</v>
      </c>
    </row>
    <row r="146" spans="1:14">
      <c r="A146" t="s">
        <v>649</v>
      </c>
      <c r="B146" t="s">
        <v>650</v>
      </c>
      <c r="C146" t="s">
        <v>96</v>
      </c>
      <c r="D146" t="s">
        <v>108</v>
      </c>
      <c r="E146" t="s">
        <v>651</v>
      </c>
      <c r="F146" t="s">
        <v>309</v>
      </c>
      <c r="G146" t="s">
        <v>98</v>
      </c>
      <c r="H146" s="54">
        <v>362.06</v>
      </c>
      <c r="I146" s="54">
        <v>14000</v>
      </c>
      <c r="J146" s="54">
        <v>0</v>
      </c>
      <c r="K146" s="54">
        <v>50.688400000000001</v>
      </c>
      <c r="L146" s="55">
        <v>1E-4</v>
      </c>
      <c r="M146" s="55">
        <v>2.0000000000000001E-4</v>
      </c>
      <c r="N146" s="55">
        <v>1E-4</v>
      </c>
    </row>
    <row r="147" spans="1:14">
      <c r="A147" t="s">
        <v>652</v>
      </c>
      <c r="B147" t="s">
        <v>653</v>
      </c>
      <c r="C147" t="s">
        <v>96</v>
      </c>
      <c r="D147" t="s">
        <v>108</v>
      </c>
      <c r="E147" t="s">
        <v>654</v>
      </c>
      <c r="F147" t="s">
        <v>309</v>
      </c>
      <c r="G147" t="s">
        <v>98</v>
      </c>
      <c r="H147" s="54">
        <v>6250.43</v>
      </c>
      <c r="I147" s="54">
        <v>6480</v>
      </c>
      <c r="J147" s="54">
        <v>0</v>
      </c>
      <c r="K147" s="54">
        <v>405.02786400000002</v>
      </c>
      <c r="L147" s="55">
        <v>5.0000000000000001E-4</v>
      </c>
      <c r="M147" s="55">
        <v>1.1999999999999999E-3</v>
      </c>
      <c r="N147" s="55">
        <v>4.0000000000000002E-4</v>
      </c>
    </row>
    <row r="148" spans="1:14">
      <c r="A148" t="s">
        <v>655</v>
      </c>
      <c r="B148" t="s">
        <v>656</v>
      </c>
      <c r="C148" t="s">
        <v>96</v>
      </c>
      <c r="D148" t="s">
        <v>108</v>
      </c>
      <c r="E148" t="s">
        <v>657</v>
      </c>
      <c r="F148" t="s">
        <v>309</v>
      </c>
      <c r="G148" t="s">
        <v>98</v>
      </c>
      <c r="H148" s="54">
        <v>39688.86</v>
      </c>
      <c r="I148" s="54">
        <v>1411</v>
      </c>
      <c r="J148" s="54">
        <v>0</v>
      </c>
      <c r="K148" s="54">
        <v>560.00981460000003</v>
      </c>
      <c r="L148" s="55">
        <v>4.0000000000000002E-4</v>
      </c>
      <c r="M148" s="55">
        <v>1.6999999999999999E-3</v>
      </c>
      <c r="N148" s="55">
        <v>5.9999999999999995E-4</v>
      </c>
    </row>
    <row r="149" spans="1:14">
      <c r="A149" t="s">
        <v>658</v>
      </c>
      <c r="B149" t="s">
        <v>659</v>
      </c>
      <c r="C149" t="s">
        <v>96</v>
      </c>
      <c r="D149" t="s">
        <v>108</v>
      </c>
      <c r="E149" t="s">
        <v>660</v>
      </c>
      <c r="F149" t="s">
        <v>661</v>
      </c>
      <c r="G149" t="s">
        <v>98</v>
      </c>
      <c r="H149" s="54">
        <v>11901.22</v>
      </c>
      <c r="I149" s="54">
        <v>710.8</v>
      </c>
      <c r="J149" s="54">
        <v>0</v>
      </c>
      <c r="K149" s="54">
        <v>84.593871759999999</v>
      </c>
      <c r="L149" s="55">
        <v>2.0000000000000001E-4</v>
      </c>
      <c r="M149" s="55">
        <v>2.9999999999999997E-4</v>
      </c>
      <c r="N149" s="55">
        <v>1E-4</v>
      </c>
    </row>
    <row r="150" spans="1:14">
      <c r="A150" t="s">
        <v>662</v>
      </c>
      <c r="B150" t="s">
        <v>663</v>
      </c>
      <c r="C150" t="s">
        <v>96</v>
      </c>
      <c r="D150" t="s">
        <v>108</v>
      </c>
      <c r="E150" t="s">
        <v>664</v>
      </c>
      <c r="F150" t="s">
        <v>444</v>
      </c>
      <c r="G150" t="s">
        <v>98</v>
      </c>
      <c r="H150" s="54">
        <v>5906.32</v>
      </c>
      <c r="I150" s="54">
        <v>7000</v>
      </c>
      <c r="J150" s="54">
        <v>0</v>
      </c>
      <c r="K150" s="54">
        <v>413.44240000000002</v>
      </c>
      <c r="L150" s="55">
        <v>1E-4</v>
      </c>
      <c r="M150" s="55">
        <v>1.2999999999999999E-3</v>
      </c>
      <c r="N150" s="55">
        <v>4.0000000000000002E-4</v>
      </c>
    </row>
    <row r="151" spans="1:14">
      <c r="A151" t="s">
        <v>665</v>
      </c>
      <c r="B151" t="s">
        <v>666</v>
      </c>
      <c r="C151" t="s">
        <v>96</v>
      </c>
      <c r="D151" t="s">
        <v>108</v>
      </c>
      <c r="E151" t="s">
        <v>667</v>
      </c>
      <c r="F151" t="s">
        <v>451</v>
      </c>
      <c r="G151" t="s">
        <v>98</v>
      </c>
      <c r="H151" s="54">
        <v>17577.189999999999</v>
      </c>
      <c r="I151" s="54">
        <v>468</v>
      </c>
      <c r="J151" s="54">
        <v>0</v>
      </c>
      <c r="K151" s="54">
        <v>82.261249199999995</v>
      </c>
      <c r="L151" s="55">
        <v>2.9999999999999997E-4</v>
      </c>
      <c r="M151" s="55">
        <v>2.0000000000000001E-4</v>
      </c>
      <c r="N151" s="55">
        <v>1E-4</v>
      </c>
    </row>
    <row r="152" spans="1:14">
      <c r="A152" t="s">
        <v>668</v>
      </c>
      <c r="B152" t="s">
        <v>669</v>
      </c>
      <c r="C152" t="s">
        <v>96</v>
      </c>
      <c r="D152" t="s">
        <v>108</v>
      </c>
      <c r="E152" t="s">
        <v>670</v>
      </c>
      <c r="F152" t="s">
        <v>451</v>
      </c>
      <c r="G152" t="s">
        <v>98</v>
      </c>
      <c r="H152" s="54">
        <v>60641.3</v>
      </c>
      <c r="I152" s="54">
        <v>230.2</v>
      </c>
      <c r="J152" s="54">
        <v>0</v>
      </c>
      <c r="K152" s="54">
        <v>139.59627259999999</v>
      </c>
      <c r="L152" s="55">
        <v>4.0000000000000002E-4</v>
      </c>
      <c r="M152" s="55">
        <v>4.0000000000000002E-4</v>
      </c>
      <c r="N152" s="55">
        <v>1E-4</v>
      </c>
    </row>
    <row r="153" spans="1:14">
      <c r="A153" t="s">
        <v>671</v>
      </c>
      <c r="B153" t="s">
        <v>672</v>
      </c>
      <c r="C153" t="s">
        <v>96</v>
      </c>
      <c r="D153" t="s">
        <v>108</v>
      </c>
      <c r="E153" t="s">
        <v>673</v>
      </c>
      <c r="F153" t="s">
        <v>451</v>
      </c>
      <c r="G153" t="s">
        <v>98</v>
      </c>
      <c r="H153" s="54">
        <v>23284.38</v>
      </c>
      <c r="I153" s="54">
        <v>776.5</v>
      </c>
      <c r="J153" s="54">
        <v>0</v>
      </c>
      <c r="K153" s="54">
        <v>180.80321069999999</v>
      </c>
      <c r="L153" s="55">
        <v>5.9999999999999995E-4</v>
      </c>
      <c r="M153" s="55">
        <v>5.0000000000000001E-4</v>
      </c>
      <c r="N153" s="55">
        <v>2.0000000000000001E-4</v>
      </c>
    </row>
    <row r="154" spans="1:14">
      <c r="A154" t="s">
        <v>674</v>
      </c>
      <c r="B154" t="s">
        <v>675</v>
      </c>
      <c r="C154" t="s">
        <v>96</v>
      </c>
      <c r="D154" t="s">
        <v>108</v>
      </c>
      <c r="E154" t="s">
        <v>676</v>
      </c>
      <c r="F154" t="s">
        <v>313</v>
      </c>
      <c r="G154" t="s">
        <v>98</v>
      </c>
      <c r="H154" s="54">
        <v>4885.95</v>
      </c>
      <c r="I154" s="54">
        <v>11590</v>
      </c>
      <c r="J154" s="54">
        <v>0</v>
      </c>
      <c r="K154" s="54">
        <v>566.28160500000001</v>
      </c>
      <c r="L154" s="55">
        <v>5.9999999999999995E-4</v>
      </c>
      <c r="M154" s="55">
        <v>1.6999999999999999E-3</v>
      </c>
      <c r="N154" s="55">
        <v>5.9999999999999995E-4</v>
      </c>
    </row>
    <row r="155" spans="1:14">
      <c r="A155" t="s">
        <v>677</v>
      </c>
      <c r="B155" t="s">
        <v>678</v>
      </c>
      <c r="C155" t="s">
        <v>96</v>
      </c>
      <c r="D155" t="s">
        <v>108</v>
      </c>
      <c r="E155" t="s">
        <v>679</v>
      </c>
      <c r="F155" t="s">
        <v>313</v>
      </c>
      <c r="G155" t="s">
        <v>98</v>
      </c>
      <c r="H155" s="54">
        <v>1028.24</v>
      </c>
      <c r="I155" s="54">
        <v>19800</v>
      </c>
      <c r="J155" s="54">
        <v>0</v>
      </c>
      <c r="K155" s="54">
        <v>203.59152</v>
      </c>
      <c r="L155" s="55">
        <v>5.0000000000000001E-4</v>
      </c>
      <c r="M155" s="55">
        <v>5.9999999999999995E-4</v>
      </c>
      <c r="N155" s="55">
        <v>2.0000000000000001E-4</v>
      </c>
    </row>
    <row r="156" spans="1:14">
      <c r="A156" t="s">
        <v>680</v>
      </c>
      <c r="B156" t="s">
        <v>681</v>
      </c>
      <c r="C156" t="s">
        <v>96</v>
      </c>
      <c r="D156" t="s">
        <v>108</v>
      </c>
      <c r="E156" t="s">
        <v>682</v>
      </c>
      <c r="F156" t="s">
        <v>313</v>
      </c>
      <c r="G156" t="s">
        <v>98</v>
      </c>
      <c r="H156" s="54">
        <v>7421.56</v>
      </c>
      <c r="I156" s="54">
        <v>233.7</v>
      </c>
      <c r="J156" s="54">
        <v>0</v>
      </c>
      <c r="K156" s="54">
        <v>17.344185719999999</v>
      </c>
      <c r="L156" s="55">
        <v>1E-4</v>
      </c>
      <c r="M156" s="55">
        <v>1E-4</v>
      </c>
      <c r="N156" s="55">
        <v>0</v>
      </c>
    </row>
    <row r="157" spans="1:14">
      <c r="A157" t="s">
        <v>683</v>
      </c>
      <c r="B157" t="s">
        <v>684</v>
      </c>
      <c r="C157" t="s">
        <v>96</v>
      </c>
      <c r="D157" t="s">
        <v>108</v>
      </c>
      <c r="E157" t="s">
        <v>685</v>
      </c>
      <c r="F157" t="s">
        <v>464</v>
      </c>
      <c r="G157" t="s">
        <v>98</v>
      </c>
      <c r="H157" s="54">
        <v>71766.509999999995</v>
      </c>
      <c r="I157" s="54">
        <v>512</v>
      </c>
      <c r="J157" s="54">
        <v>0</v>
      </c>
      <c r="K157" s="54">
        <v>367.44453119999997</v>
      </c>
      <c r="L157" s="55">
        <v>4.0000000000000002E-4</v>
      </c>
      <c r="M157" s="55">
        <v>1.1000000000000001E-3</v>
      </c>
      <c r="N157" s="55">
        <v>4.0000000000000002E-4</v>
      </c>
    </row>
    <row r="158" spans="1:14">
      <c r="A158" t="s">
        <v>686</v>
      </c>
      <c r="B158" t="s">
        <v>687</v>
      </c>
      <c r="C158" t="s">
        <v>96</v>
      </c>
      <c r="D158" t="s">
        <v>108</v>
      </c>
      <c r="E158" t="s">
        <v>688</v>
      </c>
      <c r="F158" t="s">
        <v>464</v>
      </c>
      <c r="G158" t="s">
        <v>98</v>
      </c>
      <c r="H158" s="54">
        <v>1315.44</v>
      </c>
      <c r="I158" s="54">
        <v>6898</v>
      </c>
      <c r="J158" s="54">
        <v>0</v>
      </c>
      <c r="K158" s="54">
        <v>90.739051200000006</v>
      </c>
      <c r="L158" s="55">
        <v>1E-4</v>
      </c>
      <c r="M158" s="55">
        <v>2.9999999999999997E-4</v>
      </c>
      <c r="N158" s="55">
        <v>1E-4</v>
      </c>
    </row>
    <row r="159" spans="1:14">
      <c r="A159" t="s">
        <v>689</v>
      </c>
      <c r="B159" t="s">
        <v>690</v>
      </c>
      <c r="C159" t="s">
        <v>96</v>
      </c>
      <c r="D159" t="s">
        <v>108</v>
      </c>
      <c r="E159" t="s">
        <v>691</v>
      </c>
      <c r="F159" t="s">
        <v>317</v>
      </c>
      <c r="G159" t="s">
        <v>98</v>
      </c>
      <c r="H159" s="54">
        <v>111403.56</v>
      </c>
      <c r="I159" s="54">
        <v>394</v>
      </c>
      <c r="J159" s="54">
        <v>0</v>
      </c>
      <c r="K159" s="54">
        <v>438.93002639999997</v>
      </c>
      <c r="L159" s="55">
        <v>1.6000000000000001E-3</v>
      </c>
      <c r="M159" s="55">
        <v>1.2999999999999999E-3</v>
      </c>
      <c r="N159" s="55">
        <v>5.0000000000000001E-4</v>
      </c>
    </row>
    <row r="160" spans="1:14">
      <c r="A160" t="s">
        <v>692</v>
      </c>
      <c r="B160" t="s">
        <v>693</v>
      </c>
      <c r="C160" t="s">
        <v>96</v>
      </c>
      <c r="D160" t="s">
        <v>108</v>
      </c>
      <c r="E160" t="s">
        <v>694</v>
      </c>
      <c r="F160" t="s">
        <v>695</v>
      </c>
      <c r="G160" t="s">
        <v>98</v>
      </c>
      <c r="H160" s="54">
        <v>177157.47</v>
      </c>
      <c r="I160" s="54">
        <v>160.30000000000001</v>
      </c>
      <c r="J160" s="54">
        <v>0</v>
      </c>
      <c r="K160" s="54">
        <v>283.98342441</v>
      </c>
      <c r="L160" s="55">
        <v>5.9999999999999995E-4</v>
      </c>
      <c r="M160" s="55">
        <v>8.9999999999999998E-4</v>
      </c>
      <c r="N160" s="55">
        <v>2.9999999999999997E-4</v>
      </c>
    </row>
    <row r="161" spans="1:14">
      <c r="A161" t="s">
        <v>696</v>
      </c>
      <c r="B161" t="s">
        <v>697</v>
      </c>
      <c r="C161" t="s">
        <v>96</v>
      </c>
      <c r="D161" t="s">
        <v>108</v>
      </c>
      <c r="E161" t="s">
        <v>698</v>
      </c>
      <c r="F161" t="s">
        <v>699</v>
      </c>
      <c r="G161" t="s">
        <v>98</v>
      </c>
      <c r="H161" s="54">
        <v>72215.149999999994</v>
      </c>
      <c r="I161" s="54">
        <v>592.4</v>
      </c>
      <c r="J161" s="54">
        <v>0</v>
      </c>
      <c r="K161" s="54">
        <v>427.80254860000002</v>
      </c>
      <c r="L161" s="55">
        <v>8.0000000000000004E-4</v>
      </c>
      <c r="M161" s="55">
        <v>1.2999999999999999E-3</v>
      </c>
      <c r="N161" s="55">
        <v>4.0000000000000002E-4</v>
      </c>
    </row>
    <row r="162" spans="1:14">
      <c r="A162" t="s">
        <v>700</v>
      </c>
      <c r="B162" t="s">
        <v>701</v>
      </c>
      <c r="C162" t="s">
        <v>96</v>
      </c>
      <c r="D162" t="s">
        <v>108</v>
      </c>
      <c r="E162" t="s">
        <v>702</v>
      </c>
      <c r="F162" t="s">
        <v>109</v>
      </c>
      <c r="G162" t="s">
        <v>98</v>
      </c>
      <c r="H162" s="54">
        <v>342.32</v>
      </c>
      <c r="I162" s="54">
        <v>7941</v>
      </c>
      <c r="J162" s="54">
        <v>0</v>
      </c>
      <c r="K162" s="54">
        <v>27.183631200000001</v>
      </c>
      <c r="L162" s="55">
        <v>0</v>
      </c>
      <c r="M162" s="55">
        <v>1E-4</v>
      </c>
      <c r="N162" s="55">
        <v>0</v>
      </c>
    </row>
    <row r="163" spans="1:14">
      <c r="A163" t="s">
        <v>703</v>
      </c>
      <c r="B163" t="s">
        <v>704</v>
      </c>
      <c r="C163" t="s">
        <v>96</v>
      </c>
      <c r="D163" t="s">
        <v>108</v>
      </c>
      <c r="E163" t="s">
        <v>705</v>
      </c>
      <c r="F163" t="s">
        <v>109</v>
      </c>
      <c r="G163" t="s">
        <v>98</v>
      </c>
      <c r="H163" s="54">
        <v>59107.83</v>
      </c>
      <c r="I163" s="54">
        <v>130.1</v>
      </c>
      <c r="J163" s="54">
        <v>0</v>
      </c>
      <c r="K163" s="54">
        <v>76.899286829999994</v>
      </c>
      <c r="L163" s="55">
        <v>5.0000000000000001E-4</v>
      </c>
      <c r="M163" s="55">
        <v>2.0000000000000001E-4</v>
      </c>
      <c r="N163" s="55">
        <v>1E-4</v>
      </c>
    </row>
    <row r="164" spans="1:14">
      <c r="A164" t="s">
        <v>706</v>
      </c>
      <c r="B164" t="s">
        <v>707</v>
      </c>
      <c r="C164" t="s">
        <v>96</v>
      </c>
      <c r="D164" t="s">
        <v>108</v>
      </c>
      <c r="E164" t="s">
        <v>708</v>
      </c>
      <c r="F164" t="s">
        <v>109</v>
      </c>
      <c r="G164" t="s">
        <v>98</v>
      </c>
      <c r="H164" s="54">
        <v>14886.41</v>
      </c>
      <c r="I164" s="54">
        <v>392.7</v>
      </c>
      <c r="J164" s="54">
        <v>0</v>
      </c>
      <c r="K164" s="54">
        <v>58.458932070000003</v>
      </c>
      <c r="L164" s="55">
        <v>5.9999999999999995E-4</v>
      </c>
      <c r="M164" s="55">
        <v>2.0000000000000001E-4</v>
      </c>
      <c r="N164" s="55">
        <v>1E-4</v>
      </c>
    </row>
    <row r="165" spans="1:14">
      <c r="A165" t="s">
        <v>709</v>
      </c>
      <c r="B165" t="s">
        <v>710</v>
      </c>
      <c r="C165" t="s">
        <v>96</v>
      </c>
      <c r="D165" t="s">
        <v>108</v>
      </c>
      <c r="E165" t="s">
        <v>711</v>
      </c>
      <c r="F165" t="s">
        <v>109</v>
      </c>
      <c r="G165" t="s">
        <v>98</v>
      </c>
      <c r="H165" s="54">
        <v>4833.7299999999996</v>
      </c>
      <c r="I165" s="54">
        <v>243.2</v>
      </c>
      <c r="J165" s="54">
        <v>0</v>
      </c>
      <c r="K165" s="54">
        <v>11.755631360000001</v>
      </c>
      <c r="L165" s="55">
        <v>5.9999999999999995E-4</v>
      </c>
      <c r="M165" s="55">
        <v>0</v>
      </c>
      <c r="N165" s="55">
        <v>0</v>
      </c>
    </row>
    <row r="166" spans="1:14">
      <c r="A166" t="s">
        <v>712</v>
      </c>
      <c r="B166" t="s">
        <v>713</v>
      </c>
      <c r="C166" t="s">
        <v>96</v>
      </c>
      <c r="D166" t="s">
        <v>108</v>
      </c>
      <c r="E166" t="s">
        <v>714</v>
      </c>
      <c r="F166" t="s">
        <v>109</v>
      </c>
      <c r="G166" t="s">
        <v>98</v>
      </c>
      <c r="H166" s="54">
        <v>39402.93</v>
      </c>
      <c r="I166" s="54">
        <v>460.1</v>
      </c>
      <c r="J166" s="54">
        <v>0</v>
      </c>
      <c r="K166" s="54">
        <v>181.29288093</v>
      </c>
      <c r="L166" s="55">
        <v>5.0000000000000001E-4</v>
      </c>
      <c r="M166" s="55">
        <v>5.9999999999999995E-4</v>
      </c>
      <c r="N166" s="55">
        <v>2.0000000000000001E-4</v>
      </c>
    </row>
    <row r="167" spans="1:14">
      <c r="A167" t="s">
        <v>715</v>
      </c>
      <c r="B167" t="s">
        <v>716</v>
      </c>
      <c r="C167" t="s">
        <v>96</v>
      </c>
      <c r="D167" t="s">
        <v>108</v>
      </c>
      <c r="E167" t="s">
        <v>717</v>
      </c>
      <c r="F167" t="s">
        <v>501</v>
      </c>
      <c r="G167" t="s">
        <v>98</v>
      </c>
      <c r="H167" s="54">
        <v>14841.86</v>
      </c>
      <c r="I167" s="54">
        <v>160.1</v>
      </c>
      <c r="J167" s="54">
        <v>0</v>
      </c>
      <c r="K167" s="54">
        <v>23.761817860000001</v>
      </c>
      <c r="L167" s="55">
        <v>2.0000000000000001E-4</v>
      </c>
      <c r="M167" s="55">
        <v>1E-4</v>
      </c>
      <c r="N167" s="55">
        <v>0</v>
      </c>
    </row>
    <row r="168" spans="1:14">
      <c r="A168" t="s">
        <v>718</v>
      </c>
      <c r="B168" t="s">
        <v>719</v>
      </c>
      <c r="C168" t="s">
        <v>96</v>
      </c>
      <c r="D168" t="s">
        <v>108</v>
      </c>
      <c r="E168" t="s">
        <v>720</v>
      </c>
      <c r="F168" t="s">
        <v>501</v>
      </c>
      <c r="G168" t="s">
        <v>98</v>
      </c>
      <c r="H168" s="54">
        <v>6162.48</v>
      </c>
      <c r="I168" s="54">
        <v>108.4</v>
      </c>
      <c r="J168" s="54">
        <v>0</v>
      </c>
      <c r="K168" s="54">
        <v>6.6801283199999997</v>
      </c>
      <c r="L168" s="55">
        <v>2.9999999999999997E-4</v>
      </c>
      <c r="M168" s="55">
        <v>0</v>
      </c>
      <c r="N168" s="55">
        <v>0</v>
      </c>
    </row>
    <row r="169" spans="1:14">
      <c r="A169" t="s">
        <v>721</v>
      </c>
      <c r="B169" t="s">
        <v>722</v>
      </c>
      <c r="C169" t="s">
        <v>96</v>
      </c>
      <c r="D169" t="s">
        <v>108</v>
      </c>
      <c r="E169" t="s">
        <v>723</v>
      </c>
      <c r="F169" t="s">
        <v>501</v>
      </c>
      <c r="G169" t="s">
        <v>98</v>
      </c>
      <c r="H169" s="54">
        <v>9876.4599999999991</v>
      </c>
      <c r="I169" s="54">
        <v>565.20000000000005</v>
      </c>
      <c r="J169" s="54">
        <v>0</v>
      </c>
      <c r="K169" s="54">
        <v>55.821751919999997</v>
      </c>
      <c r="L169" s="55">
        <v>5.0000000000000001E-4</v>
      </c>
      <c r="M169" s="55">
        <v>2.0000000000000001E-4</v>
      </c>
      <c r="N169" s="55">
        <v>1E-4</v>
      </c>
    </row>
    <row r="170" spans="1:14">
      <c r="A170" t="s">
        <v>724</v>
      </c>
      <c r="B170" t="s">
        <v>725</v>
      </c>
      <c r="C170" t="s">
        <v>96</v>
      </c>
      <c r="D170" t="s">
        <v>108</v>
      </c>
      <c r="E170" t="s">
        <v>726</v>
      </c>
      <c r="F170" t="s">
        <v>505</v>
      </c>
      <c r="G170" t="s">
        <v>98</v>
      </c>
      <c r="H170" s="54">
        <v>37023.360000000001</v>
      </c>
      <c r="I170" s="54">
        <v>101.4</v>
      </c>
      <c r="J170" s="54">
        <v>0</v>
      </c>
      <c r="K170" s="54">
        <v>37.541687039999999</v>
      </c>
      <c r="L170" s="55">
        <v>2.0000000000000001E-4</v>
      </c>
      <c r="M170" s="55">
        <v>1E-4</v>
      </c>
      <c r="N170" s="55">
        <v>0</v>
      </c>
    </row>
    <row r="171" spans="1:14">
      <c r="A171" t="s">
        <v>727</v>
      </c>
      <c r="B171" t="s">
        <v>728</v>
      </c>
      <c r="C171" t="s">
        <v>96</v>
      </c>
      <c r="D171" t="s">
        <v>108</v>
      </c>
      <c r="E171" t="s">
        <v>729</v>
      </c>
      <c r="F171" t="s">
        <v>505</v>
      </c>
      <c r="G171" t="s">
        <v>98</v>
      </c>
      <c r="H171" s="54">
        <v>24620</v>
      </c>
      <c r="I171" s="54">
        <v>293.60000000000002</v>
      </c>
      <c r="J171" s="54">
        <v>0</v>
      </c>
      <c r="K171" s="54">
        <v>72.284319999999994</v>
      </c>
      <c r="L171" s="55">
        <v>2.0000000000000001E-4</v>
      </c>
      <c r="M171" s="55">
        <v>2.0000000000000001E-4</v>
      </c>
      <c r="N171" s="55">
        <v>1E-4</v>
      </c>
    </row>
    <row r="172" spans="1:14">
      <c r="A172" t="s">
        <v>730</v>
      </c>
      <c r="B172" t="s">
        <v>731</v>
      </c>
      <c r="C172" t="s">
        <v>96</v>
      </c>
      <c r="D172" t="s">
        <v>108</v>
      </c>
      <c r="E172" t="s">
        <v>732</v>
      </c>
      <c r="F172" t="s">
        <v>505</v>
      </c>
      <c r="G172" t="s">
        <v>98</v>
      </c>
      <c r="H172" s="54">
        <v>32749.06</v>
      </c>
      <c r="I172" s="54">
        <v>705</v>
      </c>
      <c r="J172" s="54">
        <v>0</v>
      </c>
      <c r="K172" s="54">
        <v>230.88087300000001</v>
      </c>
      <c r="L172" s="55">
        <v>2.0000000000000001E-4</v>
      </c>
      <c r="M172" s="55">
        <v>6.9999999999999999E-4</v>
      </c>
      <c r="N172" s="55">
        <v>2.0000000000000001E-4</v>
      </c>
    </row>
    <row r="173" spans="1:14">
      <c r="A173" t="s">
        <v>733</v>
      </c>
      <c r="B173" t="s">
        <v>734</v>
      </c>
      <c r="C173" t="s">
        <v>96</v>
      </c>
      <c r="D173" t="s">
        <v>108</v>
      </c>
      <c r="E173" t="s">
        <v>735</v>
      </c>
      <c r="F173" t="s">
        <v>110</v>
      </c>
      <c r="G173" t="s">
        <v>98</v>
      </c>
      <c r="H173" s="54">
        <v>31969.119999999999</v>
      </c>
      <c r="I173" s="54">
        <v>433</v>
      </c>
      <c r="J173" s="54">
        <v>0</v>
      </c>
      <c r="K173" s="54">
        <v>138.42628959999999</v>
      </c>
      <c r="L173" s="55">
        <v>5.9999999999999995E-4</v>
      </c>
      <c r="M173" s="55">
        <v>4.0000000000000002E-4</v>
      </c>
      <c r="N173" s="55">
        <v>1E-4</v>
      </c>
    </row>
    <row r="174" spans="1:14">
      <c r="A174" t="s">
        <v>736</v>
      </c>
      <c r="B174" t="s">
        <v>737</v>
      </c>
      <c r="C174" t="s">
        <v>96</v>
      </c>
      <c r="D174" t="s">
        <v>108</v>
      </c>
      <c r="E174" t="s">
        <v>738</v>
      </c>
      <c r="F174" t="s">
        <v>110</v>
      </c>
      <c r="G174" t="s">
        <v>98</v>
      </c>
      <c r="H174" s="54">
        <v>14057.81</v>
      </c>
      <c r="I174" s="54">
        <v>1999</v>
      </c>
      <c r="J174" s="54">
        <v>0</v>
      </c>
      <c r="K174" s="54">
        <v>281.01562189999999</v>
      </c>
      <c r="L174" s="55">
        <v>8.0000000000000004E-4</v>
      </c>
      <c r="M174" s="55">
        <v>8.9999999999999998E-4</v>
      </c>
      <c r="N174" s="55">
        <v>2.9999999999999997E-4</v>
      </c>
    </row>
    <row r="175" spans="1:14">
      <c r="A175" t="s">
        <v>739</v>
      </c>
      <c r="B175" t="s">
        <v>740</v>
      </c>
      <c r="C175" t="s">
        <v>96</v>
      </c>
      <c r="D175" t="s">
        <v>108</v>
      </c>
      <c r="E175" t="s">
        <v>741</v>
      </c>
      <c r="F175" t="s">
        <v>110</v>
      </c>
      <c r="G175" t="s">
        <v>98</v>
      </c>
      <c r="H175" s="54">
        <v>5380.05</v>
      </c>
      <c r="I175" s="54">
        <v>1762</v>
      </c>
      <c r="J175" s="54">
        <v>0</v>
      </c>
      <c r="K175" s="54">
        <v>94.796481</v>
      </c>
      <c r="L175" s="55">
        <v>8.0000000000000004E-4</v>
      </c>
      <c r="M175" s="55">
        <v>2.9999999999999997E-4</v>
      </c>
      <c r="N175" s="55">
        <v>1E-4</v>
      </c>
    </row>
    <row r="176" spans="1:14">
      <c r="A176" t="s">
        <v>742</v>
      </c>
      <c r="B176" t="s">
        <v>743</v>
      </c>
      <c r="C176" t="s">
        <v>96</v>
      </c>
      <c r="D176" t="s">
        <v>108</v>
      </c>
      <c r="E176" t="s">
        <v>744</v>
      </c>
      <c r="F176" t="s">
        <v>110</v>
      </c>
      <c r="G176" t="s">
        <v>98</v>
      </c>
      <c r="H176" s="54">
        <v>57125.86</v>
      </c>
      <c r="I176" s="54">
        <v>397.9</v>
      </c>
      <c r="J176" s="54">
        <v>0</v>
      </c>
      <c r="K176" s="54">
        <v>227.30379694000001</v>
      </c>
      <c r="L176" s="55">
        <v>6.9999999999999999E-4</v>
      </c>
      <c r="M176" s="55">
        <v>6.9999999999999999E-4</v>
      </c>
      <c r="N176" s="55">
        <v>2.0000000000000001E-4</v>
      </c>
    </row>
    <row r="177" spans="1:14">
      <c r="A177" t="s">
        <v>745</v>
      </c>
      <c r="B177" t="s">
        <v>746</v>
      </c>
      <c r="C177" t="s">
        <v>96</v>
      </c>
      <c r="D177" t="s">
        <v>108</v>
      </c>
      <c r="E177" t="s">
        <v>747</v>
      </c>
      <c r="F177" t="s">
        <v>110</v>
      </c>
      <c r="G177" t="s">
        <v>98</v>
      </c>
      <c r="H177" s="54">
        <v>83570.41</v>
      </c>
      <c r="I177" s="54">
        <v>449.6</v>
      </c>
      <c r="J177" s="54">
        <v>0</v>
      </c>
      <c r="K177" s="54">
        <v>375.73256335999997</v>
      </c>
      <c r="L177" s="55">
        <v>8.9999999999999998E-4</v>
      </c>
      <c r="M177" s="55">
        <v>1.1000000000000001E-3</v>
      </c>
      <c r="N177" s="55">
        <v>4.0000000000000002E-4</v>
      </c>
    </row>
    <row r="178" spans="1:14">
      <c r="A178" t="s">
        <v>748</v>
      </c>
      <c r="B178" t="s">
        <v>749</v>
      </c>
      <c r="C178" t="s">
        <v>96</v>
      </c>
      <c r="D178" t="s">
        <v>108</v>
      </c>
      <c r="E178" t="s">
        <v>750</v>
      </c>
      <c r="F178" t="s">
        <v>110</v>
      </c>
      <c r="G178" t="s">
        <v>98</v>
      </c>
      <c r="H178" s="54">
        <v>8592.44</v>
      </c>
      <c r="I178" s="54">
        <v>1518</v>
      </c>
      <c r="J178" s="54">
        <v>6.4443299999999999</v>
      </c>
      <c r="K178" s="54">
        <v>136.87756920000001</v>
      </c>
      <c r="L178" s="55">
        <v>6.9999999999999999E-4</v>
      </c>
      <c r="M178" s="55">
        <v>4.0000000000000002E-4</v>
      </c>
      <c r="N178" s="55">
        <v>1E-4</v>
      </c>
    </row>
    <row r="179" spans="1:14">
      <c r="A179" t="s">
        <v>751</v>
      </c>
      <c r="B179" t="s">
        <v>752</v>
      </c>
      <c r="C179" t="s">
        <v>96</v>
      </c>
      <c r="D179" t="s">
        <v>108</v>
      </c>
      <c r="E179" t="s">
        <v>753</v>
      </c>
      <c r="F179" t="s">
        <v>110</v>
      </c>
      <c r="G179" t="s">
        <v>98</v>
      </c>
      <c r="H179" s="54">
        <v>545351.80000000005</v>
      </c>
      <c r="I179" s="54">
        <v>142.1</v>
      </c>
      <c r="J179" s="54">
        <v>0</v>
      </c>
      <c r="K179" s="54">
        <v>774.94490780000001</v>
      </c>
      <c r="L179" s="55">
        <v>1.1000000000000001E-3</v>
      </c>
      <c r="M179" s="55">
        <v>2.3999999999999998E-3</v>
      </c>
      <c r="N179" s="55">
        <v>8.0000000000000004E-4</v>
      </c>
    </row>
    <row r="180" spans="1:14">
      <c r="A180" t="s">
        <v>754</v>
      </c>
      <c r="B180" t="s">
        <v>755</v>
      </c>
      <c r="C180" t="s">
        <v>96</v>
      </c>
      <c r="D180" t="s">
        <v>108</v>
      </c>
      <c r="E180" t="s">
        <v>756</v>
      </c>
      <c r="F180" t="s">
        <v>112</v>
      </c>
      <c r="G180" t="s">
        <v>98</v>
      </c>
      <c r="H180" s="54">
        <v>4917.88</v>
      </c>
      <c r="I180" s="54">
        <v>2290</v>
      </c>
      <c r="J180" s="54">
        <v>0</v>
      </c>
      <c r="K180" s="54">
        <v>112.619452</v>
      </c>
      <c r="L180" s="55">
        <v>4.0000000000000002E-4</v>
      </c>
      <c r="M180" s="55">
        <v>2.9999999999999997E-4</v>
      </c>
      <c r="N180" s="55">
        <v>1E-4</v>
      </c>
    </row>
    <row r="181" spans="1:14">
      <c r="A181" t="s">
        <v>757</v>
      </c>
      <c r="B181" t="s">
        <v>758</v>
      </c>
      <c r="C181" t="s">
        <v>96</v>
      </c>
      <c r="D181" t="s">
        <v>108</v>
      </c>
      <c r="E181" t="s">
        <v>759</v>
      </c>
      <c r="F181" t="s">
        <v>112</v>
      </c>
      <c r="G181" t="s">
        <v>98</v>
      </c>
      <c r="H181" s="54">
        <v>96623.31</v>
      </c>
      <c r="I181" s="54">
        <v>61.7</v>
      </c>
      <c r="J181" s="54">
        <v>0</v>
      </c>
      <c r="K181" s="54">
        <v>59.616582270000002</v>
      </c>
      <c r="L181" s="55">
        <v>6.9999999999999999E-4</v>
      </c>
      <c r="M181" s="55">
        <v>2.0000000000000001E-4</v>
      </c>
      <c r="N181" s="55">
        <v>1E-4</v>
      </c>
    </row>
    <row r="182" spans="1:14">
      <c r="A182" t="s">
        <v>760</v>
      </c>
      <c r="B182" t="s">
        <v>761</v>
      </c>
      <c r="C182" t="s">
        <v>96</v>
      </c>
      <c r="D182" t="s">
        <v>108</v>
      </c>
      <c r="E182" t="s">
        <v>762</v>
      </c>
      <c r="F182" t="s">
        <v>112</v>
      </c>
      <c r="G182" t="s">
        <v>98</v>
      </c>
      <c r="H182" s="54">
        <v>13776.12</v>
      </c>
      <c r="I182" s="54">
        <v>163.5</v>
      </c>
      <c r="J182" s="54">
        <v>0</v>
      </c>
      <c r="K182" s="54">
        <v>22.523956200000001</v>
      </c>
      <c r="L182" s="55">
        <v>4.0000000000000002E-4</v>
      </c>
      <c r="M182" s="55">
        <v>1E-4</v>
      </c>
      <c r="N182" s="55">
        <v>0</v>
      </c>
    </row>
    <row r="183" spans="1:14">
      <c r="A183" s="56" t="s">
        <v>763</v>
      </c>
      <c r="B183" s="102" t="s">
        <v>1867</v>
      </c>
      <c r="C183" s="102" t="s">
        <v>1867</v>
      </c>
      <c r="D183" s="103" t="s">
        <v>1867</v>
      </c>
      <c r="E183" s="103" t="s">
        <v>1867</v>
      </c>
      <c r="F183" s="103" t="s">
        <v>1867</v>
      </c>
      <c r="G183" s="103" t="s">
        <v>1867</v>
      </c>
      <c r="H183" s="58">
        <v>0</v>
      </c>
      <c r="I183" s="103" t="s">
        <v>1867</v>
      </c>
      <c r="J183" s="58">
        <v>0</v>
      </c>
      <c r="K183" s="58">
        <v>0</v>
      </c>
      <c r="L183" s="103" t="s">
        <v>1867</v>
      </c>
      <c r="M183" s="57">
        <v>0</v>
      </c>
      <c r="N183" s="57">
        <v>0</v>
      </c>
    </row>
    <row r="184" spans="1:14">
      <c r="A184" t="s">
        <v>176</v>
      </c>
      <c r="B184" t="s">
        <v>176</v>
      </c>
      <c r="C184" s="102" t="s">
        <v>1867</v>
      </c>
      <c r="D184" s="103" t="s">
        <v>1867</v>
      </c>
      <c r="E184" s="103" t="s">
        <v>1867</v>
      </c>
      <c r="F184" t="s">
        <v>176</v>
      </c>
      <c r="G184" t="s">
        <v>176</v>
      </c>
      <c r="H184" s="54">
        <v>0</v>
      </c>
      <c r="I184" s="54">
        <v>0</v>
      </c>
      <c r="J184" s="103" t="s">
        <v>1867</v>
      </c>
      <c r="K184" s="54">
        <v>0</v>
      </c>
      <c r="L184" s="55">
        <v>0</v>
      </c>
      <c r="M184" s="55">
        <v>0</v>
      </c>
      <c r="N184" s="55">
        <v>0</v>
      </c>
    </row>
    <row r="185" spans="1:14">
      <c r="A185" s="56" t="s">
        <v>184</v>
      </c>
      <c r="B185" s="102" t="s">
        <v>1867</v>
      </c>
      <c r="C185" s="102" t="s">
        <v>1867</v>
      </c>
      <c r="D185" s="103" t="s">
        <v>1867</v>
      </c>
      <c r="E185" s="103" t="s">
        <v>1867</v>
      </c>
      <c r="F185" s="103" t="s">
        <v>1867</v>
      </c>
      <c r="G185" s="103" t="s">
        <v>1867</v>
      </c>
      <c r="H185" s="58">
        <v>767115.4</v>
      </c>
      <c r="I185" s="103" t="s">
        <v>1867</v>
      </c>
      <c r="J185" s="58">
        <v>25.545960000000001</v>
      </c>
      <c r="K185" s="58">
        <v>87537.880767043898</v>
      </c>
      <c r="L185" s="103" t="s">
        <v>1867</v>
      </c>
      <c r="M185" s="57">
        <v>0.26579999999999998</v>
      </c>
      <c r="N185" s="57">
        <v>9.0899999999999995E-2</v>
      </c>
    </row>
    <row r="186" spans="1:14">
      <c r="A186" s="56" t="s">
        <v>224</v>
      </c>
      <c r="B186" s="102" t="s">
        <v>1867</v>
      </c>
      <c r="C186" s="102" t="s">
        <v>1867</v>
      </c>
      <c r="D186" s="103" t="s">
        <v>1867</v>
      </c>
      <c r="E186" s="103" t="s">
        <v>1867</v>
      </c>
      <c r="F186" s="103" t="s">
        <v>1867</v>
      </c>
      <c r="G186" s="103" t="s">
        <v>1867</v>
      </c>
      <c r="H186" s="58">
        <v>419935.58</v>
      </c>
      <c r="I186" s="103" t="s">
        <v>1867</v>
      </c>
      <c r="J186" s="58">
        <v>9.2740000000000003E-2</v>
      </c>
      <c r="K186" s="58">
        <v>33572.991288601748</v>
      </c>
      <c r="L186" s="103" t="s">
        <v>1867</v>
      </c>
      <c r="M186" s="57">
        <v>0.1019</v>
      </c>
      <c r="N186" s="57">
        <v>3.49E-2</v>
      </c>
    </row>
    <row r="187" spans="1:14">
      <c r="A187" t="s">
        <v>764</v>
      </c>
      <c r="B187" t="s">
        <v>765</v>
      </c>
      <c r="C187" t="s">
        <v>766</v>
      </c>
      <c r="D187" t="s">
        <v>767</v>
      </c>
      <c r="E187" t="s">
        <v>768</v>
      </c>
      <c r="F187" t="s">
        <v>769</v>
      </c>
      <c r="G187" t="s">
        <v>100</v>
      </c>
      <c r="H187" s="54">
        <v>2799.17</v>
      </c>
      <c r="I187" s="54">
        <v>4332</v>
      </c>
      <c r="J187" s="54">
        <v>0</v>
      </c>
      <c r="K187" s="54">
        <v>439.81018103880001</v>
      </c>
      <c r="L187" s="55">
        <v>0</v>
      </c>
      <c r="M187" s="55">
        <v>1.2999999999999999E-3</v>
      </c>
      <c r="N187" s="55">
        <v>5.0000000000000001E-4</v>
      </c>
    </row>
    <row r="188" spans="1:14">
      <c r="A188" t="s">
        <v>770</v>
      </c>
      <c r="B188" t="s">
        <v>771</v>
      </c>
      <c r="C188" t="s">
        <v>772</v>
      </c>
      <c r="D188" t="s">
        <v>767</v>
      </c>
      <c r="E188" t="s">
        <v>773</v>
      </c>
      <c r="F188" t="s">
        <v>774</v>
      </c>
      <c r="G188" t="s">
        <v>100</v>
      </c>
      <c r="H188" s="54">
        <v>708.01</v>
      </c>
      <c r="I188" s="54">
        <v>585</v>
      </c>
      <c r="J188" s="54">
        <v>0</v>
      </c>
      <c r="K188" s="54">
        <v>15.022520779500001</v>
      </c>
      <c r="L188" s="55">
        <v>1E-4</v>
      </c>
      <c r="M188" s="55">
        <v>0</v>
      </c>
      <c r="N188" s="55">
        <v>0</v>
      </c>
    </row>
    <row r="189" spans="1:14">
      <c r="A189" t="s">
        <v>775</v>
      </c>
      <c r="B189" t="s">
        <v>776</v>
      </c>
      <c r="C189" t="s">
        <v>772</v>
      </c>
      <c r="D189" t="s">
        <v>767</v>
      </c>
      <c r="E189" t="s">
        <v>777</v>
      </c>
      <c r="F189" t="s">
        <v>774</v>
      </c>
      <c r="G189" t="s">
        <v>100</v>
      </c>
      <c r="H189" s="54">
        <v>6984.6</v>
      </c>
      <c r="I189" s="54">
        <v>1916</v>
      </c>
      <c r="J189" s="54">
        <v>0</v>
      </c>
      <c r="K189" s="54">
        <v>485.38304287199998</v>
      </c>
      <c r="L189" s="55">
        <v>1E-4</v>
      </c>
      <c r="M189" s="55">
        <v>1.5E-3</v>
      </c>
      <c r="N189" s="55">
        <v>5.0000000000000001E-4</v>
      </c>
    </row>
    <row r="190" spans="1:14">
      <c r="A190" t="s">
        <v>778</v>
      </c>
      <c r="B190" t="s">
        <v>779</v>
      </c>
      <c r="C190" t="s">
        <v>766</v>
      </c>
      <c r="D190" t="s">
        <v>767</v>
      </c>
      <c r="E190" t="s">
        <v>780</v>
      </c>
      <c r="F190" t="s">
        <v>781</v>
      </c>
      <c r="G190" t="s">
        <v>100</v>
      </c>
      <c r="H190" s="54">
        <v>6320.13</v>
      </c>
      <c r="I190" s="54">
        <v>2722</v>
      </c>
      <c r="J190" s="54">
        <v>0</v>
      </c>
      <c r="K190" s="54">
        <v>623.96709530220005</v>
      </c>
      <c r="L190" s="55">
        <v>2.0000000000000001E-4</v>
      </c>
      <c r="M190" s="55">
        <v>1.9E-3</v>
      </c>
      <c r="N190" s="55">
        <v>5.9999999999999995E-4</v>
      </c>
    </row>
    <row r="191" spans="1:14">
      <c r="A191" t="s">
        <v>782</v>
      </c>
      <c r="B191" t="s">
        <v>783</v>
      </c>
      <c r="C191" t="s">
        <v>772</v>
      </c>
      <c r="D191" t="s">
        <v>767</v>
      </c>
      <c r="E191" t="s">
        <v>784</v>
      </c>
      <c r="F191" t="s">
        <v>785</v>
      </c>
      <c r="G191" t="s">
        <v>100</v>
      </c>
      <c r="H191" s="54">
        <v>17577.189999999999</v>
      </c>
      <c r="I191" s="54">
        <v>521</v>
      </c>
      <c r="J191" s="54">
        <v>0</v>
      </c>
      <c r="K191" s="54">
        <v>332.1503589573</v>
      </c>
      <c r="L191" s="55">
        <v>1E-4</v>
      </c>
      <c r="M191" s="55">
        <v>1E-3</v>
      </c>
      <c r="N191" s="55">
        <v>2.9999999999999997E-4</v>
      </c>
    </row>
    <row r="192" spans="1:14">
      <c r="A192" t="s">
        <v>786</v>
      </c>
      <c r="B192" t="s">
        <v>787</v>
      </c>
      <c r="C192" t="s">
        <v>772</v>
      </c>
      <c r="D192" t="s">
        <v>767</v>
      </c>
      <c r="E192" t="s">
        <v>788</v>
      </c>
      <c r="F192" t="s">
        <v>789</v>
      </c>
      <c r="G192" t="s">
        <v>100</v>
      </c>
      <c r="H192" s="54">
        <v>6585.34</v>
      </c>
      <c r="I192" s="54">
        <v>2224</v>
      </c>
      <c r="J192" s="54">
        <v>0</v>
      </c>
      <c r="K192" s="54">
        <v>531.20302672319997</v>
      </c>
      <c r="L192" s="55">
        <v>1E-4</v>
      </c>
      <c r="M192" s="55">
        <v>1.6000000000000001E-3</v>
      </c>
      <c r="N192" s="55">
        <v>5.9999999999999995E-4</v>
      </c>
    </row>
    <row r="193" spans="1:14">
      <c r="A193" t="s">
        <v>790</v>
      </c>
      <c r="B193" t="s">
        <v>791</v>
      </c>
      <c r="C193" t="s">
        <v>772</v>
      </c>
      <c r="D193" t="s">
        <v>767</v>
      </c>
      <c r="E193" t="s">
        <v>792</v>
      </c>
      <c r="F193" t="s">
        <v>793</v>
      </c>
      <c r="G193" t="s">
        <v>100</v>
      </c>
      <c r="H193" s="54">
        <v>8990.35</v>
      </c>
      <c r="I193" s="54">
        <v>110.5</v>
      </c>
      <c r="J193" s="54">
        <v>0</v>
      </c>
      <c r="K193" s="54">
        <v>36.031839392249999</v>
      </c>
      <c r="L193" s="55">
        <v>6.9999999999999999E-4</v>
      </c>
      <c r="M193" s="55">
        <v>1E-4</v>
      </c>
      <c r="N193" s="55">
        <v>0</v>
      </c>
    </row>
    <row r="194" spans="1:14">
      <c r="A194" t="s">
        <v>794</v>
      </c>
      <c r="B194" t="s">
        <v>795</v>
      </c>
      <c r="C194" t="s">
        <v>772</v>
      </c>
      <c r="D194" t="s">
        <v>767</v>
      </c>
      <c r="E194" t="s">
        <v>796</v>
      </c>
      <c r="F194" t="s">
        <v>793</v>
      </c>
      <c r="G194" t="s">
        <v>100</v>
      </c>
      <c r="H194" s="54">
        <v>4748.05</v>
      </c>
      <c r="I194" s="54">
        <v>1500</v>
      </c>
      <c r="J194" s="54">
        <v>0</v>
      </c>
      <c r="K194" s="54">
        <v>258.31766025000002</v>
      </c>
      <c r="L194" s="55">
        <v>2.0000000000000001E-4</v>
      </c>
      <c r="M194" s="55">
        <v>8.0000000000000004E-4</v>
      </c>
      <c r="N194" s="55">
        <v>2.9999999999999997E-4</v>
      </c>
    </row>
    <row r="195" spans="1:14">
      <c r="A195" t="s">
        <v>797</v>
      </c>
      <c r="B195" t="s">
        <v>798</v>
      </c>
      <c r="C195" t="s">
        <v>772</v>
      </c>
      <c r="D195" t="s">
        <v>767</v>
      </c>
      <c r="E195" t="s">
        <v>799</v>
      </c>
      <c r="F195" t="s">
        <v>800</v>
      </c>
      <c r="G195" t="s">
        <v>100</v>
      </c>
      <c r="H195" s="54">
        <v>3837.69</v>
      </c>
      <c r="I195" s="54">
        <v>3963</v>
      </c>
      <c r="J195" s="54">
        <v>0</v>
      </c>
      <c r="K195" s="54">
        <v>551.62192359690005</v>
      </c>
      <c r="L195" s="55">
        <v>0</v>
      </c>
      <c r="M195" s="55">
        <v>1.6999999999999999E-3</v>
      </c>
      <c r="N195" s="55">
        <v>5.9999999999999995E-4</v>
      </c>
    </row>
    <row r="196" spans="1:14">
      <c r="A196" t="s">
        <v>801</v>
      </c>
      <c r="B196" t="s">
        <v>802</v>
      </c>
      <c r="C196" t="s">
        <v>772</v>
      </c>
      <c r="D196" t="s">
        <v>767</v>
      </c>
      <c r="E196" t="s">
        <v>803</v>
      </c>
      <c r="F196" t="s">
        <v>804</v>
      </c>
      <c r="G196" t="s">
        <v>100</v>
      </c>
      <c r="H196" s="54">
        <v>3695.37</v>
      </c>
      <c r="I196" s="54">
        <v>9360</v>
      </c>
      <c r="J196" s="54">
        <v>0</v>
      </c>
      <c r="K196" s="54">
        <v>1254.5308142639999</v>
      </c>
      <c r="L196" s="55">
        <v>1E-4</v>
      </c>
      <c r="M196" s="55">
        <v>3.8E-3</v>
      </c>
      <c r="N196" s="55">
        <v>1.2999999999999999E-3</v>
      </c>
    </row>
    <row r="197" spans="1:14">
      <c r="A197" t="s">
        <v>805</v>
      </c>
      <c r="B197" t="s">
        <v>806</v>
      </c>
      <c r="C197" t="s">
        <v>772</v>
      </c>
      <c r="D197" t="s">
        <v>767</v>
      </c>
      <c r="E197" t="s">
        <v>807</v>
      </c>
      <c r="F197" t="s">
        <v>808</v>
      </c>
      <c r="G197" t="s">
        <v>100</v>
      </c>
      <c r="H197" s="54">
        <v>3325.36</v>
      </c>
      <c r="I197" s="54">
        <v>3461</v>
      </c>
      <c r="J197" s="54">
        <v>0</v>
      </c>
      <c r="K197" s="54">
        <v>417.43400371920001</v>
      </c>
      <c r="L197" s="55">
        <v>0</v>
      </c>
      <c r="M197" s="55">
        <v>1.2999999999999999E-3</v>
      </c>
      <c r="N197" s="55">
        <v>4.0000000000000002E-4</v>
      </c>
    </row>
    <row r="198" spans="1:14">
      <c r="A198" t="s">
        <v>809</v>
      </c>
      <c r="B198" t="s">
        <v>810</v>
      </c>
      <c r="C198" t="s">
        <v>772</v>
      </c>
      <c r="D198" t="s">
        <v>767</v>
      </c>
      <c r="E198" t="s">
        <v>811</v>
      </c>
      <c r="F198" t="s">
        <v>808</v>
      </c>
      <c r="G198" t="s">
        <v>100</v>
      </c>
      <c r="H198" s="54">
        <v>1146.98</v>
      </c>
      <c r="I198" s="54">
        <v>18781</v>
      </c>
      <c r="J198" s="54">
        <v>0</v>
      </c>
      <c r="K198" s="54">
        <v>781.30771615260005</v>
      </c>
      <c r="L198" s="55">
        <v>0</v>
      </c>
      <c r="M198" s="55">
        <v>2.3999999999999998E-3</v>
      </c>
      <c r="N198" s="55">
        <v>8.0000000000000004E-4</v>
      </c>
    </row>
    <row r="199" spans="1:14">
      <c r="A199" t="s">
        <v>812</v>
      </c>
      <c r="B199" t="s">
        <v>813</v>
      </c>
      <c r="C199" t="s">
        <v>766</v>
      </c>
      <c r="D199" t="s">
        <v>767</v>
      </c>
      <c r="E199" t="s">
        <v>814</v>
      </c>
      <c r="F199" t="s">
        <v>808</v>
      </c>
      <c r="G199" t="s">
        <v>100</v>
      </c>
      <c r="H199" s="54">
        <v>5409.01</v>
      </c>
      <c r="I199" s="54">
        <v>468</v>
      </c>
      <c r="J199" s="54">
        <v>0</v>
      </c>
      <c r="K199" s="54">
        <v>91.814482983600001</v>
      </c>
      <c r="L199" s="55">
        <v>1E-4</v>
      </c>
      <c r="M199" s="55">
        <v>2.9999999999999997E-4</v>
      </c>
      <c r="N199" s="55">
        <v>1E-4</v>
      </c>
    </row>
    <row r="200" spans="1:14">
      <c r="A200" t="s">
        <v>815</v>
      </c>
      <c r="B200" t="s">
        <v>816</v>
      </c>
      <c r="C200" t="s">
        <v>766</v>
      </c>
      <c r="D200" t="s">
        <v>767</v>
      </c>
      <c r="E200" t="s">
        <v>817</v>
      </c>
      <c r="F200" t="s">
        <v>808</v>
      </c>
      <c r="G200" t="s">
        <v>100</v>
      </c>
      <c r="H200" s="54">
        <v>11622.55</v>
      </c>
      <c r="I200" s="54">
        <v>533</v>
      </c>
      <c r="J200" s="54">
        <v>0</v>
      </c>
      <c r="K200" s="54">
        <v>224.6860905705</v>
      </c>
      <c r="L200" s="55">
        <v>2.9999999999999997E-4</v>
      </c>
      <c r="M200" s="55">
        <v>6.9999999999999999E-4</v>
      </c>
      <c r="N200" s="55">
        <v>2.0000000000000001E-4</v>
      </c>
    </row>
    <row r="201" spans="1:14">
      <c r="A201" t="s">
        <v>818</v>
      </c>
      <c r="B201" t="s">
        <v>819</v>
      </c>
      <c r="C201" t="s">
        <v>772</v>
      </c>
      <c r="D201" t="s">
        <v>767</v>
      </c>
      <c r="E201" t="s">
        <v>820</v>
      </c>
      <c r="F201" t="s">
        <v>808</v>
      </c>
      <c r="G201" t="s">
        <v>100</v>
      </c>
      <c r="H201" s="54">
        <v>1955.71</v>
      </c>
      <c r="I201" s="54">
        <v>12302</v>
      </c>
      <c r="J201" s="54">
        <v>0</v>
      </c>
      <c r="K201" s="54">
        <v>872.62516811340004</v>
      </c>
      <c r="L201" s="55">
        <v>0</v>
      </c>
      <c r="M201" s="55">
        <v>2.5999999999999999E-3</v>
      </c>
      <c r="N201" s="55">
        <v>8.9999999999999998E-4</v>
      </c>
    </row>
    <row r="202" spans="1:14">
      <c r="A202" t="s">
        <v>821</v>
      </c>
      <c r="B202" t="s">
        <v>822</v>
      </c>
      <c r="C202" t="s">
        <v>772</v>
      </c>
      <c r="D202" t="s">
        <v>767</v>
      </c>
      <c r="E202" t="s">
        <v>823</v>
      </c>
      <c r="F202" t="s">
        <v>808</v>
      </c>
      <c r="G202" t="s">
        <v>100</v>
      </c>
      <c r="H202" s="54">
        <v>644.5</v>
      </c>
      <c r="I202" s="54">
        <v>21905</v>
      </c>
      <c r="J202" s="54">
        <v>0</v>
      </c>
      <c r="K202" s="54">
        <v>512.05160857500005</v>
      </c>
      <c r="L202" s="55">
        <v>0</v>
      </c>
      <c r="M202" s="55">
        <v>1.6000000000000001E-3</v>
      </c>
      <c r="N202" s="55">
        <v>5.0000000000000001E-4</v>
      </c>
    </row>
    <row r="203" spans="1:14">
      <c r="A203" t="s">
        <v>824</v>
      </c>
      <c r="B203" t="s">
        <v>825</v>
      </c>
      <c r="C203" t="s">
        <v>772</v>
      </c>
      <c r="D203" t="s">
        <v>767</v>
      </c>
      <c r="E203" t="s">
        <v>826</v>
      </c>
      <c r="F203" t="s">
        <v>827</v>
      </c>
      <c r="G203" t="s">
        <v>100</v>
      </c>
      <c r="H203" s="54">
        <v>10253.36</v>
      </c>
      <c r="I203" s="54">
        <v>218</v>
      </c>
      <c r="J203" s="54">
        <v>0</v>
      </c>
      <c r="K203" s="54">
        <v>81.071882049600006</v>
      </c>
      <c r="L203" s="55">
        <v>2.0000000000000001E-4</v>
      </c>
      <c r="M203" s="55">
        <v>2.0000000000000001E-4</v>
      </c>
      <c r="N203" s="55">
        <v>1E-4</v>
      </c>
    </row>
    <row r="204" spans="1:14">
      <c r="A204" t="s">
        <v>828</v>
      </c>
      <c r="B204" t="s">
        <v>829</v>
      </c>
      <c r="C204" t="s">
        <v>772</v>
      </c>
      <c r="D204" t="s">
        <v>767</v>
      </c>
      <c r="E204" t="s">
        <v>830</v>
      </c>
      <c r="F204" t="s">
        <v>827</v>
      </c>
      <c r="G204" t="s">
        <v>100</v>
      </c>
      <c r="H204" s="54">
        <v>42441.58</v>
      </c>
      <c r="I204" s="54">
        <v>253</v>
      </c>
      <c r="J204" s="54">
        <v>0</v>
      </c>
      <c r="K204" s="54">
        <v>389.45709496979998</v>
      </c>
      <c r="L204" s="55">
        <v>2.9999999999999997E-4</v>
      </c>
      <c r="M204" s="55">
        <v>1.1999999999999999E-3</v>
      </c>
      <c r="N204" s="55">
        <v>4.0000000000000002E-4</v>
      </c>
    </row>
    <row r="205" spans="1:14">
      <c r="A205" t="s">
        <v>831</v>
      </c>
      <c r="B205" t="s">
        <v>832</v>
      </c>
      <c r="C205" t="s">
        <v>772</v>
      </c>
      <c r="D205" t="s">
        <v>767</v>
      </c>
      <c r="E205" t="s">
        <v>833</v>
      </c>
      <c r="F205" t="s">
        <v>827</v>
      </c>
      <c r="G205" t="s">
        <v>100</v>
      </c>
      <c r="H205" s="54">
        <v>7533.14</v>
      </c>
      <c r="I205" s="54">
        <v>1428</v>
      </c>
      <c r="J205" s="54">
        <v>0</v>
      </c>
      <c r="K205" s="54">
        <v>390.16813857839998</v>
      </c>
      <c r="L205" s="55">
        <v>1E-4</v>
      </c>
      <c r="M205" s="55">
        <v>1.1999999999999999E-3</v>
      </c>
      <c r="N205" s="55">
        <v>4.0000000000000002E-4</v>
      </c>
    </row>
    <row r="206" spans="1:14">
      <c r="A206" t="s">
        <v>834</v>
      </c>
      <c r="B206" t="s">
        <v>835</v>
      </c>
      <c r="C206" t="s">
        <v>766</v>
      </c>
      <c r="D206" t="s">
        <v>767</v>
      </c>
      <c r="E206" t="s">
        <v>836</v>
      </c>
      <c r="F206" t="s">
        <v>837</v>
      </c>
      <c r="G206" t="s">
        <v>100</v>
      </c>
      <c r="H206" s="54">
        <v>1245.05</v>
      </c>
      <c r="I206" s="54">
        <v>987</v>
      </c>
      <c r="J206" s="54">
        <v>0</v>
      </c>
      <c r="K206" s="54">
        <v>44.570909974499997</v>
      </c>
      <c r="L206" s="55">
        <v>0</v>
      </c>
      <c r="M206" s="55">
        <v>1E-4</v>
      </c>
      <c r="N206" s="55">
        <v>0</v>
      </c>
    </row>
    <row r="207" spans="1:14">
      <c r="A207" t="s">
        <v>838</v>
      </c>
      <c r="B207" t="s">
        <v>839</v>
      </c>
      <c r="C207" t="s">
        <v>766</v>
      </c>
      <c r="D207" t="s">
        <v>767</v>
      </c>
      <c r="E207" t="s">
        <v>234</v>
      </c>
      <c r="F207" t="s">
        <v>235</v>
      </c>
      <c r="G207" t="s">
        <v>100</v>
      </c>
      <c r="H207" s="54">
        <v>7657.25</v>
      </c>
      <c r="I207" s="54">
        <v>7579</v>
      </c>
      <c r="J207" s="54">
        <v>0</v>
      </c>
      <c r="K207" s="54">
        <v>2104.9039793924999</v>
      </c>
      <c r="L207" s="55">
        <v>1E-4</v>
      </c>
      <c r="M207" s="55">
        <v>6.4000000000000003E-3</v>
      </c>
      <c r="N207" s="55">
        <v>2.2000000000000001E-3</v>
      </c>
    </row>
    <row r="208" spans="1:14">
      <c r="A208" t="s">
        <v>840</v>
      </c>
      <c r="B208" t="s">
        <v>841</v>
      </c>
      <c r="C208" t="s">
        <v>772</v>
      </c>
      <c r="D208" t="s">
        <v>767</v>
      </c>
      <c r="E208" t="s">
        <v>251</v>
      </c>
      <c r="F208" t="s">
        <v>252</v>
      </c>
      <c r="G208" t="s">
        <v>100</v>
      </c>
      <c r="H208" s="54">
        <v>51.27</v>
      </c>
      <c r="I208" s="54">
        <v>21325</v>
      </c>
      <c r="J208" s="54">
        <v>9.2740000000000003E-2</v>
      </c>
      <c r="K208" s="54">
        <v>39.747918842499999</v>
      </c>
      <c r="L208" s="55">
        <v>0</v>
      </c>
      <c r="M208" s="55">
        <v>1E-4</v>
      </c>
      <c r="N208" s="55">
        <v>0</v>
      </c>
    </row>
    <row r="209" spans="1:14">
      <c r="A209" t="s">
        <v>842</v>
      </c>
      <c r="B209" t="s">
        <v>843</v>
      </c>
      <c r="C209" t="s">
        <v>772</v>
      </c>
      <c r="D209" t="s">
        <v>767</v>
      </c>
      <c r="E209" t="s">
        <v>298</v>
      </c>
      <c r="F209" t="s">
        <v>299</v>
      </c>
      <c r="G209" t="s">
        <v>100</v>
      </c>
      <c r="H209" s="54">
        <v>12771.34</v>
      </c>
      <c r="I209" s="54">
        <v>3052</v>
      </c>
      <c r="J209" s="54">
        <v>0</v>
      </c>
      <c r="K209" s="54">
        <v>1413.7367634935999</v>
      </c>
      <c r="L209" s="55">
        <v>1E-4</v>
      </c>
      <c r="M209" s="55">
        <v>4.3E-3</v>
      </c>
      <c r="N209" s="55">
        <v>1.5E-3</v>
      </c>
    </row>
    <row r="210" spans="1:14">
      <c r="A210" t="s">
        <v>844</v>
      </c>
      <c r="B210" t="s">
        <v>845</v>
      </c>
      <c r="C210" t="s">
        <v>772</v>
      </c>
      <c r="D210" t="s">
        <v>767</v>
      </c>
      <c r="E210" t="s">
        <v>302</v>
      </c>
      <c r="F210" t="s">
        <v>299</v>
      </c>
      <c r="G210" t="s">
        <v>100</v>
      </c>
      <c r="H210" s="54">
        <v>7840.05</v>
      </c>
      <c r="I210" s="54">
        <v>13739</v>
      </c>
      <c r="J210" s="54">
        <v>0</v>
      </c>
      <c r="K210" s="54">
        <v>3906.8029908765002</v>
      </c>
      <c r="L210" s="55">
        <v>2.9999999999999997E-4</v>
      </c>
      <c r="M210" s="55">
        <v>1.1900000000000001E-2</v>
      </c>
      <c r="N210" s="55">
        <v>4.1000000000000003E-3</v>
      </c>
    </row>
    <row r="211" spans="1:14">
      <c r="A211" t="s">
        <v>846</v>
      </c>
      <c r="B211" t="s">
        <v>847</v>
      </c>
      <c r="C211" t="s">
        <v>772</v>
      </c>
      <c r="D211" t="s">
        <v>767</v>
      </c>
      <c r="E211" t="s">
        <v>305</v>
      </c>
      <c r="F211" t="s">
        <v>299</v>
      </c>
      <c r="G211" t="s">
        <v>100</v>
      </c>
      <c r="H211" s="54">
        <v>6950.12</v>
      </c>
      <c r="I211" s="54">
        <v>6938</v>
      </c>
      <c r="J211" s="54">
        <v>0</v>
      </c>
      <c r="K211" s="54">
        <v>1748.9369539511999</v>
      </c>
      <c r="L211" s="55">
        <v>2.0000000000000001E-4</v>
      </c>
      <c r="M211" s="55">
        <v>5.3E-3</v>
      </c>
      <c r="N211" s="55">
        <v>1.8E-3</v>
      </c>
    </row>
    <row r="212" spans="1:14">
      <c r="A212" t="s">
        <v>848</v>
      </c>
      <c r="B212" t="s">
        <v>849</v>
      </c>
      <c r="C212" t="s">
        <v>766</v>
      </c>
      <c r="D212" t="s">
        <v>767</v>
      </c>
      <c r="E212" t="s">
        <v>335</v>
      </c>
      <c r="F212" t="s">
        <v>336</v>
      </c>
      <c r="G212" t="s">
        <v>100</v>
      </c>
      <c r="H212" s="54">
        <v>211532.66</v>
      </c>
      <c r="I212" s="54">
        <v>1044</v>
      </c>
      <c r="J212" s="54">
        <v>0</v>
      </c>
      <c r="K212" s="54">
        <v>8009.8703196407996</v>
      </c>
      <c r="L212" s="55">
        <v>2.0000000000000001E-4</v>
      </c>
      <c r="M212" s="55">
        <v>2.4299999999999999E-2</v>
      </c>
      <c r="N212" s="55">
        <v>8.3000000000000001E-3</v>
      </c>
    </row>
    <row r="213" spans="1:14">
      <c r="A213" t="s">
        <v>850</v>
      </c>
      <c r="B213" t="s">
        <v>851</v>
      </c>
      <c r="C213" t="s">
        <v>772</v>
      </c>
      <c r="D213" t="s">
        <v>767</v>
      </c>
      <c r="E213" t="s">
        <v>341</v>
      </c>
      <c r="F213" t="s">
        <v>112</v>
      </c>
      <c r="G213" t="s">
        <v>100</v>
      </c>
      <c r="H213" s="54">
        <v>8471.98</v>
      </c>
      <c r="I213" s="54">
        <v>19951</v>
      </c>
      <c r="J213" s="54">
        <v>0</v>
      </c>
      <c r="K213" s="54">
        <v>6130.5176349845997</v>
      </c>
      <c r="L213" s="55">
        <v>1E-4</v>
      </c>
      <c r="M213" s="55">
        <v>1.8599999999999998E-2</v>
      </c>
      <c r="N213" s="55">
        <v>6.4000000000000003E-3</v>
      </c>
    </row>
    <row r="214" spans="1:14">
      <c r="A214" t="s">
        <v>852</v>
      </c>
      <c r="B214" t="s">
        <v>853</v>
      </c>
      <c r="C214" t="s">
        <v>772</v>
      </c>
      <c r="D214" t="s">
        <v>767</v>
      </c>
      <c r="E214" t="s">
        <v>545</v>
      </c>
      <c r="F214" t="s">
        <v>112</v>
      </c>
      <c r="G214" t="s">
        <v>100</v>
      </c>
      <c r="H214" s="54">
        <v>16837.77</v>
      </c>
      <c r="I214" s="54">
        <v>3087</v>
      </c>
      <c r="J214" s="54">
        <v>0</v>
      </c>
      <c r="K214" s="54">
        <v>1885.2491685573</v>
      </c>
      <c r="L214" s="55">
        <v>4.0000000000000002E-4</v>
      </c>
      <c r="M214" s="55">
        <v>5.7000000000000002E-3</v>
      </c>
      <c r="N214" s="55">
        <v>2E-3</v>
      </c>
    </row>
    <row r="215" spans="1:14">
      <c r="A215" s="56" t="s">
        <v>225</v>
      </c>
      <c r="B215" s="102" t="s">
        <v>1867</v>
      </c>
      <c r="C215" s="102" t="s">
        <v>1867</v>
      </c>
      <c r="D215" s="103" t="s">
        <v>1867</v>
      </c>
      <c r="E215" s="103" t="s">
        <v>1867</v>
      </c>
      <c r="F215" s="103" t="s">
        <v>1867</v>
      </c>
      <c r="G215" s="103" t="s">
        <v>1867</v>
      </c>
      <c r="H215" s="58">
        <v>347179.82</v>
      </c>
      <c r="I215" s="103" t="s">
        <v>1867</v>
      </c>
      <c r="J215" s="58">
        <v>25.453220000000002</v>
      </c>
      <c r="K215" s="58">
        <v>53964.88947844215</v>
      </c>
      <c r="L215" s="103" t="s">
        <v>1867</v>
      </c>
      <c r="M215" s="57">
        <v>0.1638</v>
      </c>
      <c r="N215" s="57">
        <v>5.6000000000000001E-2</v>
      </c>
    </row>
    <row r="216" spans="1:14">
      <c r="A216" t="s">
        <v>854</v>
      </c>
      <c r="B216" t="s">
        <v>855</v>
      </c>
      <c r="C216" t="s">
        <v>766</v>
      </c>
      <c r="D216" t="s">
        <v>767</v>
      </c>
      <c r="E216" s="101" t="s">
        <v>1867</v>
      </c>
      <c r="F216" t="s">
        <v>856</v>
      </c>
      <c r="G216" t="s">
        <v>100</v>
      </c>
      <c r="H216" s="54">
        <v>8889.35</v>
      </c>
      <c r="I216" s="54">
        <v>3367</v>
      </c>
      <c r="J216" s="54">
        <v>0</v>
      </c>
      <c r="K216" s="54">
        <v>1085.5771113915</v>
      </c>
      <c r="L216" s="55">
        <v>0</v>
      </c>
      <c r="M216" s="55">
        <v>3.3E-3</v>
      </c>
      <c r="N216" s="55">
        <v>1.1000000000000001E-3</v>
      </c>
    </row>
    <row r="217" spans="1:14">
      <c r="A217" t="s">
        <v>857</v>
      </c>
      <c r="B217" t="s">
        <v>858</v>
      </c>
      <c r="C217" t="s">
        <v>766</v>
      </c>
      <c r="D217" t="s">
        <v>767</v>
      </c>
      <c r="E217" s="101" t="s">
        <v>1867</v>
      </c>
      <c r="F217" t="s">
        <v>856</v>
      </c>
      <c r="G217" t="s">
        <v>100</v>
      </c>
      <c r="H217" s="54">
        <v>2146.02</v>
      </c>
      <c r="I217" s="54">
        <v>17010</v>
      </c>
      <c r="J217" s="54">
        <v>0</v>
      </c>
      <c r="K217" s="54">
        <v>1323.9928332540001</v>
      </c>
      <c r="L217" s="55">
        <v>0</v>
      </c>
      <c r="M217" s="55">
        <v>4.0000000000000001E-3</v>
      </c>
      <c r="N217" s="55">
        <v>1.4E-3</v>
      </c>
    </row>
    <row r="218" spans="1:14">
      <c r="A218" t="s">
        <v>859</v>
      </c>
      <c r="B218" t="s">
        <v>860</v>
      </c>
      <c r="C218" t="s">
        <v>766</v>
      </c>
      <c r="D218" t="s">
        <v>767</v>
      </c>
      <c r="E218" s="101" t="s">
        <v>1867</v>
      </c>
      <c r="F218" t="s">
        <v>774</v>
      </c>
      <c r="G218" t="s">
        <v>100</v>
      </c>
      <c r="H218" s="54">
        <v>2855.37</v>
      </c>
      <c r="I218" s="54">
        <v>12141</v>
      </c>
      <c r="J218" s="54">
        <v>0</v>
      </c>
      <c r="K218" s="54">
        <v>1257.3738008559001</v>
      </c>
      <c r="L218" s="55">
        <v>0</v>
      </c>
      <c r="M218" s="55">
        <v>3.8E-3</v>
      </c>
      <c r="N218" s="55">
        <v>1.2999999999999999E-3</v>
      </c>
    </row>
    <row r="219" spans="1:14">
      <c r="A219" t="s">
        <v>861</v>
      </c>
      <c r="B219" t="s">
        <v>862</v>
      </c>
      <c r="C219" t="s">
        <v>108</v>
      </c>
      <c r="D219" t="s">
        <v>767</v>
      </c>
      <c r="E219" s="101" t="s">
        <v>1867</v>
      </c>
      <c r="F219" t="s">
        <v>774</v>
      </c>
      <c r="G219" t="s">
        <v>102</v>
      </c>
      <c r="H219" s="54">
        <v>2738.64</v>
      </c>
      <c r="I219" s="54">
        <v>9702</v>
      </c>
      <c r="J219" s="54">
        <v>0</v>
      </c>
      <c r="K219" s="54">
        <v>1065.8935642924801</v>
      </c>
      <c r="L219" s="55">
        <v>0</v>
      </c>
      <c r="M219" s="55">
        <v>3.2000000000000002E-3</v>
      </c>
      <c r="N219" s="55">
        <v>1.1000000000000001E-3</v>
      </c>
    </row>
    <row r="220" spans="1:14">
      <c r="A220" t="s">
        <v>863</v>
      </c>
      <c r="B220" t="s">
        <v>864</v>
      </c>
      <c r="C220" t="s">
        <v>108</v>
      </c>
      <c r="D220" t="s">
        <v>767</v>
      </c>
      <c r="E220" s="101" t="s">
        <v>1867</v>
      </c>
      <c r="F220" t="s">
        <v>865</v>
      </c>
      <c r="G220" t="s">
        <v>102</v>
      </c>
      <c r="H220" s="54">
        <v>368.14</v>
      </c>
      <c r="I220" s="54">
        <v>73360</v>
      </c>
      <c r="J220" s="54">
        <v>0</v>
      </c>
      <c r="K220" s="54">
        <v>1083.4027990464001</v>
      </c>
      <c r="L220" s="55">
        <v>0</v>
      </c>
      <c r="M220" s="55">
        <v>3.3E-3</v>
      </c>
      <c r="N220" s="55">
        <v>1.1000000000000001E-3</v>
      </c>
    </row>
    <row r="221" spans="1:14">
      <c r="A221" t="s">
        <v>866</v>
      </c>
      <c r="B221" t="s">
        <v>867</v>
      </c>
      <c r="C221" t="s">
        <v>108</v>
      </c>
      <c r="D221" t="s">
        <v>767</v>
      </c>
      <c r="E221" s="101" t="s">
        <v>1867</v>
      </c>
      <c r="F221" t="s">
        <v>865</v>
      </c>
      <c r="G221" t="s">
        <v>102</v>
      </c>
      <c r="H221" s="54">
        <v>2963.12</v>
      </c>
      <c r="I221" s="54">
        <v>5052</v>
      </c>
      <c r="J221" s="54">
        <v>0</v>
      </c>
      <c r="K221" s="54">
        <v>600.52377273983996</v>
      </c>
      <c r="L221" s="55">
        <v>0</v>
      </c>
      <c r="M221" s="55">
        <v>1.8E-3</v>
      </c>
      <c r="N221" s="55">
        <v>5.9999999999999995E-4</v>
      </c>
    </row>
    <row r="222" spans="1:14">
      <c r="A222" t="s">
        <v>868</v>
      </c>
      <c r="B222" t="s">
        <v>869</v>
      </c>
      <c r="C222" t="s">
        <v>766</v>
      </c>
      <c r="D222" t="s">
        <v>767</v>
      </c>
      <c r="E222" s="101" t="s">
        <v>1867</v>
      </c>
      <c r="F222" t="s">
        <v>785</v>
      </c>
      <c r="G222" t="s">
        <v>100</v>
      </c>
      <c r="H222" s="54">
        <v>0.63</v>
      </c>
      <c r="I222" s="54">
        <v>54262500</v>
      </c>
      <c r="J222" s="54">
        <v>0</v>
      </c>
      <c r="K222" s="54">
        <v>1239.90355125</v>
      </c>
      <c r="L222" s="55">
        <v>0</v>
      </c>
      <c r="M222" s="55">
        <v>3.8E-3</v>
      </c>
      <c r="N222" s="55">
        <v>1.2999999999999999E-3</v>
      </c>
    </row>
    <row r="223" spans="1:14">
      <c r="A223" t="s">
        <v>870</v>
      </c>
      <c r="B223" t="s">
        <v>871</v>
      </c>
      <c r="C223" t="s">
        <v>772</v>
      </c>
      <c r="D223" t="s">
        <v>767</v>
      </c>
      <c r="E223" s="101" t="s">
        <v>1867</v>
      </c>
      <c r="F223" t="s">
        <v>785</v>
      </c>
      <c r="G223" t="s">
        <v>100</v>
      </c>
      <c r="H223" s="54">
        <v>678.77</v>
      </c>
      <c r="I223" s="54">
        <v>170</v>
      </c>
      <c r="J223" s="54">
        <v>0</v>
      </c>
      <c r="K223" s="54">
        <v>4.1852279430000001</v>
      </c>
      <c r="L223" s="55">
        <v>1E-4</v>
      </c>
      <c r="M223" s="55">
        <v>0</v>
      </c>
      <c r="N223" s="55">
        <v>0</v>
      </c>
    </row>
    <row r="224" spans="1:14">
      <c r="A224" t="s">
        <v>872</v>
      </c>
      <c r="B224" t="s">
        <v>873</v>
      </c>
      <c r="C224" t="s">
        <v>766</v>
      </c>
      <c r="D224" t="s">
        <v>767</v>
      </c>
      <c r="E224" s="101" t="s">
        <v>1867</v>
      </c>
      <c r="F224" t="s">
        <v>785</v>
      </c>
      <c r="G224" t="s">
        <v>100</v>
      </c>
      <c r="H224" s="54">
        <v>1495.03</v>
      </c>
      <c r="I224" s="54">
        <v>38577</v>
      </c>
      <c r="J224" s="54">
        <v>0</v>
      </c>
      <c r="K224" s="54">
        <v>2091.8277216837</v>
      </c>
      <c r="L224" s="55">
        <v>0</v>
      </c>
      <c r="M224" s="55">
        <v>6.4000000000000003E-3</v>
      </c>
      <c r="N224" s="55">
        <v>2.2000000000000001E-3</v>
      </c>
    </row>
    <row r="225" spans="1:14">
      <c r="A225" t="s">
        <v>874</v>
      </c>
      <c r="B225" t="s">
        <v>875</v>
      </c>
      <c r="C225" t="s">
        <v>766</v>
      </c>
      <c r="D225" t="s">
        <v>767</v>
      </c>
      <c r="E225" s="101" t="s">
        <v>1867</v>
      </c>
      <c r="F225" t="s">
        <v>785</v>
      </c>
      <c r="G225" t="s">
        <v>100</v>
      </c>
      <c r="H225" s="54">
        <v>3961.33</v>
      </c>
      <c r="I225" s="54">
        <v>9325</v>
      </c>
      <c r="J225" s="54">
        <v>0</v>
      </c>
      <c r="K225" s="54">
        <v>1339.7921196074999</v>
      </c>
      <c r="L225" s="55">
        <v>0</v>
      </c>
      <c r="M225" s="55">
        <v>4.1000000000000003E-3</v>
      </c>
      <c r="N225" s="55">
        <v>1.4E-3</v>
      </c>
    </row>
    <row r="226" spans="1:14">
      <c r="A226" t="s">
        <v>876</v>
      </c>
      <c r="B226" t="s">
        <v>877</v>
      </c>
      <c r="C226" t="s">
        <v>766</v>
      </c>
      <c r="D226" t="s">
        <v>767</v>
      </c>
      <c r="E226" s="101" t="s">
        <v>1867</v>
      </c>
      <c r="F226" t="s">
        <v>878</v>
      </c>
      <c r="G226" t="s">
        <v>100</v>
      </c>
      <c r="H226" s="54">
        <v>404.06</v>
      </c>
      <c r="I226" s="54">
        <v>41223</v>
      </c>
      <c r="J226" s="54">
        <v>0</v>
      </c>
      <c r="K226" s="54">
        <v>604.13362633259999</v>
      </c>
      <c r="L226" s="55">
        <v>0</v>
      </c>
      <c r="M226" s="55">
        <v>1.8E-3</v>
      </c>
      <c r="N226" s="55">
        <v>5.9999999999999995E-4</v>
      </c>
    </row>
    <row r="227" spans="1:14">
      <c r="A227" t="s">
        <v>879</v>
      </c>
      <c r="B227" t="s">
        <v>880</v>
      </c>
      <c r="C227" t="s">
        <v>772</v>
      </c>
      <c r="D227" t="s">
        <v>767</v>
      </c>
      <c r="E227" s="101" t="s">
        <v>1867</v>
      </c>
      <c r="F227" t="s">
        <v>789</v>
      </c>
      <c r="G227" t="s">
        <v>100</v>
      </c>
      <c r="H227" s="54">
        <v>9154.7900000000009</v>
      </c>
      <c r="I227" s="54">
        <v>254</v>
      </c>
      <c r="J227" s="54">
        <v>0</v>
      </c>
      <c r="K227" s="54">
        <v>84.339235258200006</v>
      </c>
      <c r="L227" s="55">
        <v>1E-4</v>
      </c>
      <c r="M227" s="55">
        <v>2.9999999999999997E-4</v>
      </c>
      <c r="N227" s="55">
        <v>1E-4</v>
      </c>
    </row>
    <row r="228" spans="1:14">
      <c r="A228" t="s">
        <v>881</v>
      </c>
      <c r="B228" t="s">
        <v>882</v>
      </c>
      <c r="C228" t="s">
        <v>772</v>
      </c>
      <c r="D228" t="s">
        <v>767</v>
      </c>
      <c r="E228" s="101" t="s">
        <v>1867</v>
      </c>
      <c r="F228" t="s">
        <v>883</v>
      </c>
      <c r="G228" t="s">
        <v>100</v>
      </c>
      <c r="H228" s="54">
        <v>8147.44</v>
      </c>
      <c r="I228" s="54">
        <v>14093</v>
      </c>
      <c r="J228" s="54">
        <v>0</v>
      </c>
      <c r="K228" s="54">
        <v>4164.5892945384003</v>
      </c>
      <c r="L228" s="55">
        <v>0</v>
      </c>
      <c r="M228" s="55">
        <v>1.26E-2</v>
      </c>
      <c r="N228" s="55">
        <v>4.3E-3</v>
      </c>
    </row>
    <row r="229" spans="1:14">
      <c r="A229" t="s">
        <v>884</v>
      </c>
      <c r="B229" t="s">
        <v>885</v>
      </c>
      <c r="C229" t="s">
        <v>772</v>
      </c>
      <c r="D229" t="s">
        <v>767</v>
      </c>
      <c r="E229" s="101" t="s">
        <v>1867</v>
      </c>
      <c r="F229" t="s">
        <v>883</v>
      </c>
      <c r="G229" t="s">
        <v>100</v>
      </c>
      <c r="H229" s="54">
        <v>2515.14</v>
      </c>
      <c r="I229" s="54">
        <v>35396</v>
      </c>
      <c r="J229" s="54">
        <v>0</v>
      </c>
      <c r="K229" s="54">
        <v>3228.9692276087999</v>
      </c>
      <c r="L229" s="55">
        <v>0</v>
      </c>
      <c r="M229" s="55">
        <v>9.7999999999999997E-3</v>
      </c>
      <c r="N229" s="55">
        <v>3.3999999999999998E-3</v>
      </c>
    </row>
    <row r="230" spans="1:14">
      <c r="A230" t="s">
        <v>886</v>
      </c>
      <c r="B230" t="s">
        <v>887</v>
      </c>
      <c r="C230" t="s">
        <v>772</v>
      </c>
      <c r="D230" t="s">
        <v>767</v>
      </c>
      <c r="E230" s="101" t="s">
        <v>1867</v>
      </c>
      <c r="F230" t="s">
        <v>883</v>
      </c>
      <c r="G230" t="s">
        <v>100</v>
      </c>
      <c r="H230" s="54">
        <v>520.79</v>
      </c>
      <c r="I230" s="54">
        <v>48688</v>
      </c>
      <c r="J230" s="54">
        <v>0</v>
      </c>
      <c r="K230" s="54">
        <v>919.67022707039996</v>
      </c>
      <c r="L230" s="55">
        <v>0</v>
      </c>
      <c r="M230" s="55">
        <v>2.8E-3</v>
      </c>
      <c r="N230" s="55">
        <v>1E-3</v>
      </c>
    </row>
    <row r="231" spans="1:14">
      <c r="A231" t="s">
        <v>888</v>
      </c>
      <c r="B231" t="s">
        <v>889</v>
      </c>
      <c r="C231" t="s">
        <v>772</v>
      </c>
      <c r="D231" t="s">
        <v>767</v>
      </c>
      <c r="E231" s="101" t="s">
        <v>1867</v>
      </c>
      <c r="F231" t="s">
        <v>883</v>
      </c>
      <c r="G231" t="s">
        <v>100</v>
      </c>
      <c r="H231" s="54">
        <v>29611.96</v>
      </c>
      <c r="I231" s="54">
        <v>433</v>
      </c>
      <c r="J231" s="54">
        <v>0</v>
      </c>
      <c r="K231" s="54">
        <v>465.05316672359999</v>
      </c>
      <c r="L231" s="55">
        <v>2.0000000000000001E-4</v>
      </c>
      <c r="M231" s="55">
        <v>1.4E-3</v>
      </c>
      <c r="N231" s="55">
        <v>5.0000000000000001E-4</v>
      </c>
    </row>
    <row r="232" spans="1:14">
      <c r="A232" t="s">
        <v>890</v>
      </c>
      <c r="B232" t="s">
        <v>891</v>
      </c>
      <c r="C232" t="s">
        <v>766</v>
      </c>
      <c r="D232" t="s">
        <v>767</v>
      </c>
      <c r="E232" s="101" t="s">
        <v>1867</v>
      </c>
      <c r="F232" t="s">
        <v>892</v>
      </c>
      <c r="G232" t="s">
        <v>100</v>
      </c>
      <c r="H232" s="54">
        <v>1167.29</v>
      </c>
      <c r="I232" s="54">
        <v>21588</v>
      </c>
      <c r="J232" s="54">
        <v>7.1795299999999997</v>
      </c>
      <c r="K232" s="54">
        <v>921.16381798040004</v>
      </c>
      <c r="L232" s="55">
        <v>0</v>
      </c>
      <c r="M232" s="55">
        <v>2.8E-3</v>
      </c>
      <c r="N232" s="55">
        <v>1E-3</v>
      </c>
    </row>
    <row r="233" spans="1:14">
      <c r="A233" t="s">
        <v>893</v>
      </c>
      <c r="B233" t="s">
        <v>894</v>
      </c>
      <c r="C233" t="s">
        <v>108</v>
      </c>
      <c r="D233" t="s">
        <v>767</v>
      </c>
      <c r="E233" s="101" t="s">
        <v>1867</v>
      </c>
      <c r="F233" t="s">
        <v>892</v>
      </c>
      <c r="G233" t="s">
        <v>102</v>
      </c>
      <c r="H233" s="54">
        <v>166748.18</v>
      </c>
      <c r="I233" s="54">
        <v>247.5</v>
      </c>
      <c r="J233" s="54">
        <v>0</v>
      </c>
      <c r="K233" s="54">
        <v>1655.5943222477999</v>
      </c>
      <c r="L233" s="55">
        <v>2.0000000000000001E-4</v>
      </c>
      <c r="M233" s="55">
        <v>5.0000000000000001E-3</v>
      </c>
      <c r="N233" s="55">
        <v>1.6999999999999999E-3</v>
      </c>
    </row>
    <row r="234" spans="1:14">
      <c r="A234" t="s">
        <v>895</v>
      </c>
      <c r="B234" t="s">
        <v>896</v>
      </c>
      <c r="C234" t="s">
        <v>766</v>
      </c>
      <c r="D234" t="s">
        <v>767</v>
      </c>
      <c r="E234" s="101" t="s">
        <v>1867</v>
      </c>
      <c r="F234" t="s">
        <v>892</v>
      </c>
      <c r="G234" t="s">
        <v>100</v>
      </c>
      <c r="H234" s="54">
        <v>1122.3900000000001</v>
      </c>
      <c r="I234" s="54">
        <v>13458</v>
      </c>
      <c r="J234" s="54">
        <v>4.9542000000000002</v>
      </c>
      <c r="K234" s="54">
        <v>552.81706996740002</v>
      </c>
      <c r="L234" s="55">
        <v>0</v>
      </c>
      <c r="M234" s="55">
        <v>1.6999999999999999E-3</v>
      </c>
      <c r="N234" s="55">
        <v>5.9999999999999995E-4</v>
      </c>
    </row>
    <row r="235" spans="1:14">
      <c r="A235" t="s">
        <v>897</v>
      </c>
      <c r="B235" t="s">
        <v>898</v>
      </c>
      <c r="C235" t="s">
        <v>772</v>
      </c>
      <c r="D235" t="s">
        <v>767</v>
      </c>
      <c r="E235" s="101" t="s">
        <v>1867</v>
      </c>
      <c r="F235" t="s">
        <v>892</v>
      </c>
      <c r="G235" t="s">
        <v>100</v>
      </c>
      <c r="H235" s="54">
        <v>193.05</v>
      </c>
      <c r="I235" s="54">
        <v>80539</v>
      </c>
      <c r="J235" s="54">
        <v>0</v>
      </c>
      <c r="K235" s="54">
        <v>563.92791676649995</v>
      </c>
      <c r="L235" s="55">
        <v>0</v>
      </c>
      <c r="M235" s="55">
        <v>1.6999999999999999E-3</v>
      </c>
      <c r="N235" s="55">
        <v>5.9999999999999995E-4</v>
      </c>
    </row>
    <row r="236" spans="1:14">
      <c r="A236" t="s">
        <v>899</v>
      </c>
      <c r="B236" t="s">
        <v>900</v>
      </c>
      <c r="C236" t="s">
        <v>766</v>
      </c>
      <c r="D236" t="s">
        <v>767</v>
      </c>
      <c r="E236" s="101" t="s">
        <v>1867</v>
      </c>
      <c r="F236" t="s">
        <v>892</v>
      </c>
      <c r="G236" t="s">
        <v>100</v>
      </c>
      <c r="H236" s="54">
        <v>2765.58</v>
      </c>
      <c r="I236" s="54">
        <v>13330</v>
      </c>
      <c r="J236" s="54">
        <v>0</v>
      </c>
      <c r="K236" s="54">
        <v>1337.100129378</v>
      </c>
      <c r="L236" s="55">
        <v>0</v>
      </c>
      <c r="M236" s="55">
        <v>4.1000000000000003E-3</v>
      </c>
      <c r="N236" s="55">
        <v>1.4E-3</v>
      </c>
    </row>
    <row r="237" spans="1:14">
      <c r="A237" t="s">
        <v>901</v>
      </c>
      <c r="B237" t="s">
        <v>902</v>
      </c>
      <c r="C237" t="s">
        <v>766</v>
      </c>
      <c r="D237" t="s">
        <v>767</v>
      </c>
      <c r="E237" s="101" t="s">
        <v>1867</v>
      </c>
      <c r="F237" t="s">
        <v>800</v>
      </c>
      <c r="G237" t="s">
        <v>100</v>
      </c>
      <c r="H237" s="54">
        <v>3681.45</v>
      </c>
      <c r="I237" s="54">
        <v>7751</v>
      </c>
      <c r="J237" s="54">
        <v>13.31949</v>
      </c>
      <c r="K237" s="54">
        <v>1048.2810003165</v>
      </c>
      <c r="L237" s="55">
        <v>0</v>
      </c>
      <c r="M237" s="55">
        <v>3.2000000000000002E-3</v>
      </c>
      <c r="N237" s="55">
        <v>1.1000000000000001E-3</v>
      </c>
    </row>
    <row r="238" spans="1:14">
      <c r="A238" t="s">
        <v>903</v>
      </c>
      <c r="B238" t="s">
        <v>904</v>
      </c>
      <c r="C238" t="s">
        <v>772</v>
      </c>
      <c r="D238" t="s">
        <v>767</v>
      </c>
      <c r="E238" s="101" t="s">
        <v>1867</v>
      </c>
      <c r="F238" t="s">
        <v>800</v>
      </c>
      <c r="G238" t="s">
        <v>100</v>
      </c>
      <c r="H238" s="54">
        <v>10703.14</v>
      </c>
      <c r="I238" s="54">
        <v>15194</v>
      </c>
      <c r="J238" s="54">
        <v>0</v>
      </c>
      <c r="K238" s="54">
        <v>5898.3546772332002</v>
      </c>
      <c r="L238" s="55">
        <v>0</v>
      </c>
      <c r="M238" s="55">
        <v>1.7899999999999999E-2</v>
      </c>
      <c r="N238" s="55">
        <v>6.1000000000000004E-3</v>
      </c>
    </row>
    <row r="239" spans="1:14">
      <c r="A239" t="s">
        <v>905</v>
      </c>
      <c r="B239" t="s">
        <v>906</v>
      </c>
      <c r="C239" t="s">
        <v>766</v>
      </c>
      <c r="D239" t="s">
        <v>767</v>
      </c>
      <c r="E239" s="101" t="s">
        <v>1867</v>
      </c>
      <c r="F239" t="s">
        <v>800</v>
      </c>
      <c r="G239" t="s">
        <v>100</v>
      </c>
      <c r="H239" s="54">
        <v>731.8</v>
      </c>
      <c r="I239" s="54">
        <v>34655</v>
      </c>
      <c r="J239" s="54">
        <v>0</v>
      </c>
      <c r="K239" s="54">
        <v>919.82638683000005</v>
      </c>
      <c r="L239" s="55">
        <v>0</v>
      </c>
      <c r="M239" s="55">
        <v>2.8E-3</v>
      </c>
      <c r="N239" s="55">
        <v>1E-3</v>
      </c>
    </row>
    <row r="240" spans="1:14">
      <c r="A240" t="s">
        <v>907</v>
      </c>
      <c r="B240" t="s">
        <v>908</v>
      </c>
      <c r="C240" t="s">
        <v>772</v>
      </c>
      <c r="D240" t="s">
        <v>767</v>
      </c>
      <c r="E240" s="101" t="s">
        <v>1867</v>
      </c>
      <c r="F240" t="s">
        <v>804</v>
      </c>
      <c r="G240" t="s">
        <v>100</v>
      </c>
      <c r="H240" s="54">
        <v>1104.43</v>
      </c>
      <c r="I240" s="54">
        <v>16207</v>
      </c>
      <c r="J240" s="54">
        <v>0</v>
      </c>
      <c r="K240" s="54">
        <v>649.21475655270001</v>
      </c>
      <c r="L240" s="55">
        <v>0</v>
      </c>
      <c r="M240" s="55">
        <v>2E-3</v>
      </c>
      <c r="N240" s="55">
        <v>6.9999999999999999E-4</v>
      </c>
    </row>
    <row r="241" spans="1:14">
      <c r="A241" t="s">
        <v>909</v>
      </c>
      <c r="B241" t="s">
        <v>910</v>
      </c>
      <c r="C241" t="s">
        <v>108</v>
      </c>
      <c r="D241" t="s">
        <v>767</v>
      </c>
      <c r="E241" s="101" t="s">
        <v>1867</v>
      </c>
      <c r="F241" t="s">
        <v>804</v>
      </c>
      <c r="G241" t="s">
        <v>102</v>
      </c>
      <c r="H241" s="54">
        <v>682.42</v>
      </c>
      <c r="I241" s="54">
        <v>68170</v>
      </c>
      <c r="J241" s="54">
        <v>0</v>
      </c>
      <c r="K241" s="54">
        <v>1866.2192422824</v>
      </c>
      <c r="L241" s="55">
        <v>0</v>
      </c>
      <c r="M241" s="55">
        <v>5.7000000000000002E-3</v>
      </c>
      <c r="N241" s="55">
        <v>1.9E-3</v>
      </c>
    </row>
    <row r="242" spans="1:14">
      <c r="A242" t="s">
        <v>911</v>
      </c>
      <c r="B242" t="s">
        <v>912</v>
      </c>
      <c r="C242" t="s">
        <v>772</v>
      </c>
      <c r="D242" t="s">
        <v>767</v>
      </c>
      <c r="E242" s="101" t="s">
        <v>1867</v>
      </c>
      <c r="F242" t="s">
        <v>804</v>
      </c>
      <c r="G242" t="s">
        <v>100</v>
      </c>
      <c r="H242" s="54">
        <v>1316.9</v>
      </c>
      <c r="I242" s="54">
        <v>2271</v>
      </c>
      <c r="J242" s="54">
        <v>0</v>
      </c>
      <c r="K242" s="54">
        <v>108.471959973</v>
      </c>
      <c r="L242" s="55">
        <v>1E-4</v>
      </c>
      <c r="M242" s="55">
        <v>2.9999999999999997E-4</v>
      </c>
      <c r="N242" s="55">
        <v>1E-4</v>
      </c>
    </row>
    <row r="243" spans="1:14">
      <c r="A243" t="s">
        <v>913</v>
      </c>
      <c r="B243" t="s">
        <v>914</v>
      </c>
      <c r="C243" t="s">
        <v>772</v>
      </c>
      <c r="D243" t="s">
        <v>767</v>
      </c>
      <c r="E243" s="101" t="s">
        <v>1867</v>
      </c>
      <c r="F243" t="s">
        <v>804</v>
      </c>
      <c r="G243" t="s">
        <v>100</v>
      </c>
      <c r="H243" s="54">
        <v>475.89</v>
      </c>
      <c r="I243" s="54">
        <v>49522</v>
      </c>
      <c r="J243" s="54">
        <v>0</v>
      </c>
      <c r="K243" s="54">
        <v>854.77598151660004</v>
      </c>
      <c r="L243" s="55">
        <v>0</v>
      </c>
      <c r="M243" s="55">
        <v>2.5999999999999999E-3</v>
      </c>
      <c r="N243" s="55">
        <v>8.9999999999999998E-4</v>
      </c>
    </row>
    <row r="244" spans="1:14">
      <c r="A244" t="s">
        <v>915</v>
      </c>
      <c r="B244" t="s">
        <v>916</v>
      </c>
      <c r="C244" t="s">
        <v>766</v>
      </c>
      <c r="D244" t="s">
        <v>767</v>
      </c>
      <c r="E244" s="101" t="s">
        <v>1867</v>
      </c>
      <c r="F244" t="s">
        <v>804</v>
      </c>
      <c r="G244" t="s">
        <v>100</v>
      </c>
      <c r="H244" s="54">
        <v>6420.09</v>
      </c>
      <c r="I244" s="54">
        <v>10437.815700000003</v>
      </c>
      <c r="J244" s="54">
        <v>0</v>
      </c>
      <c r="K244" s="54">
        <v>2430.5149464801698</v>
      </c>
      <c r="L244" s="55">
        <v>0</v>
      </c>
      <c r="M244" s="55">
        <v>7.4000000000000003E-3</v>
      </c>
      <c r="N244" s="55">
        <v>2.5000000000000001E-3</v>
      </c>
    </row>
    <row r="245" spans="1:14">
      <c r="A245" t="s">
        <v>917</v>
      </c>
      <c r="B245" t="s">
        <v>918</v>
      </c>
      <c r="C245" t="s">
        <v>772</v>
      </c>
      <c r="D245" t="s">
        <v>767</v>
      </c>
      <c r="E245" s="101" t="s">
        <v>1867</v>
      </c>
      <c r="F245" t="s">
        <v>808</v>
      </c>
      <c r="G245" t="s">
        <v>100</v>
      </c>
      <c r="H245" s="54">
        <v>592.62</v>
      </c>
      <c r="I245" s="54">
        <v>59660</v>
      </c>
      <c r="J245" s="54">
        <v>0</v>
      </c>
      <c r="K245" s="54">
        <v>1282.3515726840001</v>
      </c>
      <c r="L245" s="55">
        <v>0</v>
      </c>
      <c r="M245" s="55">
        <v>3.8999999999999998E-3</v>
      </c>
      <c r="N245" s="55">
        <v>1.2999999999999999E-3</v>
      </c>
    </row>
    <row r="246" spans="1:14">
      <c r="A246" t="s">
        <v>919</v>
      </c>
      <c r="B246" t="s">
        <v>920</v>
      </c>
      <c r="C246" t="s">
        <v>772</v>
      </c>
      <c r="D246" t="s">
        <v>767</v>
      </c>
      <c r="E246" s="101" t="s">
        <v>1867</v>
      </c>
      <c r="F246" t="s">
        <v>808</v>
      </c>
      <c r="G246" t="s">
        <v>100</v>
      </c>
      <c r="H246" s="54">
        <v>1670.12</v>
      </c>
      <c r="I246" s="54">
        <v>12138</v>
      </c>
      <c r="J246" s="54">
        <v>0</v>
      </c>
      <c r="K246" s="54">
        <v>735.26241363120005</v>
      </c>
      <c r="L246" s="55">
        <v>0</v>
      </c>
      <c r="M246" s="55">
        <v>2.2000000000000001E-3</v>
      </c>
      <c r="N246" s="55">
        <v>8.0000000000000004E-4</v>
      </c>
    </row>
    <row r="247" spans="1:14">
      <c r="A247" t="s">
        <v>921</v>
      </c>
      <c r="B247" t="s">
        <v>922</v>
      </c>
      <c r="C247" t="s">
        <v>766</v>
      </c>
      <c r="D247" t="s">
        <v>767</v>
      </c>
      <c r="E247" s="101" t="s">
        <v>1867</v>
      </c>
      <c r="F247" t="s">
        <v>808</v>
      </c>
      <c r="G247" t="s">
        <v>100</v>
      </c>
      <c r="H247" s="54">
        <v>3008.01</v>
      </c>
      <c r="I247" s="54">
        <v>5469</v>
      </c>
      <c r="J247" s="54">
        <v>0</v>
      </c>
      <c r="K247" s="54">
        <v>596.67075864629999</v>
      </c>
      <c r="L247" s="55">
        <v>0</v>
      </c>
      <c r="M247" s="55">
        <v>1.8E-3</v>
      </c>
      <c r="N247" s="55">
        <v>5.9999999999999995E-4</v>
      </c>
    </row>
    <row r="248" spans="1:14">
      <c r="A248" t="s">
        <v>923</v>
      </c>
      <c r="B248" t="s">
        <v>924</v>
      </c>
      <c r="C248" t="s">
        <v>766</v>
      </c>
      <c r="D248" t="s">
        <v>767</v>
      </c>
      <c r="E248" s="101" t="s">
        <v>1867</v>
      </c>
      <c r="F248" t="s">
        <v>808</v>
      </c>
      <c r="G248" t="s">
        <v>100</v>
      </c>
      <c r="H248" s="54">
        <v>853.02</v>
      </c>
      <c r="I248" s="54">
        <v>42651</v>
      </c>
      <c r="J248" s="54">
        <v>0</v>
      </c>
      <c r="K248" s="54">
        <v>1319.5807988454001</v>
      </c>
      <c r="L248" s="55">
        <v>0</v>
      </c>
      <c r="M248" s="55">
        <v>4.0000000000000001E-3</v>
      </c>
      <c r="N248" s="55">
        <v>1.4E-3</v>
      </c>
    </row>
    <row r="249" spans="1:14">
      <c r="A249" t="s">
        <v>925</v>
      </c>
      <c r="B249" t="s">
        <v>926</v>
      </c>
      <c r="C249" t="s">
        <v>772</v>
      </c>
      <c r="D249" t="s">
        <v>767</v>
      </c>
      <c r="E249" s="101" t="s">
        <v>1867</v>
      </c>
      <c r="F249" t="s">
        <v>808</v>
      </c>
      <c r="G249" t="s">
        <v>100</v>
      </c>
      <c r="H249" s="54">
        <v>1346.87</v>
      </c>
      <c r="I249" s="54">
        <v>37604</v>
      </c>
      <c r="J249" s="54">
        <v>0</v>
      </c>
      <c r="K249" s="54">
        <v>1836.9920601396</v>
      </c>
      <c r="L249" s="55">
        <v>0</v>
      </c>
      <c r="M249" s="55">
        <v>5.5999999999999999E-3</v>
      </c>
      <c r="N249" s="55">
        <v>1.9E-3</v>
      </c>
    </row>
    <row r="250" spans="1:14">
      <c r="A250" t="s">
        <v>927</v>
      </c>
      <c r="B250" t="s">
        <v>928</v>
      </c>
      <c r="C250" t="s">
        <v>772</v>
      </c>
      <c r="D250" t="s">
        <v>767</v>
      </c>
      <c r="E250" s="101" t="s">
        <v>1867</v>
      </c>
      <c r="F250" t="s">
        <v>808</v>
      </c>
      <c r="G250" t="s">
        <v>100</v>
      </c>
      <c r="H250" s="54">
        <v>1581.95</v>
      </c>
      <c r="I250" s="54">
        <v>29488</v>
      </c>
      <c r="J250" s="54">
        <v>0</v>
      </c>
      <c r="K250" s="54">
        <v>1691.942603832</v>
      </c>
      <c r="L250" s="55">
        <v>0</v>
      </c>
      <c r="M250" s="55">
        <v>5.1000000000000004E-3</v>
      </c>
      <c r="N250" s="55">
        <v>1.8E-3</v>
      </c>
    </row>
    <row r="251" spans="1:14">
      <c r="A251" t="s">
        <v>929</v>
      </c>
      <c r="B251" t="s">
        <v>930</v>
      </c>
      <c r="C251" t="s">
        <v>766</v>
      </c>
      <c r="D251" t="s">
        <v>767</v>
      </c>
      <c r="E251" s="101" t="s">
        <v>1867</v>
      </c>
      <c r="F251" t="s">
        <v>808</v>
      </c>
      <c r="G251" t="s">
        <v>100</v>
      </c>
      <c r="H251" s="54">
        <v>3661.91</v>
      </c>
      <c r="I251" s="54">
        <v>2744</v>
      </c>
      <c r="J251" s="54">
        <v>0</v>
      </c>
      <c r="K251" s="54">
        <v>364.45115332080002</v>
      </c>
      <c r="L251" s="55">
        <v>0</v>
      </c>
      <c r="M251" s="55">
        <v>1.1000000000000001E-3</v>
      </c>
      <c r="N251" s="55">
        <v>4.0000000000000002E-4</v>
      </c>
    </row>
    <row r="252" spans="1:14">
      <c r="A252" t="s">
        <v>931</v>
      </c>
      <c r="B252" t="s">
        <v>932</v>
      </c>
      <c r="C252" t="s">
        <v>766</v>
      </c>
      <c r="D252" t="s">
        <v>767</v>
      </c>
      <c r="E252" s="101" t="s">
        <v>1867</v>
      </c>
      <c r="F252" t="s">
        <v>808</v>
      </c>
      <c r="G252" t="s">
        <v>100</v>
      </c>
      <c r="H252" s="54">
        <v>1391.77</v>
      </c>
      <c r="I252" s="54">
        <v>26035</v>
      </c>
      <c r="J252" s="54">
        <v>0</v>
      </c>
      <c r="K252" s="54">
        <v>1314.2337278264999</v>
      </c>
      <c r="L252" s="55">
        <v>0</v>
      </c>
      <c r="M252" s="55">
        <v>4.0000000000000001E-3</v>
      </c>
      <c r="N252" s="55">
        <v>1.4E-3</v>
      </c>
    </row>
    <row r="253" spans="1:14">
      <c r="A253" t="s">
        <v>933</v>
      </c>
      <c r="B253" t="s">
        <v>934</v>
      </c>
      <c r="C253" t="s">
        <v>766</v>
      </c>
      <c r="D253" t="s">
        <v>767</v>
      </c>
      <c r="E253" s="101" t="s">
        <v>1867</v>
      </c>
      <c r="F253" t="s">
        <v>827</v>
      </c>
      <c r="G253" t="s">
        <v>100</v>
      </c>
      <c r="H253" s="54">
        <v>6958.84</v>
      </c>
      <c r="I253" s="54">
        <v>3566</v>
      </c>
      <c r="J253" s="54">
        <v>0</v>
      </c>
      <c r="K253" s="54">
        <v>900.04815416880001</v>
      </c>
      <c r="L253" s="55">
        <v>0</v>
      </c>
      <c r="M253" s="55">
        <v>2.7000000000000001E-3</v>
      </c>
      <c r="N253" s="55">
        <v>8.9999999999999998E-4</v>
      </c>
    </row>
    <row r="254" spans="1:14">
      <c r="A254" t="s">
        <v>935</v>
      </c>
      <c r="B254" t="s">
        <v>936</v>
      </c>
      <c r="C254" t="s">
        <v>108</v>
      </c>
      <c r="D254" t="s">
        <v>767</v>
      </c>
      <c r="E254" s="101" t="s">
        <v>1867</v>
      </c>
      <c r="F254" t="s">
        <v>827</v>
      </c>
      <c r="G254" t="s">
        <v>100</v>
      </c>
      <c r="H254" s="54">
        <v>328.64</v>
      </c>
      <c r="I254" s="54">
        <v>149800</v>
      </c>
      <c r="J254" s="54">
        <v>0</v>
      </c>
      <c r="K254" s="54">
        <v>1785.58196544</v>
      </c>
      <c r="L254" s="55">
        <v>0</v>
      </c>
      <c r="M254" s="55">
        <v>5.4000000000000003E-3</v>
      </c>
      <c r="N254" s="55">
        <v>1.9E-3</v>
      </c>
    </row>
    <row r="255" spans="1:14">
      <c r="A255" t="s">
        <v>937</v>
      </c>
      <c r="B255" t="s">
        <v>938</v>
      </c>
      <c r="C255" t="s">
        <v>772</v>
      </c>
      <c r="D255" t="s">
        <v>767</v>
      </c>
      <c r="E255" s="101" t="s">
        <v>1867</v>
      </c>
      <c r="F255" t="s">
        <v>235</v>
      </c>
      <c r="G255" t="s">
        <v>100</v>
      </c>
      <c r="H255" s="54">
        <v>11943.12</v>
      </c>
      <c r="I255" s="54">
        <v>1914</v>
      </c>
      <c r="J255" s="54">
        <v>0</v>
      </c>
      <c r="K255" s="54">
        <v>829.10070603359998</v>
      </c>
      <c r="L255" s="55">
        <v>1E-4</v>
      </c>
      <c r="M255" s="55">
        <v>2.5000000000000001E-3</v>
      </c>
      <c r="N255" s="55">
        <v>8.9999999999999998E-4</v>
      </c>
    </row>
    <row r="256" spans="1:14">
      <c r="A256" t="s">
        <v>939</v>
      </c>
      <c r="B256" t="s">
        <v>940</v>
      </c>
      <c r="C256" t="s">
        <v>941</v>
      </c>
      <c r="D256" t="s">
        <v>767</v>
      </c>
      <c r="E256" s="101" t="s">
        <v>1867</v>
      </c>
      <c r="F256" t="s">
        <v>285</v>
      </c>
      <c r="G256" t="s">
        <v>104</v>
      </c>
      <c r="H256" s="54">
        <v>40279.760000000002</v>
      </c>
      <c r="I256" s="54">
        <v>1044</v>
      </c>
      <c r="J256" s="54">
        <v>0</v>
      </c>
      <c r="K256" s="54">
        <v>1943.18407675296</v>
      </c>
      <c r="L256" s="55">
        <v>2.9999999999999997E-4</v>
      </c>
      <c r="M256" s="55">
        <v>5.8999999999999999E-3</v>
      </c>
      <c r="N256" s="55">
        <v>2E-3</v>
      </c>
    </row>
    <row r="257" spans="1:14">
      <c r="A257" t="s">
        <v>186</v>
      </c>
      <c r="B257" s="102" t="s">
        <v>1867</v>
      </c>
      <c r="C257" s="102" t="s">
        <v>1867</v>
      </c>
      <c r="D257" s="103" t="s">
        <v>1867</v>
      </c>
      <c r="E257" s="103" t="s">
        <v>1867</v>
      </c>
      <c r="F257" s="103" t="s">
        <v>1867</v>
      </c>
      <c r="G257" s="103" t="s">
        <v>1867</v>
      </c>
      <c r="H257" s="103" t="s">
        <v>1867</v>
      </c>
      <c r="I257" s="103" t="s">
        <v>1867</v>
      </c>
      <c r="J257" s="103" t="s">
        <v>1867</v>
      </c>
      <c r="K257" s="103" t="s">
        <v>1867</v>
      </c>
      <c r="L257" s="103" t="s">
        <v>1867</v>
      </c>
      <c r="M257" s="103" t="s">
        <v>1867</v>
      </c>
      <c r="N257" s="103" t="s">
        <v>1867</v>
      </c>
    </row>
    <row r="258" spans="1:14">
      <c r="A258" t="s">
        <v>218</v>
      </c>
      <c r="B258" s="102" t="s">
        <v>1867</v>
      </c>
      <c r="C258" s="102" t="s">
        <v>1867</v>
      </c>
      <c r="D258" s="103" t="s">
        <v>1867</v>
      </c>
      <c r="E258" s="103" t="s">
        <v>1867</v>
      </c>
      <c r="F258" s="103" t="s">
        <v>1867</v>
      </c>
      <c r="G258" s="103" t="s">
        <v>1867</v>
      </c>
      <c r="H258" s="103" t="s">
        <v>1867</v>
      </c>
      <c r="I258" s="103" t="s">
        <v>1867</v>
      </c>
      <c r="J258" s="103" t="s">
        <v>1867</v>
      </c>
      <c r="K258" s="103" t="s">
        <v>1867</v>
      </c>
      <c r="L258" s="103" t="s">
        <v>1867</v>
      </c>
      <c r="M258" s="103" t="s">
        <v>1867</v>
      </c>
      <c r="N258" s="103" t="s">
        <v>1867</v>
      </c>
    </row>
    <row r="259" spans="1:14">
      <c r="A259" t="s">
        <v>219</v>
      </c>
      <c r="B259" s="102" t="s">
        <v>1867</v>
      </c>
      <c r="C259" s="102" t="s">
        <v>1867</v>
      </c>
      <c r="D259" s="103" t="s">
        <v>1867</v>
      </c>
      <c r="E259" s="103" t="s">
        <v>1867</v>
      </c>
      <c r="F259" s="103" t="s">
        <v>1867</v>
      </c>
      <c r="G259" s="103" t="s">
        <v>1867</v>
      </c>
      <c r="H259" s="103" t="s">
        <v>1867</v>
      </c>
      <c r="I259" s="103" t="s">
        <v>1867</v>
      </c>
      <c r="J259" s="103" t="s">
        <v>1867</v>
      </c>
      <c r="K259" s="103" t="s">
        <v>1867</v>
      </c>
      <c r="L259" s="103" t="s">
        <v>1867</v>
      </c>
      <c r="M259" s="103" t="s">
        <v>1867</v>
      </c>
      <c r="N259" s="103" t="s">
        <v>1867</v>
      </c>
    </row>
    <row r="260" spans="1:14">
      <c r="A260" t="s">
        <v>220</v>
      </c>
      <c r="B260" s="102" t="s">
        <v>1867</v>
      </c>
      <c r="C260" s="102" t="s">
        <v>1867</v>
      </c>
      <c r="D260" s="103" t="s">
        <v>1867</v>
      </c>
      <c r="E260" s="103" t="s">
        <v>1867</v>
      </c>
      <c r="F260" s="103" t="s">
        <v>1867</v>
      </c>
      <c r="G260" s="103" t="s">
        <v>1867</v>
      </c>
      <c r="H260" s="103" t="s">
        <v>1867</v>
      </c>
      <c r="I260" s="103" t="s">
        <v>1867</v>
      </c>
      <c r="J260" s="103" t="s">
        <v>1867</v>
      </c>
      <c r="K260" s="103" t="s">
        <v>1867</v>
      </c>
      <c r="L260" s="103" t="s">
        <v>1867</v>
      </c>
      <c r="M260" s="103" t="s">
        <v>1867</v>
      </c>
      <c r="N260" s="103" t="s">
        <v>1867</v>
      </c>
    </row>
    <row r="261" spans="1:14">
      <c r="A261" t="s">
        <v>221</v>
      </c>
      <c r="B261" s="102" t="s">
        <v>1867</v>
      </c>
      <c r="C261" s="102" t="s">
        <v>1867</v>
      </c>
      <c r="D261" s="103" t="s">
        <v>1867</v>
      </c>
      <c r="E261" s="103" t="s">
        <v>1867</v>
      </c>
      <c r="F261" s="103" t="s">
        <v>1867</v>
      </c>
      <c r="G261" s="103" t="s">
        <v>1867</v>
      </c>
      <c r="H261" s="103" t="s">
        <v>1867</v>
      </c>
      <c r="I261" s="103" t="s">
        <v>1867</v>
      </c>
      <c r="J261" s="103" t="s">
        <v>1867</v>
      </c>
      <c r="K261" s="103" t="s">
        <v>1867</v>
      </c>
      <c r="L261" s="103" t="s">
        <v>1867</v>
      </c>
      <c r="M261" s="103" t="s">
        <v>1867</v>
      </c>
      <c r="N261" s="103" t="s">
        <v>1867</v>
      </c>
    </row>
    <row r="262" spans="1:14" hidden="1">
      <c r="D262" s="13"/>
      <c r="E262" s="13"/>
      <c r="F262" s="13"/>
    </row>
    <row r="263" spans="1:14" hidden="1">
      <c r="D263" s="13"/>
      <c r="E263" s="13"/>
      <c r="F263" s="13"/>
    </row>
    <row r="264" spans="1:14" hidden="1">
      <c r="D264" s="13"/>
      <c r="E264" s="13"/>
      <c r="F264" s="13"/>
    </row>
    <row r="265" spans="1:14" hidden="1">
      <c r="D265" s="13"/>
      <c r="E265" s="13"/>
      <c r="F265" s="13"/>
    </row>
    <row r="266" spans="1:14" hidden="1">
      <c r="D266" s="13"/>
      <c r="E266" s="13"/>
      <c r="F266" s="13"/>
    </row>
    <row r="267" spans="1:14" hidden="1">
      <c r="D267" s="13"/>
      <c r="E267" s="13"/>
      <c r="F267" s="13"/>
    </row>
    <row r="268" spans="1:14" hidden="1">
      <c r="D268" s="13"/>
      <c r="E268" s="13"/>
      <c r="F268" s="13"/>
    </row>
    <row r="269" spans="1:14" hidden="1">
      <c r="A269" s="13"/>
      <c r="D269" s="13"/>
      <c r="E269" s="13"/>
      <c r="F269" s="13"/>
    </row>
    <row r="270" spans="1:14" hidden="1">
      <c r="A270" s="13"/>
      <c r="D270" s="13"/>
      <c r="E270" s="13"/>
      <c r="F270" s="13"/>
    </row>
    <row r="271" spans="1:14" hidden="1">
      <c r="A271" s="15"/>
      <c r="D271" s="13"/>
      <c r="E271" s="13"/>
      <c r="F271" s="13"/>
    </row>
    <row r="272" spans="1:14" hidden="1"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1:6" hidden="1">
      <c r="D321" s="13"/>
      <c r="E321" s="13"/>
      <c r="F321" s="13"/>
    </row>
    <row r="322" spans="1:6" hidden="1">
      <c r="D322" s="13"/>
      <c r="E322" s="13"/>
      <c r="F322" s="13"/>
    </row>
    <row r="323" spans="1:6" hidden="1">
      <c r="D323" s="13"/>
      <c r="E323" s="13"/>
      <c r="F323" s="13"/>
    </row>
    <row r="324" spans="1:6" hidden="1">
      <c r="D324" s="13"/>
      <c r="E324" s="13"/>
      <c r="F324" s="13"/>
    </row>
    <row r="325" spans="1:6" hidden="1">
      <c r="D325" s="13"/>
      <c r="E325" s="13"/>
      <c r="F325" s="13"/>
    </row>
    <row r="326" spans="1:6" hidden="1">
      <c r="D326" s="13"/>
      <c r="E326" s="13"/>
      <c r="F326" s="13"/>
    </row>
    <row r="327" spans="1:6" hidden="1">
      <c r="D327" s="13"/>
      <c r="E327" s="13"/>
      <c r="F327" s="13"/>
    </row>
    <row r="328" spans="1:6" hidden="1">
      <c r="D328" s="13"/>
      <c r="E328" s="13"/>
      <c r="F328" s="13"/>
    </row>
    <row r="329" spans="1:6" hidden="1">
      <c r="D329" s="13"/>
      <c r="E329" s="13"/>
      <c r="F329" s="13"/>
    </row>
    <row r="330" spans="1:6" hidden="1">
      <c r="D330" s="13"/>
      <c r="E330" s="13"/>
      <c r="F330" s="13"/>
    </row>
    <row r="331" spans="1:6" hidden="1">
      <c r="D331" s="13"/>
      <c r="E331" s="13"/>
      <c r="F331" s="13"/>
    </row>
    <row r="332" spans="1:6" hidden="1">
      <c r="D332" s="13"/>
      <c r="E332" s="13"/>
      <c r="F332" s="13"/>
    </row>
    <row r="333" spans="1:6" hidden="1">
      <c r="D333" s="13"/>
      <c r="E333" s="13"/>
      <c r="F333" s="13"/>
    </row>
    <row r="334" spans="1:6" hidden="1">
      <c r="D334" s="13"/>
      <c r="E334" s="13"/>
      <c r="F334" s="13"/>
    </row>
    <row r="335" spans="1:6" hidden="1">
      <c r="D335" s="13"/>
      <c r="E335" s="13"/>
      <c r="F335" s="13"/>
    </row>
    <row r="336" spans="1:6" hidden="1">
      <c r="A336" s="13"/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5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B1:B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34" width="5.7109375" style="13" hidden="1"/>
    <col min="35" max="45" width="9.140625" style="13" hidden="1"/>
    <col min="46" max="52" width="0" style="13" hidden="1"/>
    <col min="53" max="16384" width="9.140625" style="13" hidden="1"/>
  </cols>
  <sheetData>
    <row r="1" spans="1:15" s="1" customFormat="1">
      <c r="A1" s="2" t="s">
        <v>0</v>
      </c>
      <c r="B1" s="61" t="s">
        <v>1866</v>
      </c>
    </row>
    <row r="2" spans="1:15" s="1" customFormat="1">
      <c r="A2" s="2" t="s">
        <v>1</v>
      </c>
      <c r="B2" s="9" t="s">
        <v>1320</v>
      </c>
    </row>
    <row r="3" spans="1:15" s="1" customFormat="1">
      <c r="A3" s="2" t="s">
        <v>2</v>
      </c>
      <c r="B3" s="62" t="s">
        <v>1321</v>
      </c>
    </row>
    <row r="4" spans="1:15" s="1" customFormat="1">
      <c r="A4" s="2" t="s">
        <v>3</v>
      </c>
      <c r="B4" s="63" t="s">
        <v>164</v>
      </c>
    </row>
    <row r="5" spans="1:15" ht="18.75">
      <c r="A5" s="78" t="s">
        <v>161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80"/>
    </row>
    <row r="6" spans="1:15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50</v>
      </c>
      <c r="G6" s="32" t="s">
        <v>154</v>
      </c>
      <c r="H6" s="32" t="s">
        <v>155</v>
      </c>
      <c r="I6" s="104" t="s">
        <v>159</v>
      </c>
      <c r="J6" s="32" t="s">
        <v>53</v>
      </c>
      <c r="K6" s="32" t="s">
        <v>69</v>
      </c>
      <c r="L6" s="32" t="s">
        <v>54</v>
      </c>
      <c r="M6" s="32" t="s">
        <v>150</v>
      </c>
      <c r="O6" s="13"/>
    </row>
    <row r="7" spans="1:15" s="15" customFormat="1">
      <c r="A7" s="95" t="s">
        <v>1867</v>
      </c>
      <c r="B7" s="96" t="s">
        <v>1867</v>
      </c>
      <c r="C7" s="96" t="s">
        <v>1867</v>
      </c>
      <c r="D7" s="96" t="s">
        <v>1867</v>
      </c>
      <c r="E7" s="96" t="s">
        <v>1867</v>
      </c>
      <c r="F7" s="96" t="s">
        <v>1867</v>
      </c>
      <c r="G7" s="20" t="s">
        <v>151</v>
      </c>
      <c r="H7" s="96" t="s">
        <v>1867</v>
      </c>
      <c r="I7" s="16" t="s">
        <v>152</v>
      </c>
      <c r="J7" s="20" t="s">
        <v>6</v>
      </c>
      <c r="K7" s="20" t="s">
        <v>7</v>
      </c>
      <c r="L7" s="28" t="s">
        <v>7</v>
      </c>
      <c r="M7" s="28" t="s">
        <v>7</v>
      </c>
    </row>
    <row r="8" spans="1:15" s="17" customFormat="1" ht="20.25">
      <c r="A8" s="97" t="s">
        <v>1867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23" t="s">
        <v>73</v>
      </c>
      <c r="N8" s="24"/>
    </row>
    <row r="9" spans="1:15" s="17" customFormat="1" ht="20.25">
      <c r="A9" s="18" t="s">
        <v>160</v>
      </c>
      <c r="B9" s="98" t="s">
        <v>1867</v>
      </c>
      <c r="C9" s="98" t="s">
        <v>1867</v>
      </c>
      <c r="D9" s="98" t="s">
        <v>1867</v>
      </c>
      <c r="E9" s="98" t="s">
        <v>1867</v>
      </c>
      <c r="F9" s="98" t="s">
        <v>1867</v>
      </c>
      <c r="G9" s="52">
        <v>4405238.75</v>
      </c>
      <c r="H9" s="98" t="s">
        <v>1867</v>
      </c>
      <c r="I9" s="52">
        <v>0.41787000000000002</v>
      </c>
      <c r="J9" s="52">
        <v>306985.22322240873</v>
      </c>
      <c r="K9" s="98" t="s">
        <v>1867</v>
      </c>
      <c r="L9" s="53">
        <v>1</v>
      </c>
      <c r="M9" s="53">
        <v>0.31879999999999997</v>
      </c>
      <c r="N9" s="24"/>
    </row>
    <row r="10" spans="1:15">
      <c r="A10" s="56" t="s">
        <v>170</v>
      </c>
      <c r="B10" s="102" t="s">
        <v>1867</v>
      </c>
      <c r="C10" s="103" t="s">
        <v>1867</v>
      </c>
      <c r="D10" s="103" t="s">
        <v>1867</v>
      </c>
      <c r="E10" s="103" t="s">
        <v>1867</v>
      </c>
      <c r="F10" s="103" t="s">
        <v>1867</v>
      </c>
      <c r="G10" s="58">
        <v>2286907.04</v>
      </c>
      <c r="H10" s="103" t="s">
        <v>1867</v>
      </c>
      <c r="I10" s="58">
        <v>0</v>
      </c>
      <c r="J10" s="58">
        <v>74732.994908199995</v>
      </c>
      <c r="K10" s="103" t="s">
        <v>1867</v>
      </c>
      <c r="L10" s="57">
        <v>0.24340000000000001</v>
      </c>
      <c r="M10" s="57">
        <v>7.7600000000000002E-2</v>
      </c>
    </row>
    <row r="11" spans="1:15">
      <c r="A11" s="56" t="s">
        <v>942</v>
      </c>
      <c r="B11" s="102" t="s">
        <v>1867</v>
      </c>
      <c r="C11" s="103" t="s">
        <v>1867</v>
      </c>
      <c r="D11" s="103" t="s">
        <v>1867</v>
      </c>
      <c r="E11" s="103" t="s">
        <v>1867</v>
      </c>
      <c r="F11" s="103" t="s">
        <v>1867</v>
      </c>
      <c r="G11" s="58">
        <v>2286907.04</v>
      </c>
      <c r="H11" s="103" t="s">
        <v>1867</v>
      </c>
      <c r="I11" s="58">
        <v>0</v>
      </c>
      <c r="J11" s="58">
        <v>74732.994908199995</v>
      </c>
      <c r="K11" s="103" t="s">
        <v>1867</v>
      </c>
      <c r="L11" s="57">
        <v>0.24340000000000001</v>
      </c>
      <c r="M11" s="57">
        <v>7.7600000000000002E-2</v>
      </c>
    </row>
    <row r="12" spans="1:15">
      <c r="A12" t="s">
        <v>943</v>
      </c>
      <c r="B12" t="s">
        <v>944</v>
      </c>
      <c r="C12" t="s">
        <v>96</v>
      </c>
      <c r="D12" t="s">
        <v>945</v>
      </c>
      <c r="E12" t="s">
        <v>946</v>
      </c>
      <c r="F12" t="s">
        <v>98</v>
      </c>
      <c r="G12" s="54">
        <v>321176</v>
      </c>
      <c r="H12" s="54">
        <v>1850</v>
      </c>
      <c r="I12" s="54">
        <v>0</v>
      </c>
      <c r="J12" s="54">
        <v>5941.7560000000003</v>
      </c>
      <c r="K12" s="55">
        <v>6.6E-3</v>
      </c>
      <c r="L12" s="55">
        <v>1.9400000000000001E-2</v>
      </c>
      <c r="M12" s="55">
        <v>6.1999999999999998E-3</v>
      </c>
    </row>
    <row r="13" spans="1:15">
      <c r="A13" t="s">
        <v>947</v>
      </c>
      <c r="B13" t="s">
        <v>948</v>
      </c>
      <c r="C13" t="s">
        <v>96</v>
      </c>
      <c r="D13" t="s">
        <v>945</v>
      </c>
      <c r="E13" t="s">
        <v>946</v>
      </c>
      <c r="F13" t="s">
        <v>98</v>
      </c>
      <c r="G13" s="54">
        <v>133980.47</v>
      </c>
      <c r="H13" s="54">
        <v>3429</v>
      </c>
      <c r="I13" s="54">
        <v>0</v>
      </c>
      <c r="J13" s="54">
        <v>4594.1903162999997</v>
      </c>
      <c r="K13" s="55">
        <v>1.8E-3</v>
      </c>
      <c r="L13" s="55">
        <v>1.4999999999999999E-2</v>
      </c>
      <c r="M13" s="55">
        <v>4.7999999999999996E-3</v>
      </c>
    </row>
    <row r="14" spans="1:15">
      <c r="A14" t="s">
        <v>949</v>
      </c>
      <c r="B14" t="s">
        <v>950</v>
      </c>
      <c r="C14" t="s">
        <v>96</v>
      </c>
      <c r="D14" t="s">
        <v>945</v>
      </c>
      <c r="E14" t="s">
        <v>946</v>
      </c>
      <c r="F14" t="s">
        <v>98</v>
      </c>
      <c r="G14" s="54">
        <v>513721.95</v>
      </c>
      <c r="H14" s="54">
        <v>1855</v>
      </c>
      <c r="I14" s="54">
        <v>0</v>
      </c>
      <c r="J14" s="54">
        <v>9529.5421724999997</v>
      </c>
      <c r="K14" s="55">
        <v>8.9999999999999993E-3</v>
      </c>
      <c r="L14" s="55">
        <v>3.1E-2</v>
      </c>
      <c r="M14" s="55">
        <v>9.9000000000000008E-3</v>
      </c>
    </row>
    <row r="15" spans="1:15">
      <c r="A15" t="s">
        <v>951</v>
      </c>
      <c r="B15" t="s">
        <v>952</v>
      </c>
      <c r="C15" t="s">
        <v>96</v>
      </c>
      <c r="D15" t="s">
        <v>953</v>
      </c>
      <c r="E15" t="s">
        <v>946</v>
      </c>
      <c r="F15" t="s">
        <v>98</v>
      </c>
      <c r="G15" s="54">
        <v>29408.83</v>
      </c>
      <c r="H15" s="54">
        <v>2759</v>
      </c>
      <c r="I15" s="54">
        <v>0</v>
      </c>
      <c r="J15" s="54">
        <v>811.38961970000003</v>
      </c>
      <c r="K15" s="55">
        <v>4.4000000000000003E-3</v>
      </c>
      <c r="L15" s="55">
        <v>2.5999999999999999E-3</v>
      </c>
      <c r="M15" s="55">
        <v>8.0000000000000004E-4</v>
      </c>
    </row>
    <row r="16" spans="1:15">
      <c r="A16" t="s">
        <v>954</v>
      </c>
      <c r="B16" t="s">
        <v>955</v>
      </c>
      <c r="C16" t="s">
        <v>96</v>
      </c>
      <c r="D16" t="s">
        <v>953</v>
      </c>
      <c r="E16" t="s">
        <v>946</v>
      </c>
      <c r="F16" t="s">
        <v>98</v>
      </c>
      <c r="G16" s="54">
        <v>143356</v>
      </c>
      <c r="H16" s="54">
        <v>1833</v>
      </c>
      <c r="I16" s="54">
        <v>0</v>
      </c>
      <c r="J16" s="54">
        <v>2627.7154799999998</v>
      </c>
      <c r="K16" s="55">
        <v>2.5999999999999999E-3</v>
      </c>
      <c r="L16" s="55">
        <v>8.6E-3</v>
      </c>
      <c r="M16" s="55">
        <v>2.7000000000000001E-3</v>
      </c>
    </row>
    <row r="17" spans="1:13">
      <c r="A17" t="s">
        <v>956</v>
      </c>
      <c r="B17" t="s">
        <v>957</v>
      </c>
      <c r="C17" t="s">
        <v>96</v>
      </c>
      <c r="D17" t="s">
        <v>953</v>
      </c>
      <c r="E17" t="s">
        <v>946</v>
      </c>
      <c r="F17" t="s">
        <v>98</v>
      </c>
      <c r="G17" s="54">
        <v>241752.24</v>
      </c>
      <c r="H17" s="54">
        <v>3381</v>
      </c>
      <c r="I17" s="54">
        <v>0</v>
      </c>
      <c r="J17" s="54">
        <v>8173.6432344000004</v>
      </c>
      <c r="K17" s="55">
        <v>1.8E-3</v>
      </c>
      <c r="L17" s="55">
        <v>2.6599999999999999E-2</v>
      </c>
      <c r="M17" s="55">
        <v>8.5000000000000006E-3</v>
      </c>
    </row>
    <row r="18" spans="1:13">
      <c r="A18" t="s">
        <v>958</v>
      </c>
      <c r="B18" t="s">
        <v>959</v>
      </c>
      <c r="C18" t="s">
        <v>96</v>
      </c>
      <c r="D18" t="s">
        <v>953</v>
      </c>
      <c r="E18" t="s">
        <v>946</v>
      </c>
      <c r="F18" t="s">
        <v>98</v>
      </c>
      <c r="G18" s="54">
        <v>503832.93</v>
      </c>
      <c r="H18" s="54">
        <v>1860</v>
      </c>
      <c r="I18" s="54">
        <v>0</v>
      </c>
      <c r="J18" s="54">
        <v>9371.2924980000007</v>
      </c>
      <c r="K18" s="55">
        <v>3.3999999999999998E-3</v>
      </c>
      <c r="L18" s="55">
        <v>3.0499999999999999E-2</v>
      </c>
      <c r="M18" s="55">
        <v>9.7000000000000003E-3</v>
      </c>
    </row>
    <row r="19" spans="1:13">
      <c r="A19" t="s">
        <v>960</v>
      </c>
      <c r="B19" t="s">
        <v>961</v>
      </c>
      <c r="C19" t="s">
        <v>96</v>
      </c>
      <c r="D19" t="s">
        <v>953</v>
      </c>
      <c r="E19" t="s">
        <v>946</v>
      </c>
      <c r="F19" t="s">
        <v>98</v>
      </c>
      <c r="G19" s="54">
        <v>60549.77</v>
      </c>
      <c r="H19" s="54">
        <v>1841</v>
      </c>
      <c r="I19" s="54">
        <v>0</v>
      </c>
      <c r="J19" s="54">
        <v>1114.7212657</v>
      </c>
      <c r="K19" s="55">
        <v>5.9999999999999995E-4</v>
      </c>
      <c r="L19" s="55">
        <v>3.5999999999999999E-3</v>
      </c>
      <c r="M19" s="55">
        <v>1.1999999999999999E-3</v>
      </c>
    </row>
    <row r="20" spans="1:13">
      <c r="A20" t="s">
        <v>962</v>
      </c>
      <c r="B20" t="s">
        <v>963</v>
      </c>
      <c r="C20" t="s">
        <v>96</v>
      </c>
      <c r="D20" t="s">
        <v>964</v>
      </c>
      <c r="E20" t="s">
        <v>946</v>
      </c>
      <c r="F20" t="s">
        <v>98</v>
      </c>
      <c r="G20" s="54">
        <v>68404.55</v>
      </c>
      <c r="H20" s="54">
        <v>1848</v>
      </c>
      <c r="I20" s="54">
        <v>0</v>
      </c>
      <c r="J20" s="54">
        <v>1264.116084</v>
      </c>
      <c r="K20" s="55">
        <v>1.4E-3</v>
      </c>
      <c r="L20" s="55">
        <v>4.1000000000000003E-3</v>
      </c>
      <c r="M20" s="55">
        <v>1.2999999999999999E-3</v>
      </c>
    </row>
    <row r="21" spans="1:13">
      <c r="A21" t="s">
        <v>965</v>
      </c>
      <c r="B21" t="s">
        <v>966</v>
      </c>
      <c r="C21" t="s">
        <v>96</v>
      </c>
      <c r="D21" t="s">
        <v>964</v>
      </c>
      <c r="E21" t="s">
        <v>946</v>
      </c>
      <c r="F21" t="s">
        <v>98</v>
      </c>
      <c r="G21" s="54">
        <v>130669.12</v>
      </c>
      <c r="H21" s="54">
        <v>3393</v>
      </c>
      <c r="I21" s="54">
        <v>0</v>
      </c>
      <c r="J21" s="54">
        <v>4433.6032415999998</v>
      </c>
      <c r="K21" s="55">
        <v>1.8E-3</v>
      </c>
      <c r="L21" s="55">
        <v>1.44E-2</v>
      </c>
      <c r="M21" s="55">
        <v>4.5999999999999999E-3</v>
      </c>
    </row>
    <row r="22" spans="1:13">
      <c r="A22" t="s">
        <v>967</v>
      </c>
      <c r="B22" t="s">
        <v>968</v>
      </c>
      <c r="C22" t="s">
        <v>96</v>
      </c>
      <c r="D22" t="s">
        <v>969</v>
      </c>
      <c r="E22" t="s">
        <v>946</v>
      </c>
      <c r="F22" t="s">
        <v>98</v>
      </c>
      <c r="G22" s="54">
        <v>9307.34</v>
      </c>
      <c r="H22" s="54">
        <v>33260</v>
      </c>
      <c r="I22" s="54">
        <v>0</v>
      </c>
      <c r="J22" s="54">
        <v>3095.6212839999998</v>
      </c>
      <c r="K22" s="55">
        <v>1.4E-3</v>
      </c>
      <c r="L22" s="55">
        <v>1.01E-2</v>
      </c>
      <c r="M22" s="55">
        <v>3.2000000000000002E-3</v>
      </c>
    </row>
    <row r="23" spans="1:13">
      <c r="A23" t="s">
        <v>970</v>
      </c>
      <c r="B23" t="s">
        <v>971</v>
      </c>
      <c r="C23" t="s">
        <v>96</v>
      </c>
      <c r="D23" t="s">
        <v>969</v>
      </c>
      <c r="E23" t="s">
        <v>946</v>
      </c>
      <c r="F23" t="s">
        <v>98</v>
      </c>
      <c r="G23" s="54">
        <v>71282.41</v>
      </c>
      <c r="H23" s="54">
        <v>18500</v>
      </c>
      <c r="I23" s="54">
        <v>0</v>
      </c>
      <c r="J23" s="54">
        <v>13187.245849999999</v>
      </c>
      <c r="K23" s="55">
        <v>2E-3</v>
      </c>
      <c r="L23" s="55">
        <v>4.2999999999999997E-2</v>
      </c>
      <c r="M23" s="55">
        <v>1.37E-2</v>
      </c>
    </row>
    <row r="24" spans="1:13">
      <c r="A24" t="s">
        <v>972</v>
      </c>
      <c r="B24" t="s">
        <v>973</v>
      </c>
      <c r="C24" t="s">
        <v>96</v>
      </c>
      <c r="D24" t="s">
        <v>969</v>
      </c>
      <c r="E24" t="s">
        <v>946</v>
      </c>
      <c r="F24" t="s">
        <v>98</v>
      </c>
      <c r="G24" s="54">
        <v>6498.43</v>
      </c>
      <c r="H24" s="54">
        <v>18340</v>
      </c>
      <c r="I24" s="54">
        <v>0</v>
      </c>
      <c r="J24" s="54">
        <v>1191.812062</v>
      </c>
      <c r="K24" s="55">
        <v>6.9999999999999999E-4</v>
      </c>
      <c r="L24" s="55">
        <v>3.8999999999999998E-3</v>
      </c>
      <c r="M24" s="55">
        <v>1.1999999999999999E-3</v>
      </c>
    </row>
    <row r="25" spans="1:13">
      <c r="A25" t="s">
        <v>974</v>
      </c>
      <c r="B25" t="s">
        <v>975</v>
      </c>
      <c r="C25" t="s">
        <v>96</v>
      </c>
      <c r="D25" t="s">
        <v>969</v>
      </c>
      <c r="E25" t="s">
        <v>946</v>
      </c>
      <c r="F25" t="s">
        <v>98</v>
      </c>
      <c r="G25" s="54">
        <v>52967</v>
      </c>
      <c r="H25" s="54">
        <v>17740</v>
      </c>
      <c r="I25" s="54">
        <v>0</v>
      </c>
      <c r="J25" s="54">
        <v>9396.3457999999991</v>
      </c>
      <c r="K25" s="55">
        <v>4.8999999999999998E-3</v>
      </c>
      <c r="L25" s="55">
        <v>3.0599999999999999E-2</v>
      </c>
      <c r="M25" s="55">
        <v>9.7999999999999997E-3</v>
      </c>
    </row>
    <row r="26" spans="1:13">
      <c r="A26" s="56" t="s">
        <v>976</v>
      </c>
      <c r="B26" s="102" t="s">
        <v>1867</v>
      </c>
      <c r="C26" s="103" t="s">
        <v>1867</v>
      </c>
      <c r="D26" s="103" t="s">
        <v>1867</v>
      </c>
      <c r="E26" s="103" t="s">
        <v>1867</v>
      </c>
      <c r="F26" s="103" t="s">
        <v>1867</v>
      </c>
      <c r="G26" s="58">
        <v>0</v>
      </c>
      <c r="H26" s="103" t="s">
        <v>1867</v>
      </c>
      <c r="I26" s="58">
        <v>0</v>
      </c>
      <c r="J26" s="58">
        <v>0</v>
      </c>
      <c r="K26" s="103" t="s">
        <v>1867</v>
      </c>
      <c r="L26" s="57">
        <v>0</v>
      </c>
      <c r="M26" s="57">
        <v>0</v>
      </c>
    </row>
    <row r="27" spans="1:13">
      <c r="A27" t="s">
        <v>176</v>
      </c>
      <c r="B27" t="s">
        <v>176</v>
      </c>
      <c r="C27" s="103" t="s">
        <v>1867</v>
      </c>
      <c r="D27" s="103" t="s">
        <v>1867</v>
      </c>
      <c r="E27" t="s">
        <v>176</v>
      </c>
      <c r="F27" t="s">
        <v>176</v>
      </c>
      <c r="G27" s="54">
        <v>0</v>
      </c>
      <c r="H27" s="54">
        <v>0</v>
      </c>
      <c r="I27" s="103" t="s">
        <v>1867</v>
      </c>
      <c r="J27" s="54">
        <v>0</v>
      </c>
      <c r="K27" s="55">
        <v>0</v>
      </c>
      <c r="L27" s="55">
        <v>0</v>
      </c>
      <c r="M27" s="55">
        <v>0</v>
      </c>
    </row>
    <row r="28" spans="1:13">
      <c r="A28" s="56" t="s">
        <v>977</v>
      </c>
      <c r="B28" s="102" t="s">
        <v>1867</v>
      </c>
      <c r="C28" s="103" t="s">
        <v>1867</v>
      </c>
      <c r="D28" s="103" t="s">
        <v>1867</v>
      </c>
      <c r="E28" s="103" t="s">
        <v>1867</v>
      </c>
      <c r="F28" s="103" t="s">
        <v>1867</v>
      </c>
      <c r="G28" s="58">
        <v>0</v>
      </c>
      <c r="H28" s="103" t="s">
        <v>1867</v>
      </c>
      <c r="I28" s="58">
        <v>0</v>
      </c>
      <c r="J28" s="58">
        <v>0</v>
      </c>
      <c r="K28" s="103" t="s">
        <v>1867</v>
      </c>
      <c r="L28" s="57">
        <v>0</v>
      </c>
      <c r="M28" s="57">
        <v>0</v>
      </c>
    </row>
    <row r="29" spans="1:13">
      <c r="A29" t="s">
        <v>176</v>
      </c>
      <c r="B29" t="s">
        <v>176</v>
      </c>
      <c r="C29" s="103" t="s">
        <v>1867</v>
      </c>
      <c r="D29" s="103" t="s">
        <v>1867</v>
      </c>
      <c r="E29" t="s">
        <v>176</v>
      </c>
      <c r="F29" t="s">
        <v>176</v>
      </c>
      <c r="G29" s="54">
        <v>0</v>
      </c>
      <c r="H29" s="54">
        <v>0</v>
      </c>
      <c r="I29" s="103" t="s">
        <v>1867</v>
      </c>
      <c r="J29" s="54">
        <v>0</v>
      </c>
      <c r="K29" s="55">
        <v>0</v>
      </c>
      <c r="L29" s="55">
        <v>0</v>
      </c>
      <c r="M29" s="55">
        <v>0</v>
      </c>
    </row>
    <row r="30" spans="1:13">
      <c r="A30" s="56" t="s">
        <v>978</v>
      </c>
      <c r="B30" s="102" t="s">
        <v>1867</v>
      </c>
      <c r="C30" s="103" t="s">
        <v>1867</v>
      </c>
      <c r="D30" s="103" t="s">
        <v>1867</v>
      </c>
      <c r="E30" s="103" t="s">
        <v>1867</v>
      </c>
      <c r="F30" s="103" t="s">
        <v>1867</v>
      </c>
      <c r="G30" s="58">
        <v>0</v>
      </c>
      <c r="H30" s="103" t="s">
        <v>1867</v>
      </c>
      <c r="I30" s="58">
        <v>0</v>
      </c>
      <c r="J30" s="58">
        <v>0</v>
      </c>
      <c r="K30" s="103" t="s">
        <v>1867</v>
      </c>
      <c r="L30" s="57">
        <v>0</v>
      </c>
      <c r="M30" s="57">
        <v>0</v>
      </c>
    </row>
    <row r="31" spans="1:13">
      <c r="A31" t="s">
        <v>176</v>
      </c>
      <c r="B31" t="s">
        <v>176</v>
      </c>
      <c r="C31" s="103" t="s">
        <v>1867</v>
      </c>
      <c r="D31" s="103" t="s">
        <v>1867</v>
      </c>
      <c r="E31" t="s">
        <v>176</v>
      </c>
      <c r="F31" t="s">
        <v>176</v>
      </c>
      <c r="G31" s="54">
        <v>0</v>
      </c>
      <c r="H31" s="54">
        <v>0</v>
      </c>
      <c r="I31" s="103" t="s">
        <v>1867</v>
      </c>
      <c r="J31" s="54">
        <v>0</v>
      </c>
      <c r="K31" s="55">
        <v>0</v>
      </c>
      <c r="L31" s="55">
        <v>0</v>
      </c>
      <c r="M31" s="55">
        <v>0</v>
      </c>
    </row>
    <row r="32" spans="1:13">
      <c r="A32" s="56" t="s">
        <v>226</v>
      </c>
      <c r="B32" s="102" t="s">
        <v>1867</v>
      </c>
      <c r="C32" s="103" t="s">
        <v>1867</v>
      </c>
      <c r="D32" s="103" t="s">
        <v>1867</v>
      </c>
      <c r="E32" s="103" t="s">
        <v>1867</v>
      </c>
      <c r="F32" s="103" t="s">
        <v>1867</v>
      </c>
      <c r="G32" s="58">
        <v>0</v>
      </c>
      <c r="H32" s="103" t="s">
        <v>1867</v>
      </c>
      <c r="I32" s="58">
        <v>0</v>
      </c>
      <c r="J32" s="58">
        <v>0</v>
      </c>
      <c r="K32" s="103" t="s">
        <v>1867</v>
      </c>
      <c r="L32" s="57">
        <v>0</v>
      </c>
      <c r="M32" s="57">
        <v>0</v>
      </c>
    </row>
    <row r="33" spans="1:13">
      <c r="A33" t="s">
        <v>176</v>
      </c>
      <c r="B33" t="s">
        <v>176</v>
      </c>
      <c r="C33" s="103" t="s">
        <v>1867</v>
      </c>
      <c r="D33" s="103" t="s">
        <v>1867</v>
      </c>
      <c r="E33" t="s">
        <v>176</v>
      </c>
      <c r="F33" t="s">
        <v>176</v>
      </c>
      <c r="G33" s="54">
        <v>0</v>
      </c>
      <c r="H33" s="54">
        <v>0</v>
      </c>
      <c r="I33" s="103" t="s">
        <v>1867</v>
      </c>
      <c r="J33" s="54">
        <v>0</v>
      </c>
      <c r="K33" s="55">
        <v>0</v>
      </c>
      <c r="L33" s="55">
        <v>0</v>
      </c>
      <c r="M33" s="55">
        <v>0</v>
      </c>
    </row>
    <row r="34" spans="1:13">
      <c r="A34" s="56" t="s">
        <v>979</v>
      </c>
      <c r="B34" s="102" t="s">
        <v>1867</v>
      </c>
      <c r="C34" s="103" t="s">
        <v>1867</v>
      </c>
      <c r="D34" s="103" t="s">
        <v>1867</v>
      </c>
      <c r="E34" s="103" t="s">
        <v>1867</v>
      </c>
      <c r="F34" s="103" t="s">
        <v>1867</v>
      </c>
      <c r="G34" s="58">
        <v>0</v>
      </c>
      <c r="H34" s="103" t="s">
        <v>1867</v>
      </c>
      <c r="I34" s="58">
        <v>0</v>
      </c>
      <c r="J34" s="58">
        <v>0</v>
      </c>
      <c r="K34" s="103" t="s">
        <v>1867</v>
      </c>
      <c r="L34" s="57">
        <v>0</v>
      </c>
      <c r="M34" s="57">
        <v>0</v>
      </c>
    </row>
    <row r="35" spans="1:13">
      <c r="A35" t="s">
        <v>176</v>
      </c>
      <c r="B35" t="s">
        <v>176</v>
      </c>
      <c r="C35" s="103" t="s">
        <v>1867</v>
      </c>
      <c r="D35" s="103" t="s">
        <v>1867</v>
      </c>
      <c r="E35" t="s">
        <v>176</v>
      </c>
      <c r="F35" t="s">
        <v>176</v>
      </c>
      <c r="G35" s="54">
        <v>0</v>
      </c>
      <c r="H35" s="54">
        <v>0</v>
      </c>
      <c r="I35" s="103" t="s">
        <v>1867</v>
      </c>
      <c r="J35" s="54">
        <v>0</v>
      </c>
      <c r="K35" s="55">
        <v>0</v>
      </c>
      <c r="L35" s="55">
        <v>0</v>
      </c>
      <c r="M35" s="55">
        <v>0</v>
      </c>
    </row>
    <row r="36" spans="1:13">
      <c r="A36" s="56" t="s">
        <v>184</v>
      </c>
      <c r="B36" s="102" t="s">
        <v>1867</v>
      </c>
      <c r="C36" s="103" t="s">
        <v>1867</v>
      </c>
      <c r="D36" s="103" t="s">
        <v>1867</v>
      </c>
      <c r="E36" s="103" t="s">
        <v>1867</v>
      </c>
      <c r="F36" s="103" t="s">
        <v>1867</v>
      </c>
      <c r="G36" s="58">
        <v>2118331.71</v>
      </c>
      <c r="H36" s="103" t="s">
        <v>1867</v>
      </c>
      <c r="I36" s="58">
        <v>0.41787000000000002</v>
      </c>
      <c r="J36" s="58">
        <v>232252.22831420877</v>
      </c>
      <c r="K36" s="103" t="s">
        <v>1867</v>
      </c>
      <c r="L36" s="57">
        <v>0.75660000000000005</v>
      </c>
      <c r="M36" s="57">
        <v>0.2412</v>
      </c>
    </row>
    <row r="37" spans="1:13">
      <c r="A37" s="56" t="s">
        <v>980</v>
      </c>
      <c r="B37" s="102" t="s">
        <v>1867</v>
      </c>
      <c r="C37" s="103" t="s">
        <v>1867</v>
      </c>
      <c r="D37" s="103" t="s">
        <v>1867</v>
      </c>
      <c r="E37" s="103" t="s">
        <v>1867</v>
      </c>
      <c r="F37" s="103" t="s">
        <v>1867</v>
      </c>
      <c r="G37" s="58">
        <v>2118331.71</v>
      </c>
      <c r="H37" s="103" t="s">
        <v>1867</v>
      </c>
      <c r="I37" s="58">
        <v>0.41787000000000002</v>
      </c>
      <c r="J37" s="58">
        <v>232252.22831420877</v>
      </c>
      <c r="K37" s="103" t="s">
        <v>1867</v>
      </c>
      <c r="L37" s="57">
        <v>0.75660000000000005</v>
      </c>
      <c r="M37" s="57">
        <v>0.2412</v>
      </c>
    </row>
    <row r="38" spans="1:13">
      <c r="A38" t="s">
        <v>981</v>
      </c>
      <c r="B38" t="s">
        <v>982</v>
      </c>
      <c r="C38" t="s">
        <v>766</v>
      </c>
      <c r="D38" s="101" t="s">
        <v>1867</v>
      </c>
      <c r="E38" t="s">
        <v>946</v>
      </c>
      <c r="F38" t="s">
        <v>100</v>
      </c>
      <c r="G38" s="54">
        <v>9908.49</v>
      </c>
      <c r="H38" s="54">
        <v>5335</v>
      </c>
      <c r="I38" s="54">
        <v>0</v>
      </c>
      <c r="J38" s="54">
        <v>1917.2972738205001</v>
      </c>
      <c r="K38" s="55">
        <v>0</v>
      </c>
      <c r="L38" s="55">
        <v>6.1999999999999998E-3</v>
      </c>
      <c r="M38" s="55">
        <v>2E-3</v>
      </c>
    </row>
    <row r="39" spans="1:13">
      <c r="A39" t="s">
        <v>983</v>
      </c>
      <c r="B39" t="s">
        <v>984</v>
      </c>
      <c r="C39" t="s">
        <v>766</v>
      </c>
      <c r="D39" s="101" t="s">
        <v>1867</v>
      </c>
      <c r="E39" t="s">
        <v>946</v>
      </c>
      <c r="F39" t="s">
        <v>100</v>
      </c>
      <c r="G39" s="54">
        <v>23974.32</v>
      </c>
      <c r="H39" s="54">
        <v>6333</v>
      </c>
      <c r="I39" s="54">
        <v>0</v>
      </c>
      <c r="J39" s="54">
        <v>5506.8511976711998</v>
      </c>
      <c r="K39" s="55">
        <v>1E-4</v>
      </c>
      <c r="L39" s="55">
        <v>1.7899999999999999E-2</v>
      </c>
      <c r="M39" s="55">
        <v>5.7000000000000002E-3</v>
      </c>
    </row>
    <row r="40" spans="1:13">
      <c r="A40" t="s">
        <v>985</v>
      </c>
      <c r="B40" t="s">
        <v>986</v>
      </c>
      <c r="C40" t="s">
        <v>108</v>
      </c>
      <c r="D40" s="101" t="s">
        <v>1867</v>
      </c>
      <c r="E40" t="s">
        <v>946</v>
      </c>
      <c r="F40" t="s">
        <v>100</v>
      </c>
      <c r="G40" s="54">
        <v>71369.039999999994</v>
      </c>
      <c r="H40" s="54">
        <v>6579.6000000000076</v>
      </c>
      <c r="I40" s="54">
        <v>0</v>
      </c>
      <c r="J40" s="54">
        <v>17031.657009631701</v>
      </c>
      <c r="K40" s="55">
        <v>1.6000000000000001E-3</v>
      </c>
      <c r="L40" s="55">
        <v>5.5500000000000001E-2</v>
      </c>
      <c r="M40" s="55">
        <v>1.77E-2</v>
      </c>
    </row>
    <row r="41" spans="1:13">
      <c r="A41" t="s">
        <v>987</v>
      </c>
      <c r="B41" t="s">
        <v>988</v>
      </c>
      <c r="C41" t="s">
        <v>108</v>
      </c>
      <c r="D41" s="101" t="s">
        <v>1867</v>
      </c>
      <c r="E41" t="s">
        <v>946</v>
      </c>
      <c r="F41" t="s">
        <v>100</v>
      </c>
      <c r="G41" s="54">
        <v>54323.83</v>
      </c>
      <c r="H41" s="54">
        <v>1866.4800000000009</v>
      </c>
      <c r="I41" s="54">
        <v>0</v>
      </c>
      <c r="J41" s="54">
        <v>3677.5727922613701</v>
      </c>
      <c r="K41" s="55">
        <v>0</v>
      </c>
      <c r="L41" s="55">
        <v>1.2E-2</v>
      </c>
      <c r="M41" s="55">
        <v>3.8E-3</v>
      </c>
    </row>
    <row r="42" spans="1:13">
      <c r="A42" t="s">
        <v>989</v>
      </c>
      <c r="B42" t="s">
        <v>990</v>
      </c>
      <c r="C42" t="s">
        <v>108</v>
      </c>
      <c r="D42" s="101" t="s">
        <v>1867</v>
      </c>
      <c r="E42" t="s">
        <v>946</v>
      </c>
      <c r="F42" t="s">
        <v>100</v>
      </c>
      <c r="G42" s="54">
        <v>7722.07</v>
      </c>
      <c r="H42" s="54">
        <v>4831.8</v>
      </c>
      <c r="I42" s="54">
        <v>0</v>
      </c>
      <c r="J42" s="54">
        <v>1353.28802614902</v>
      </c>
      <c r="K42" s="55">
        <v>4.0000000000000002E-4</v>
      </c>
      <c r="L42" s="55">
        <v>4.4000000000000003E-3</v>
      </c>
      <c r="M42" s="55">
        <v>1.4E-3</v>
      </c>
    </row>
    <row r="43" spans="1:13">
      <c r="A43" t="s">
        <v>991</v>
      </c>
      <c r="B43" t="s">
        <v>992</v>
      </c>
      <c r="C43" t="s">
        <v>766</v>
      </c>
      <c r="D43" s="101" t="s">
        <v>1867</v>
      </c>
      <c r="E43" t="s">
        <v>946</v>
      </c>
      <c r="F43" t="s">
        <v>100</v>
      </c>
      <c r="G43" s="54">
        <v>6162.29</v>
      </c>
      <c r="H43" s="54">
        <v>40564</v>
      </c>
      <c r="I43" s="54">
        <v>0</v>
      </c>
      <c r="J43" s="54">
        <v>9066.3078616811999</v>
      </c>
      <c r="K43" s="55">
        <v>2.9999999999999997E-4</v>
      </c>
      <c r="L43" s="55">
        <v>2.9499999999999998E-2</v>
      </c>
      <c r="M43" s="55">
        <v>9.4000000000000004E-3</v>
      </c>
    </row>
    <row r="44" spans="1:13">
      <c r="A44" t="s">
        <v>993</v>
      </c>
      <c r="B44" t="s">
        <v>994</v>
      </c>
      <c r="C44" t="s">
        <v>941</v>
      </c>
      <c r="D44" s="101" t="s">
        <v>1867</v>
      </c>
      <c r="E44" t="s">
        <v>946</v>
      </c>
      <c r="F44" t="s">
        <v>100</v>
      </c>
      <c r="G44" s="54">
        <v>460054.18</v>
      </c>
      <c r="H44" s="54">
        <v>855.34999999999945</v>
      </c>
      <c r="I44" s="54">
        <v>0</v>
      </c>
      <c r="J44" s="54">
        <v>14272.511325641</v>
      </c>
      <c r="K44" s="55">
        <v>5.0000000000000001E-4</v>
      </c>
      <c r="L44" s="55">
        <v>4.65E-2</v>
      </c>
      <c r="M44" s="55">
        <v>1.4800000000000001E-2</v>
      </c>
    </row>
    <row r="45" spans="1:13">
      <c r="A45" t="s">
        <v>995</v>
      </c>
      <c r="B45" t="s">
        <v>996</v>
      </c>
      <c r="C45" t="s">
        <v>941</v>
      </c>
      <c r="D45" s="101" t="s">
        <v>1867</v>
      </c>
      <c r="E45" t="s">
        <v>946</v>
      </c>
      <c r="F45" t="s">
        <v>100</v>
      </c>
      <c r="G45" s="54">
        <v>132891.35999999999</v>
      </c>
      <c r="H45" s="54">
        <v>1064</v>
      </c>
      <c r="I45" s="54">
        <v>0</v>
      </c>
      <c r="J45" s="54">
        <v>5128.4476833407998</v>
      </c>
      <c r="K45" s="55">
        <v>5.9999999999999995E-4</v>
      </c>
      <c r="L45" s="55">
        <v>1.67E-2</v>
      </c>
      <c r="M45" s="55">
        <v>5.3E-3</v>
      </c>
    </row>
    <row r="46" spans="1:13">
      <c r="A46" t="s">
        <v>997</v>
      </c>
      <c r="B46" t="s">
        <v>998</v>
      </c>
      <c r="C46" t="s">
        <v>108</v>
      </c>
      <c r="D46" s="101" t="s">
        <v>1867</v>
      </c>
      <c r="E46" t="s">
        <v>946</v>
      </c>
      <c r="F46" t="s">
        <v>100</v>
      </c>
      <c r="G46" s="54">
        <v>23469.51</v>
      </c>
      <c r="H46" s="54">
        <v>4281.5</v>
      </c>
      <c r="I46" s="54">
        <v>0</v>
      </c>
      <c r="J46" s="54">
        <v>3644.5803252475498</v>
      </c>
      <c r="K46" s="55">
        <v>4.0000000000000002E-4</v>
      </c>
      <c r="L46" s="55">
        <v>1.1900000000000001E-2</v>
      </c>
      <c r="M46" s="55">
        <v>3.8E-3</v>
      </c>
    </row>
    <row r="47" spans="1:13">
      <c r="A47" t="s">
        <v>999</v>
      </c>
      <c r="B47" t="s">
        <v>1000</v>
      </c>
      <c r="C47" t="s">
        <v>941</v>
      </c>
      <c r="D47" s="101" t="s">
        <v>1867</v>
      </c>
      <c r="E47" t="s">
        <v>946</v>
      </c>
      <c r="F47" t="s">
        <v>100</v>
      </c>
      <c r="G47" s="54">
        <v>146497.32999999999</v>
      </c>
      <c r="H47" s="54">
        <v>491.97000000000054</v>
      </c>
      <c r="I47" s="54">
        <v>0</v>
      </c>
      <c r="J47" s="54">
        <v>2614.0620105324301</v>
      </c>
      <c r="K47" s="55">
        <v>1.4E-3</v>
      </c>
      <c r="L47" s="55">
        <v>8.5000000000000006E-3</v>
      </c>
      <c r="M47" s="55">
        <v>2.7000000000000001E-3</v>
      </c>
    </row>
    <row r="48" spans="1:13">
      <c r="A48" t="s">
        <v>1001</v>
      </c>
      <c r="B48" t="s">
        <v>1002</v>
      </c>
      <c r="C48" t="s">
        <v>941</v>
      </c>
      <c r="D48" s="101" t="s">
        <v>1867</v>
      </c>
      <c r="E48" t="s">
        <v>946</v>
      </c>
      <c r="F48" t="s">
        <v>100</v>
      </c>
      <c r="G48" s="54">
        <v>17114.25</v>
      </c>
      <c r="H48" s="54">
        <v>3962.7499999999918</v>
      </c>
      <c r="I48" s="54">
        <v>0</v>
      </c>
      <c r="J48" s="54">
        <v>2459.8130541806199</v>
      </c>
      <c r="K48" s="55">
        <v>2.0000000000000001E-4</v>
      </c>
      <c r="L48" s="55">
        <v>8.0000000000000002E-3</v>
      </c>
      <c r="M48" s="55">
        <v>2.5999999999999999E-3</v>
      </c>
    </row>
    <row r="49" spans="1:13">
      <c r="A49" t="s">
        <v>1003</v>
      </c>
      <c r="B49" t="s">
        <v>1004</v>
      </c>
      <c r="C49" t="s">
        <v>108</v>
      </c>
      <c r="D49" s="101" t="s">
        <v>1867</v>
      </c>
      <c r="E49" t="s">
        <v>946</v>
      </c>
      <c r="F49" t="s">
        <v>102</v>
      </c>
      <c r="G49" s="54">
        <v>130197.62</v>
      </c>
      <c r="H49" s="54">
        <v>690</v>
      </c>
      <c r="I49" s="54">
        <v>0</v>
      </c>
      <c r="J49" s="54">
        <v>3603.8753295048</v>
      </c>
      <c r="K49" s="55">
        <v>5.9999999999999995E-4</v>
      </c>
      <c r="L49" s="55">
        <v>1.17E-2</v>
      </c>
      <c r="M49" s="55">
        <v>3.7000000000000002E-3</v>
      </c>
    </row>
    <row r="50" spans="1:13">
      <c r="A50" t="s">
        <v>1005</v>
      </c>
      <c r="B50" t="s">
        <v>1006</v>
      </c>
      <c r="C50" t="s">
        <v>108</v>
      </c>
      <c r="D50" s="101" t="s">
        <v>1867</v>
      </c>
      <c r="E50" t="s">
        <v>946</v>
      </c>
      <c r="F50" t="s">
        <v>100</v>
      </c>
      <c r="G50" s="54">
        <v>84403.97</v>
      </c>
      <c r="H50" s="54">
        <v>772.45000000000164</v>
      </c>
      <c r="I50" s="54">
        <v>0</v>
      </c>
      <c r="J50" s="54">
        <v>2364.7258971431602</v>
      </c>
      <c r="K50" s="55">
        <v>2.0000000000000001E-4</v>
      </c>
      <c r="L50" s="55">
        <v>7.7000000000000002E-3</v>
      </c>
      <c r="M50" s="55">
        <v>2.5000000000000001E-3</v>
      </c>
    </row>
    <row r="51" spans="1:13">
      <c r="A51" t="s">
        <v>1007</v>
      </c>
      <c r="B51" t="s">
        <v>1008</v>
      </c>
      <c r="C51" t="s">
        <v>766</v>
      </c>
      <c r="D51" s="101" t="s">
        <v>1867</v>
      </c>
      <c r="E51" t="s">
        <v>946</v>
      </c>
      <c r="F51" t="s">
        <v>100</v>
      </c>
      <c r="G51" s="54">
        <v>3142.7</v>
      </c>
      <c r="H51" s="54">
        <v>5397</v>
      </c>
      <c r="I51" s="54">
        <v>0</v>
      </c>
      <c r="J51" s="54">
        <v>615.18097941300005</v>
      </c>
      <c r="K51" s="55">
        <v>0</v>
      </c>
      <c r="L51" s="55">
        <v>2E-3</v>
      </c>
      <c r="M51" s="55">
        <v>5.9999999999999995E-4</v>
      </c>
    </row>
    <row r="52" spans="1:13">
      <c r="A52" t="s">
        <v>1009</v>
      </c>
      <c r="B52" t="s">
        <v>1010</v>
      </c>
      <c r="C52" t="s">
        <v>108</v>
      </c>
      <c r="D52" s="101" t="s">
        <v>1867</v>
      </c>
      <c r="E52" t="s">
        <v>946</v>
      </c>
      <c r="F52" t="s">
        <v>100</v>
      </c>
      <c r="G52" s="54">
        <v>87097.72</v>
      </c>
      <c r="H52" s="54">
        <v>567.15</v>
      </c>
      <c r="I52" s="54">
        <v>0</v>
      </c>
      <c r="J52" s="54">
        <v>1791.6463057404601</v>
      </c>
      <c r="K52" s="55">
        <v>2.8999999999999998E-3</v>
      </c>
      <c r="L52" s="55">
        <v>5.7999999999999996E-3</v>
      </c>
      <c r="M52" s="55">
        <v>1.9E-3</v>
      </c>
    </row>
    <row r="53" spans="1:13">
      <c r="A53" t="s">
        <v>1011</v>
      </c>
      <c r="B53" t="s">
        <v>1012</v>
      </c>
      <c r="C53" t="s">
        <v>108</v>
      </c>
      <c r="D53" s="101" t="s">
        <v>1867</v>
      </c>
      <c r="E53" t="s">
        <v>946</v>
      </c>
      <c r="F53" t="s">
        <v>102</v>
      </c>
      <c r="G53" s="54">
        <v>153753.85999999999</v>
      </c>
      <c r="H53" s="54">
        <v>2972.5</v>
      </c>
      <c r="I53" s="54">
        <v>0</v>
      </c>
      <c r="J53" s="54">
        <v>18334.3498224666</v>
      </c>
      <c r="K53" s="55">
        <v>5.9999999999999995E-4</v>
      </c>
      <c r="L53" s="55">
        <v>5.9700000000000003E-2</v>
      </c>
      <c r="M53" s="55">
        <v>1.9E-2</v>
      </c>
    </row>
    <row r="54" spans="1:13">
      <c r="A54" t="s">
        <v>1013</v>
      </c>
      <c r="B54" t="s">
        <v>1014</v>
      </c>
      <c r="C54" t="s">
        <v>766</v>
      </c>
      <c r="D54" s="101" t="s">
        <v>1867</v>
      </c>
      <c r="E54" t="s">
        <v>946</v>
      </c>
      <c r="F54" t="s">
        <v>100</v>
      </c>
      <c r="G54" s="54">
        <v>19189.09</v>
      </c>
      <c r="H54" s="54">
        <v>7266</v>
      </c>
      <c r="I54" s="54">
        <v>0</v>
      </c>
      <c r="J54" s="54">
        <v>5057.0509463837998</v>
      </c>
      <c r="K54" s="55">
        <v>1E-4</v>
      </c>
      <c r="L54" s="55">
        <v>1.6500000000000001E-2</v>
      </c>
      <c r="M54" s="55">
        <v>5.3E-3</v>
      </c>
    </row>
    <row r="55" spans="1:13">
      <c r="A55" t="s">
        <v>1015</v>
      </c>
      <c r="B55" t="s">
        <v>1016</v>
      </c>
      <c r="C55" t="s">
        <v>766</v>
      </c>
      <c r="D55" s="101" t="s">
        <v>1867</v>
      </c>
      <c r="E55" t="s">
        <v>946</v>
      </c>
      <c r="F55" t="s">
        <v>100</v>
      </c>
      <c r="G55" s="54">
        <v>24827.34</v>
      </c>
      <c r="H55" s="54">
        <v>3487.9799999999955</v>
      </c>
      <c r="I55" s="54">
        <v>0.41787000000000002</v>
      </c>
      <c r="J55" s="54">
        <v>3141.3006850859601</v>
      </c>
      <c r="K55" s="55">
        <v>0</v>
      </c>
      <c r="L55" s="55">
        <v>1.0200000000000001E-2</v>
      </c>
      <c r="M55" s="55">
        <v>3.3E-3</v>
      </c>
    </row>
    <row r="56" spans="1:13">
      <c r="A56" t="s">
        <v>1017</v>
      </c>
      <c r="B56" t="s">
        <v>1018</v>
      </c>
      <c r="C56" t="s">
        <v>108</v>
      </c>
      <c r="D56" s="101" t="s">
        <v>1867</v>
      </c>
      <c r="E56" t="s">
        <v>946</v>
      </c>
      <c r="F56" t="s">
        <v>105</v>
      </c>
      <c r="G56" s="54">
        <v>34690.89</v>
      </c>
      <c r="H56" s="54">
        <v>5340</v>
      </c>
      <c r="I56" s="54">
        <v>0</v>
      </c>
      <c r="J56" s="54">
        <v>5074.1650170665998</v>
      </c>
      <c r="K56" s="55">
        <v>5.0000000000000001E-4</v>
      </c>
      <c r="L56" s="55">
        <v>1.6500000000000001E-2</v>
      </c>
      <c r="M56" s="55">
        <v>5.3E-3</v>
      </c>
    </row>
    <row r="57" spans="1:13">
      <c r="A57" t="s">
        <v>1019</v>
      </c>
      <c r="B57" t="s">
        <v>1020</v>
      </c>
      <c r="C57" t="s">
        <v>941</v>
      </c>
      <c r="D57" s="101" t="s">
        <v>1867</v>
      </c>
      <c r="E57" t="s">
        <v>946</v>
      </c>
      <c r="F57" t="s">
        <v>100</v>
      </c>
      <c r="G57" s="54">
        <v>83955.02</v>
      </c>
      <c r="H57" s="54">
        <v>1022.25</v>
      </c>
      <c r="I57" s="54">
        <v>0</v>
      </c>
      <c r="J57" s="54">
        <v>3112.8009062026499</v>
      </c>
      <c r="K57" s="55">
        <v>4.0000000000000002E-4</v>
      </c>
      <c r="L57" s="55">
        <v>1.01E-2</v>
      </c>
      <c r="M57" s="55">
        <v>3.2000000000000002E-3</v>
      </c>
    </row>
    <row r="58" spans="1:13">
      <c r="A58" t="s">
        <v>1021</v>
      </c>
      <c r="B58" t="s">
        <v>1022</v>
      </c>
      <c r="C58" t="s">
        <v>108</v>
      </c>
      <c r="D58" s="101" t="s">
        <v>1867</v>
      </c>
      <c r="E58" t="s">
        <v>946</v>
      </c>
      <c r="F58" t="s">
        <v>100</v>
      </c>
      <c r="G58" s="54">
        <v>11897.37</v>
      </c>
      <c r="H58" s="54">
        <v>4819</v>
      </c>
      <c r="I58" s="54">
        <v>0</v>
      </c>
      <c r="J58" s="54">
        <v>2079.4833621081002</v>
      </c>
      <c r="K58" s="55">
        <v>1.2999999999999999E-3</v>
      </c>
      <c r="L58" s="55">
        <v>6.7999999999999996E-3</v>
      </c>
      <c r="M58" s="55">
        <v>2.2000000000000001E-3</v>
      </c>
    </row>
    <row r="59" spans="1:13">
      <c r="A59" t="s">
        <v>1023</v>
      </c>
      <c r="B59" t="s">
        <v>1024</v>
      </c>
      <c r="C59" t="s">
        <v>766</v>
      </c>
      <c r="D59" s="101" t="s">
        <v>1867</v>
      </c>
      <c r="E59" t="s">
        <v>946</v>
      </c>
      <c r="F59" t="s">
        <v>100</v>
      </c>
      <c r="G59" s="54">
        <v>33617.919999999998</v>
      </c>
      <c r="H59" s="54">
        <v>6526.5</v>
      </c>
      <c r="I59" s="54">
        <v>0</v>
      </c>
      <c r="J59" s="54">
        <v>7957.9047614975998</v>
      </c>
      <c r="K59" s="55">
        <v>1E-3</v>
      </c>
      <c r="L59" s="55">
        <v>2.5899999999999999E-2</v>
      </c>
      <c r="M59" s="55">
        <v>8.3000000000000001E-3</v>
      </c>
    </row>
    <row r="60" spans="1:13">
      <c r="A60" t="s">
        <v>1025</v>
      </c>
      <c r="B60" t="s">
        <v>1026</v>
      </c>
      <c r="C60" t="s">
        <v>941</v>
      </c>
      <c r="D60" s="101" t="s">
        <v>1867</v>
      </c>
      <c r="E60" t="s">
        <v>946</v>
      </c>
      <c r="F60" t="s">
        <v>100</v>
      </c>
      <c r="G60" s="54">
        <v>2023.9</v>
      </c>
      <c r="H60" s="54">
        <v>93137</v>
      </c>
      <c r="I60" s="54">
        <v>0</v>
      </c>
      <c r="J60" s="54">
        <v>6836.8940678609997</v>
      </c>
      <c r="K60" s="55">
        <v>1E-4</v>
      </c>
      <c r="L60" s="55">
        <v>2.23E-2</v>
      </c>
      <c r="M60" s="55">
        <v>7.1000000000000004E-3</v>
      </c>
    </row>
    <row r="61" spans="1:13">
      <c r="A61" t="s">
        <v>1027</v>
      </c>
      <c r="B61" t="s">
        <v>1028</v>
      </c>
      <c r="C61" t="s">
        <v>108</v>
      </c>
      <c r="D61" s="101" t="s">
        <v>1867</v>
      </c>
      <c r="E61" t="s">
        <v>946</v>
      </c>
      <c r="F61" t="s">
        <v>102</v>
      </c>
      <c r="G61" s="54">
        <v>29096.29</v>
      </c>
      <c r="H61" s="54">
        <v>21775</v>
      </c>
      <c r="I61" s="54">
        <v>0</v>
      </c>
      <c r="J61" s="54">
        <v>25416.362908911</v>
      </c>
      <c r="K61" s="55">
        <v>1E-3</v>
      </c>
      <c r="L61" s="55">
        <v>8.2799999999999999E-2</v>
      </c>
      <c r="M61" s="55">
        <v>2.64E-2</v>
      </c>
    </row>
    <row r="62" spans="1:13">
      <c r="A62" t="s">
        <v>1029</v>
      </c>
      <c r="B62" t="s">
        <v>1030</v>
      </c>
      <c r="C62" t="s">
        <v>108</v>
      </c>
      <c r="D62" s="101" t="s">
        <v>1867</v>
      </c>
      <c r="E62" t="s">
        <v>946</v>
      </c>
      <c r="F62" t="s">
        <v>102</v>
      </c>
      <c r="G62" s="54">
        <v>17913.400000000001</v>
      </c>
      <c r="H62" s="54">
        <v>9116.7000000000007</v>
      </c>
      <c r="I62" s="54">
        <v>0</v>
      </c>
      <c r="J62" s="54">
        <v>6551.3878380784799</v>
      </c>
      <c r="K62" s="55">
        <v>3.2000000000000002E-3</v>
      </c>
      <c r="L62" s="55">
        <v>2.1299999999999999E-2</v>
      </c>
      <c r="M62" s="55">
        <v>6.7999999999999996E-3</v>
      </c>
    </row>
    <row r="63" spans="1:13">
      <c r="A63" t="s">
        <v>1031</v>
      </c>
      <c r="B63" t="s">
        <v>1032</v>
      </c>
      <c r="C63" t="s">
        <v>108</v>
      </c>
      <c r="D63" s="101" t="s">
        <v>1867</v>
      </c>
      <c r="E63" t="s">
        <v>946</v>
      </c>
      <c r="F63" t="s">
        <v>102</v>
      </c>
      <c r="G63" s="54">
        <v>27984.400000000001</v>
      </c>
      <c r="H63" s="54">
        <v>2553.8000000000002</v>
      </c>
      <c r="I63" s="54">
        <v>0</v>
      </c>
      <c r="J63" s="54">
        <v>2866.95254984352</v>
      </c>
      <c r="K63" s="55">
        <v>1E-3</v>
      </c>
      <c r="L63" s="55">
        <v>9.2999999999999992E-3</v>
      </c>
      <c r="M63" s="55">
        <v>3.0000000000000001E-3</v>
      </c>
    </row>
    <row r="64" spans="1:13">
      <c r="A64" t="s">
        <v>1033</v>
      </c>
      <c r="B64" t="s">
        <v>1034</v>
      </c>
      <c r="C64" t="s">
        <v>1035</v>
      </c>
      <c r="D64" s="101" t="s">
        <v>1867</v>
      </c>
      <c r="E64" t="s">
        <v>946</v>
      </c>
      <c r="F64" t="s">
        <v>167</v>
      </c>
      <c r="G64" s="54">
        <v>199964.32</v>
      </c>
      <c r="H64" s="54">
        <v>247450.00000000038</v>
      </c>
      <c r="I64" s="54">
        <v>0</v>
      </c>
      <c r="J64" s="54">
        <v>12685.487805168101</v>
      </c>
      <c r="K64" s="55">
        <v>0</v>
      </c>
      <c r="L64" s="55">
        <v>4.1300000000000003E-2</v>
      </c>
      <c r="M64" s="55">
        <v>1.32E-2</v>
      </c>
    </row>
    <row r="65" spans="1:13">
      <c r="A65" t="s">
        <v>1036</v>
      </c>
      <c r="B65" t="s">
        <v>1037</v>
      </c>
      <c r="C65" t="s">
        <v>108</v>
      </c>
      <c r="D65" s="101" t="s">
        <v>1867</v>
      </c>
      <c r="E65" t="s">
        <v>946</v>
      </c>
      <c r="F65" t="s">
        <v>102</v>
      </c>
      <c r="G65" s="54">
        <v>3435.4</v>
      </c>
      <c r="H65" s="54">
        <v>19498</v>
      </c>
      <c r="I65" s="54">
        <v>0</v>
      </c>
      <c r="J65" s="54">
        <v>2687.1072457872001</v>
      </c>
      <c r="K65" s="55">
        <v>5.9999999999999995E-4</v>
      </c>
      <c r="L65" s="55">
        <v>8.8000000000000005E-3</v>
      </c>
      <c r="M65" s="55">
        <v>2.8E-3</v>
      </c>
    </row>
    <row r="66" spans="1:13">
      <c r="A66" t="s">
        <v>1038</v>
      </c>
      <c r="B66" t="s">
        <v>1039</v>
      </c>
      <c r="C66" t="s">
        <v>766</v>
      </c>
      <c r="D66" s="101" t="s">
        <v>1867</v>
      </c>
      <c r="E66" t="s">
        <v>946</v>
      </c>
      <c r="F66" t="s">
        <v>100</v>
      </c>
      <c r="G66" s="54">
        <v>6033.21</v>
      </c>
      <c r="H66" s="54">
        <v>17881</v>
      </c>
      <c r="I66" s="54">
        <v>0</v>
      </c>
      <c r="J66" s="54">
        <v>3912.8013619226999</v>
      </c>
      <c r="K66" s="55">
        <v>1E-4</v>
      </c>
      <c r="L66" s="55">
        <v>1.2699999999999999E-2</v>
      </c>
      <c r="M66" s="55">
        <v>4.1000000000000003E-3</v>
      </c>
    </row>
    <row r="67" spans="1:13">
      <c r="A67" t="s">
        <v>1040</v>
      </c>
      <c r="B67" t="s">
        <v>1041</v>
      </c>
      <c r="C67" t="s">
        <v>766</v>
      </c>
      <c r="D67" s="101" t="s">
        <v>1867</v>
      </c>
      <c r="E67" t="s">
        <v>946</v>
      </c>
      <c r="F67" t="s">
        <v>100</v>
      </c>
      <c r="G67" s="54">
        <v>22785.07</v>
      </c>
      <c r="H67" s="54">
        <v>3760</v>
      </c>
      <c r="I67" s="54">
        <v>0</v>
      </c>
      <c r="J67" s="54">
        <v>3107.3184782640001</v>
      </c>
      <c r="K67" s="55">
        <v>0</v>
      </c>
      <c r="L67" s="55">
        <v>1.01E-2</v>
      </c>
      <c r="M67" s="55">
        <v>3.2000000000000002E-3</v>
      </c>
    </row>
    <row r="68" spans="1:13">
      <c r="A68" t="s">
        <v>1042</v>
      </c>
      <c r="B68" t="s">
        <v>1043</v>
      </c>
      <c r="C68" t="s">
        <v>766</v>
      </c>
      <c r="D68" s="101" t="s">
        <v>1867</v>
      </c>
      <c r="E68" t="s">
        <v>946</v>
      </c>
      <c r="F68" t="s">
        <v>100</v>
      </c>
      <c r="G68" s="54">
        <v>27359.46</v>
      </c>
      <c r="H68" s="54">
        <v>11399</v>
      </c>
      <c r="I68" s="54">
        <v>0</v>
      </c>
      <c r="J68" s="54">
        <v>11311.5424742658</v>
      </c>
      <c r="K68" s="55">
        <v>2.0000000000000001E-4</v>
      </c>
      <c r="L68" s="55">
        <v>3.6799999999999999E-2</v>
      </c>
      <c r="M68" s="55">
        <v>1.17E-2</v>
      </c>
    </row>
    <row r="69" spans="1:13">
      <c r="A69" t="s">
        <v>1044</v>
      </c>
      <c r="B69" t="s">
        <v>1045</v>
      </c>
      <c r="C69" t="s">
        <v>766</v>
      </c>
      <c r="D69" s="101" t="s">
        <v>1867</v>
      </c>
      <c r="E69" t="s">
        <v>946</v>
      </c>
      <c r="F69" t="s">
        <v>100</v>
      </c>
      <c r="G69" s="54">
        <v>49385.3</v>
      </c>
      <c r="H69" s="54">
        <v>4006</v>
      </c>
      <c r="I69" s="54">
        <v>0</v>
      </c>
      <c r="J69" s="54">
        <v>7175.5665529859998</v>
      </c>
      <c r="K69" s="55">
        <v>4.0000000000000002E-4</v>
      </c>
      <c r="L69" s="55">
        <v>2.3400000000000001E-2</v>
      </c>
      <c r="M69" s="55">
        <v>7.4999999999999997E-3</v>
      </c>
    </row>
    <row r="70" spans="1:13">
      <c r="A70" t="s">
        <v>1046</v>
      </c>
      <c r="B70" t="s">
        <v>1047</v>
      </c>
      <c r="C70" t="s">
        <v>941</v>
      </c>
      <c r="D70" s="101" t="s">
        <v>1867</v>
      </c>
      <c r="E70" t="s">
        <v>946</v>
      </c>
      <c r="F70" t="s">
        <v>100</v>
      </c>
      <c r="G70" s="54">
        <v>17441.990000000002</v>
      </c>
      <c r="H70" s="54">
        <v>5893.5</v>
      </c>
      <c r="I70" s="54">
        <v>0</v>
      </c>
      <c r="J70" s="54">
        <v>3728.3517297175499</v>
      </c>
      <c r="K70" s="55">
        <v>0</v>
      </c>
      <c r="L70" s="55">
        <v>1.21E-2</v>
      </c>
      <c r="M70" s="55">
        <v>3.8999999999999998E-3</v>
      </c>
    </row>
    <row r="71" spans="1:13">
      <c r="A71" t="s">
        <v>1048</v>
      </c>
      <c r="B71" t="s">
        <v>1049</v>
      </c>
      <c r="C71" t="s">
        <v>108</v>
      </c>
      <c r="D71" s="101" t="s">
        <v>1867</v>
      </c>
      <c r="E71" t="s">
        <v>946</v>
      </c>
      <c r="F71" t="s">
        <v>102</v>
      </c>
      <c r="G71" s="54">
        <v>7982.46</v>
      </c>
      <c r="H71" s="54">
        <v>20075</v>
      </c>
      <c r="I71" s="54">
        <v>0</v>
      </c>
      <c r="J71" s="54">
        <v>6428.5041346019998</v>
      </c>
      <c r="K71" s="55">
        <v>2.5999999999999999E-3</v>
      </c>
      <c r="L71" s="55">
        <v>2.0899999999999998E-2</v>
      </c>
      <c r="M71" s="55">
        <v>6.7000000000000002E-3</v>
      </c>
    </row>
    <row r="72" spans="1:13">
      <c r="A72" t="s">
        <v>1050</v>
      </c>
      <c r="B72" t="s">
        <v>1051</v>
      </c>
      <c r="C72" t="s">
        <v>766</v>
      </c>
      <c r="D72" s="101" t="s">
        <v>1867</v>
      </c>
      <c r="E72" t="s">
        <v>946</v>
      </c>
      <c r="F72" t="s">
        <v>100</v>
      </c>
      <c r="G72" s="54">
        <v>7003.73</v>
      </c>
      <c r="H72" s="54">
        <v>4602</v>
      </c>
      <c r="I72" s="54">
        <v>0</v>
      </c>
      <c r="J72" s="54">
        <v>1169.0243712342001</v>
      </c>
      <c r="K72" s="55">
        <v>2.0000000000000001E-4</v>
      </c>
      <c r="L72" s="55">
        <v>3.8E-3</v>
      </c>
      <c r="M72" s="55">
        <v>1.1999999999999999E-3</v>
      </c>
    </row>
    <row r="73" spans="1:13">
      <c r="A73" t="s">
        <v>1052</v>
      </c>
      <c r="B73" t="s">
        <v>1053</v>
      </c>
      <c r="C73" t="s">
        <v>766</v>
      </c>
      <c r="D73" s="101" t="s">
        <v>1867</v>
      </c>
      <c r="E73" t="s">
        <v>946</v>
      </c>
      <c r="F73" t="s">
        <v>100</v>
      </c>
      <c r="G73" s="54">
        <v>5378.57</v>
      </c>
      <c r="H73" s="54">
        <v>8929</v>
      </c>
      <c r="I73" s="54">
        <v>0</v>
      </c>
      <c r="J73" s="54">
        <v>1741.8758729931001</v>
      </c>
      <c r="K73" s="55">
        <v>1E-4</v>
      </c>
      <c r="L73" s="55">
        <v>5.7000000000000002E-3</v>
      </c>
      <c r="M73" s="55">
        <v>1.8E-3</v>
      </c>
    </row>
    <row r="74" spans="1:13">
      <c r="A74" t="s">
        <v>1054</v>
      </c>
      <c r="B74" t="s">
        <v>1055</v>
      </c>
      <c r="C74" t="s">
        <v>941</v>
      </c>
      <c r="D74" s="101" t="s">
        <v>1867</v>
      </c>
      <c r="E74" t="s">
        <v>946</v>
      </c>
      <c r="F74" t="s">
        <v>100</v>
      </c>
      <c r="G74" s="54">
        <v>37173.660000000003</v>
      </c>
      <c r="H74" s="54">
        <v>3163.3750000000036</v>
      </c>
      <c r="I74" s="54">
        <v>0</v>
      </c>
      <c r="J74" s="54">
        <v>4265.1426024996799</v>
      </c>
      <c r="K74" s="55">
        <v>2E-3</v>
      </c>
      <c r="L74" s="55">
        <v>1.3899999999999999E-2</v>
      </c>
      <c r="M74" s="55">
        <v>4.4000000000000003E-3</v>
      </c>
    </row>
    <row r="75" spans="1:13">
      <c r="A75" t="s">
        <v>1056</v>
      </c>
      <c r="B75" t="s">
        <v>1057</v>
      </c>
      <c r="C75" t="s">
        <v>766</v>
      </c>
      <c r="D75" s="101" t="s">
        <v>1867</v>
      </c>
      <c r="E75" t="s">
        <v>946</v>
      </c>
      <c r="F75" t="s">
        <v>100</v>
      </c>
      <c r="G75" s="54">
        <v>8377.11</v>
      </c>
      <c r="H75" s="54">
        <v>19248</v>
      </c>
      <c r="I75" s="54">
        <v>0</v>
      </c>
      <c r="J75" s="54">
        <v>5848.2695836656003</v>
      </c>
      <c r="K75" s="55">
        <v>0</v>
      </c>
      <c r="L75" s="55">
        <v>1.9099999999999999E-2</v>
      </c>
      <c r="M75" s="55">
        <v>6.1000000000000004E-3</v>
      </c>
    </row>
    <row r="76" spans="1:13">
      <c r="A76" t="s">
        <v>1058</v>
      </c>
      <c r="B76" t="s">
        <v>1059</v>
      </c>
      <c r="C76" t="s">
        <v>101</v>
      </c>
      <c r="D76" s="101" t="s">
        <v>1867</v>
      </c>
      <c r="E76" t="s">
        <v>946</v>
      </c>
      <c r="F76" t="s">
        <v>107</v>
      </c>
      <c r="G76" s="54">
        <v>28733.27</v>
      </c>
      <c r="H76" s="54">
        <v>9441</v>
      </c>
      <c r="I76" s="54">
        <v>0</v>
      </c>
      <c r="J76" s="54">
        <v>6714.7661636387102</v>
      </c>
      <c r="K76" s="55">
        <v>2.0000000000000001E-4</v>
      </c>
      <c r="L76" s="55">
        <v>2.1899999999999999E-2</v>
      </c>
      <c r="M76" s="55">
        <v>7.0000000000000001E-3</v>
      </c>
    </row>
    <row r="77" spans="1:13">
      <c r="A77" s="56" t="s">
        <v>1060</v>
      </c>
      <c r="B77" s="102" t="s">
        <v>1867</v>
      </c>
      <c r="C77" s="103" t="s">
        <v>1867</v>
      </c>
      <c r="D77" s="103" t="s">
        <v>1867</v>
      </c>
      <c r="E77" s="103" t="s">
        <v>1867</v>
      </c>
      <c r="F77" s="103" t="s">
        <v>1867</v>
      </c>
      <c r="G77" s="58">
        <v>0</v>
      </c>
      <c r="H77" s="103" t="s">
        <v>1867</v>
      </c>
      <c r="I77" s="58">
        <v>0</v>
      </c>
      <c r="J77" s="58">
        <v>0</v>
      </c>
      <c r="K77" s="103" t="s">
        <v>1867</v>
      </c>
      <c r="L77" s="57">
        <v>0</v>
      </c>
      <c r="M77" s="57">
        <v>0</v>
      </c>
    </row>
    <row r="78" spans="1:13">
      <c r="A78" t="s">
        <v>176</v>
      </c>
      <c r="B78" t="s">
        <v>176</v>
      </c>
      <c r="C78" s="103" t="s">
        <v>1867</v>
      </c>
      <c r="D78" s="103" t="s">
        <v>1867</v>
      </c>
      <c r="E78" t="s">
        <v>176</v>
      </c>
      <c r="F78" t="s">
        <v>176</v>
      </c>
      <c r="G78" s="54">
        <v>0</v>
      </c>
      <c r="H78" s="54">
        <v>0</v>
      </c>
      <c r="I78" s="103" t="s">
        <v>1867</v>
      </c>
      <c r="J78" s="54">
        <v>0</v>
      </c>
      <c r="K78" s="55">
        <v>0</v>
      </c>
      <c r="L78" s="55">
        <v>0</v>
      </c>
      <c r="M78" s="55">
        <v>0</v>
      </c>
    </row>
    <row r="79" spans="1:13">
      <c r="A79" s="56" t="s">
        <v>226</v>
      </c>
      <c r="B79" s="102" t="s">
        <v>1867</v>
      </c>
      <c r="C79" s="103" t="s">
        <v>1867</v>
      </c>
      <c r="D79" s="103" t="s">
        <v>1867</v>
      </c>
      <c r="E79" s="103" t="s">
        <v>1867</v>
      </c>
      <c r="F79" s="103" t="s">
        <v>1867</v>
      </c>
      <c r="G79" s="58">
        <v>0</v>
      </c>
      <c r="H79" s="103" t="s">
        <v>1867</v>
      </c>
      <c r="I79" s="58">
        <v>0</v>
      </c>
      <c r="J79" s="58">
        <v>0</v>
      </c>
      <c r="K79" s="103" t="s">
        <v>1867</v>
      </c>
      <c r="L79" s="57">
        <v>0</v>
      </c>
      <c r="M79" s="57">
        <v>0</v>
      </c>
    </row>
    <row r="80" spans="1:13">
      <c r="A80" t="s">
        <v>176</v>
      </c>
      <c r="B80" t="s">
        <v>176</v>
      </c>
      <c r="C80" s="103" t="s">
        <v>1867</v>
      </c>
      <c r="D80" s="103" t="s">
        <v>1867</v>
      </c>
      <c r="E80" t="s">
        <v>176</v>
      </c>
      <c r="F80" t="s">
        <v>176</v>
      </c>
      <c r="G80" s="54">
        <v>0</v>
      </c>
      <c r="H80" s="54">
        <v>0</v>
      </c>
      <c r="I80" s="103" t="s">
        <v>1867</v>
      </c>
      <c r="J80" s="54">
        <v>0</v>
      </c>
      <c r="K80" s="55">
        <v>0</v>
      </c>
      <c r="L80" s="55">
        <v>0</v>
      </c>
      <c r="M80" s="55">
        <v>0</v>
      </c>
    </row>
    <row r="81" spans="1:13">
      <c r="A81" s="56" t="s">
        <v>979</v>
      </c>
      <c r="B81" s="102" t="s">
        <v>1867</v>
      </c>
      <c r="C81" s="103" t="s">
        <v>1867</v>
      </c>
      <c r="D81" s="103" t="s">
        <v>1867</v>
      </c>
      <c r="E81" s="103" t="s">
        <v>1867</v>
      </c>
      <c r="F81" s="103" t="s">
        <v>1867</v>
      </c>
      <c r="G81" s="58">
        <v>0</v>
      </c>
      <c r="H81" s="103" t="s">
        <v>1867</v>
      </c>
      <c r="I81" s="58">
        <v>0</v>
      </c>
      <c r="J81" s="58">
        <v>0</v>
      </c>
      <c r="K81" s="103" t="s">
        <v>1867</v>
      </c>
      <c r="L81" s="57">
        <v>0</v>
      </c>
      <c r="M81" s="57">
        <v>0</v>
      </c>
    </row>
    <row r="82" spans="1:13">
      <c r="A82" t="s">
        <v>176</v>
      </c>
      <c r="B82" t="s">
        <v>176</v>
      </c>
      <c r="C82" s="103" t="s">
        <v>1867</v>
      </c>
      <c r="D82" s="103" t="s">
        <v>1867</v>
      </c>
      <c r="E82" t="s">
        <v>176</v>
      </c>
      <c r="F82" t="s">
        <v>176</v>
      </c>
      <c r="G82" s="54">
        <v>0</v>
      </c>
      <c r="H82" s="54">
        <v>0</v>
      </c>
      <c r="I82" s="103" t="s">
        <v>1867</v>
      </c>
      <c r="J82" s="54">
        <v>0</v>
      </c>
      <c r="K82" s="55">
        <v>0</v>
      </c>
      <c r="L82" s="55">
        <v>0</v>
      </c>
      <c r="M82" s="55">
        <v>0</v>
      </c>
    </row>
    <row r="83" spans="1:13">
      <c r="A83" t="s">
        <v>186</v>
      </c>
      <c r="B83" s="102" t="s">
        <v>1867</v>
      </c>
      <c r="C83" s="103" t="s">
        <v>1867</v>
      </c>
      <c r="D83" s="103" t="s">
        <v>1867</v>
      </c>
      <c r="E83" s="103" t="s">
        <v>1867</v>
      </c>
      <c r="F83" s="103" t="s">
        <v>1867</v>
      </c>
      <c r="G83" s="103" t="s">
        <v>1867</v>
      </c>
      <c r="H83" s="103" t="s">
        <v>1867</v>
      </c>
      <c r="I83" s="103" t="s">
        <v>1867</v>
      </c>
      <c r="J83" s="103" t="s">
        <v>1867</v>
      </c>
      <c r="K83" s="103" t="s">
        <v>1867</v>
      </c>
      <c r="L83" s="103" t="s">
        <v>1867</v>
      </c>
      <c r="M83" s="103" t="s">
        <v>1867</v>
      </c>
    </row>
    <row r="84" spans="1:13">
      <c r="A84" t="s">
        <v>218</v>
      </c>
      <c r="B84" s="102" t="s">
        <v>1867</v>
      </c>
      <c r="C84" s="103" t="s">
        <v>1867</v>
      </c>
      <c r="D84" s="103" t="s">
        <v>1867</v>
      </c>
      <c r="E84" s="103" t="s">
        <v>1867</v>
      </c>
      <c r="F84" s="103" t="s">
        <v>1867</v>
      </c>
      <c r="G84" s="103" t="s">
        <v>1867</v>
      </c>
      <c r="H84" s="103" t="s">
        <v>1867</v>
      </c>
      <c r="I84" s="103" t="s">
        <v>1867</v>
      </c>
      <c r="J84" s="103" t="s">
        <v>1867</v>
      </c>
      <c r="K84" s="103" t="s">
        <v>1867</v>
      </c>
      <c r="L84" s="103" t="s">
        <v>1867</v>
      </c>
      <c r="M84" s="103" t="s">
        <v>1867</v>
      </c>
    </row>
    <row r="85" spans="1:13">
      <c r="A85" t="s">
        <v>219</v>
      </c>
      <c r="B85" s="102" t="s">
        <v>1867</v>
      </c>
      <c r="C85" s="103" t="s">
        <v>1867</v>
      </c>
      <c r="D85" s="103" t="s">
        <v>1867</v>
      </c>
      <c r="E85" s="103" t="s">
        <v>1867</v>
      </c>
      <c r="F85" s="103" t="s">
        <v>1867</v>
      </c>
      <c r="G85" s="103" t="s">
        <v>1867</v>
      </c>
      <c r="H85" s="103" t="s">
        <v>1867</v>
      </c>
      <c r="I85" s="103" t="s">
        <v>1867</v>
      </c>
      <c r="J85" s="103" t="s">
        <v>1867</v>
      </c>
      <c r="K85" s="103" t="s">
        <v>1867</v>
      </c>
      <c r="L85" s="103" t="s">
        <v>1867</v>
      </c>
      <c r="M85" s="103" t="s">
        <v>1867</v>
      </c>
    </row>
    <row r="86" spans="1:13">
      <c r="A86" t="s">
        <v>220</v>
      </c>
      <c r="B86" s="102" t="s">
        <v>1867</v>
      </c>
      <c r="C86" s="103" t="s">
        <v>1867</v>
      </c>
      <c r="D86" s="103" t="s">
        <v>1867</v>
      </c>
      <c r="E86" s="103" t="s">
        <v>1867</v>
      </c>
      <c r="F86" s="103" t="s">
        <v>1867</v>
      </c>
      <c r="G86" s="103" t="s">
        <v>1867</v>
      </c>
      <c r="H86" s="103" t="s">
        <v>1867</v>
      </c>
      <c r="I86" s="103" t="s">
        <v>1867</v>
      </c>
      <c r="J86" s="103" t="s">
        <v>1867</v>
      </c>
      <c r="K86" s="103" t="s">
        <v>1867</v>
      </c>
      <c r="L86" s="103" t="s">
        <v>1867</v>
      </c>
      <c r="M86" s="103" t="s">
        <v>1867</v>
      </c>
    </row>
    <row r="87" spans="1:13">
      <c r="A87" t="s">
        <v>221</v>
      </c>
      <c r="B87" s="102" t="s">
        <v>1867</v>
      </c>
      <c r="C87" s="103" t="s">
        <v>1867</v>
      </c>
      <c r="D87" s="103" t="s">
        <v>1867</v>
      </c>
      <c r="E87" s="103" t="s">
        <v>1867</v>
      </c>
      <c r="F87" s="103" t="s">
        <v>1867</v>
      </c>
      <c r="G87" s="103" t="s">
        <v>1867</v>
      </c>
      <c r="H87" s="103" t="s">
        <v>1867</v>
      </c>
      <c r="I87" s="103" t="s">
        <v>1867</v>
      </c>
      <c r="J87" s="103" t="s">
        <v>1867</v>
      </c>
      <c r="K87" s="103" t="s">
        <v>1867</v>
      </c>
      <c r="L87" s="103" t="s">
        <v>1867</v>
      </c>
      <c r="M87" s="103" t="s">
        <v>1867</v>
      </c>
    </row>
    <row r="88" spans="1:13" hidden="1">
      <c r="C88" s="13"/>
      <c r="D88" s="13"/>
      <c r="E88" s="13"/>
      <c r="F88" s="13"/>
    </row>
    <row r="89" spans="1:13" hidden="1">
      <c r="C89" s="13"/>
      <c r="D89" s="13"/>
      <c r="E89" s="13"/>
      <c r="F89" s="13"/>
    </row>
    <row r="90" spans="1:13" hidden="1">
      <c r="C90" s="13"/>
      <c r="D90" s="13"/>
      <c r="E90" s="13"/>
      <c r="F90" s="13"/>
    </row>
    <row r="91" spans="1:13" hidden="1">
      <c r="C91" s="13"/>
      <c r="D91" s="13"/>
      <c r="E91" s="13"/>
      <c r="F91" s="13"/>
    </row>
    <row r="92" spans="1:13" hidden="1">
      <c r="C92" s="13"/>
      <c r="D92" s="13"/>
      <c r="E92" s="13"/>
      <c r="F92" s="13"/>
    </row>
    <row r="93" spans="1:13" hidden="1">
      <c r="C93" s="13"/>
      <c r="D93" s="13"/>
      <c r="E93" s="13"/>
      <c r="F93" s="13"/>
    </row>
    <row r="94" spans="1:13" hidden="1">
      <c r="C94" s="13"/>
      <c r="D94" s="13"/>
      <c r="E94" s="13"/>
      <c r="F94" s="13"/>
    </row>
    <row r="95" spans="1:13" hidden="1">
      <c r="C95" s="13"/>
      <c r="D95" s="13"/>
      <c r="E95" s="13"/>
      <c r="F95" s="13"/>
    </row>
    <row r="96" spans="1:13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A213" s="13"/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5"/>
      <c r="C215" s="13"/>
      <c r="D215" s="13"/>
      <c r="E215" s="13"/>
      <c r="F215" s="13"/>
    </row>
    <row r="216" spans="1:6" hidden="1"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B1:B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3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16" s="1" customFormat="1">
      <c r="A1" s="2" t="s">
        <v>0</v>
      </c>
      <c r="B1" s="61" t="s">
        <v>1866</v>
      </c>
    </row>
    <row r="2" spans="1:16" s="1" customFormat="1">
      <c r="A2" s="2" t="s">
        <v>1</v>
      </c>
      <c r="B2" s="9" t="s">
        <v>1320</v>
      </c>
    </row>
    <row r="3" spans="1:16" s="1" customFormat="1">
      <c r="A3" s="2" t="s">
        <v>2</v>
      </c>
      <c r="B3" s="62" t="s">
        <v>1321</v>
      </c>
    </row>
    <row r="4" spans="1:16" s="1" customFormat="1">
      <c r="A4" s="2" t="s">
        <v>3</v>
      </c>
      <c r="B4" s="63" t="s">
        <v>164</v>
      </c>
    </row>
    <row r="5" spans="1:16" ht="18.75">
      <c r="A5" s="78" t="s">
        <v>89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80"/>
    </row>
    <row r="6" spans="1:16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50</v>
      </c>
      <c r="I6" s="32" t="s">
        <v>154</v>
      </c>
      <c r="J6" s="32" t="s">
        <v>155</v>
      </c>
      <c r="K6" s="32" t="s">
        <v>53</v>
      </c>
      <c r="L6" s="32" t="s">
        <v>69</v>
      </c>
      <c r="M6" s="32" t="s">
        <v>54</v>
      </c>
      <c r="N6" s="111" t="s">
        <v>150</v>
      </c>
      <c r="P6" s="13"/>
    </row>
    <row r="7" spans="1:16" s="15" customFormat="1">
      <c r="A7" s="95" t="s">
        <v>1867</v>
      </c>
      <c r="B7" s="96" t="s">
        <v>1867</v>
      </c>
      <c r="C7" s="96" t="s">
        <v>1867</v>
      </c>
      <c r="D7" s="96" t="s">
        <v>1867</v>
      </c>
      <c r="E7" s="96" t="s">
        <v>1867</v>
      </c>
      <c r="F7" s="96" t="s">
        <v>1867</v>
      </c>
      <c r="G7" s="96" t="s">
        <v>1867</v>
      </c>
      <c r="H7" s="96" t="s">
        <v>1867</v>
      </c>
      <c r="I7" s="20" t="s">
        <v>151</v>
      </c>
      <c r="J7" s="96" t="s">
        <v>1867</v>
      </c>
      <c r="K7" s="20" t="s">
        <v>6</v>
      </c>
      <c r="L7" s="20" t="s">
        <v>7</v>
      </c>
      <c r="M7" s="20" t="s">
        <v>7</v>
      </c>
      <c r="N7" s="21" t="s">
        <v>7</v>
      </c>
    </row>
    <row r="8" spans="1:16" s="17" customFormat="1" ht="20.25">
      <c r="A8" s="97" t="s">
        <v>1867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23" t="s">
        <v>73</v>
      </c>
      <c r="N8" s="23" t="s">
        <v>74</v>
      </c>
      <c r="O8" s="24"/>
    </row>
    <row r="9" spans="1:16" s="17" customFormat="1" ht="20.25">
      <c r="A9" s="18" t="s">
        <v>90</v>
      </c>
      <c r="B9" s="98" t="s">
        <v>1867</v>
      </c>
      <c r="C9" s="98" t="s">
        <v>1867</v>
      </c>
      <c r="D9" s="98" t="s">
        <v>1867</v>
      </c>
      <c r="E9" s="98" t="s">
        <v>1867</v>
      </c>
      <c r="F9" s="98" t="s">
        <v>1867</v>
      </c>
      <c r="G9" s="98" t="s">
        <v>1867</v>
      </c>
      <c r="H9" s="98" t="s">
        <v>1867</v>
      </c>
      <c r="I9" s="52">
        <v>59240.35</v>
      </c>
      <c r="J9" s="98" t="s">
        <v>1867</v>
      </c>
      <c r="K9" s="52">
        <v>11972.42858762835</v>
      </c>
      <c r="L9" s="98" t="s">
        <v>1867</v>
      </c>
      <c r="M9" s="53">
        <v>1</v>
      </c>
      <c r="N9" s="53">
        <v>1.24E-2</v>
      </c>
      <c r="O9" s="24"/>
    </row>
    <row r="10" spans="1:16">
      <c r="A10" s="56" t="s">
        <v>170</v>
      </c>
      <c r="B10" s="103" t="s">
        <v>1867</v>
      </c>
      <c r="C10" s="103" t="s">
        <v>1867</v>
      </c>
      <c r="D10" s="103" t="s">
        <v>1867</v>
      </c>
      <c r="E10" s="103" t="s">
        <v>1867</v>
      </c>
      <c r="F10" s="103" t="s">
        <v>1867</v>
      </c>
      <c r="G10" s="103" t="s">
        <v>1867</v>
      </c>
      <c r="H10" s="103" t="s">
        <v>1867</v>
      </c>
      <c r="I10" s="58">
        <v>0</v>
      </c>
      <c r="J10" s="103" t="s">
        <v>1867</v>
      </c>
      <c r="K10" s="58">
        <v>0</v>
      </c>
      <c r="L10" s="103" t="s">
        <v>1867</v>
      </c>
      <c r="M10" s="57">
        <v>0</v>
      </c>
      <c r="N10" s="57">
        <v>0</v>
      </c>
    </row>
    <row r="11" spans="1:16">
      <c r="A11" s="56" t="s">
        <v>1061</v>
      </c>
      <c r="B11" s="103" t="s">
        <v>1867</v>
      </c>
      <c r="C11" s="103" t="s">
        <v>1867</v>
      </c>
      <c r="D11" s="103" t="s">
        <v>1867</v>
      </c>
      <c r="E11" s="103" t="s">
        <v>1867</v>
      </c>
      <c r="F11" s="103" t="s">
        <v>1867</v>
      </c>
      <c r="G11" s="103" t="s">
        <v>1867</v>
      </c>
      <c r="H11" s="103" t="s">
        <v>1867</v>
      </c>
      <c r="I11" s="58">
        <v>0</v>
      </c>
      <c r="J11" s="103" t="s">
        <v>1867</v>
      </c>
      <c r="K11" s="58">
        <v>0</v>
      </c>
      <c r="L11" s="103" t="s">
        <v>1867</v>
      </c>
      <c r="M11" s="57">
        <v>0</v>
      </c>
      <c r="N11" s="57">
        <v>0</v>
      </c>
    </row>
    <row r="12" spans="1:16">
      <c r="A12" t="s">
        <v>176</v>
      </c>
      <c r="B12" t="s">
        <v>176</v>
      </c>
      <c r="C12" s="103" t="s">
        <v>1867</v>
      </c>
      <c r="D12" s="103" t="s">
        <v>1867</v>
      </c>
      <c r="E12" t="s">
        <v>176</v>
      </c>
      <c r="F12" t="s">
        <v>176</v>
      </c>
      <c r="G12" s="103" t="s">
        <v>1867</v>
      </c>
      <c r="H12" t="s">
        <v>176</v>
      </c>
      <c r="I12" s="54">
        <v>0</v>
      </c>
      <c r="J12" s="54">
        <v>0</v>
      </c>
      <c r="K12" s="54">
        <v>0</v>
      </c>
      <c r="L12" s="55">
        <v>0</v>
      </c>
      <c r="M12" s="55">
        <v>0</v>
      </c>
      <c r="N12" s="55">
        <v>0</v>
      </c>
    </row>
    <row r="13" spans="1:16">
      <c r="A13" s="56" t="s">
        <v>1062</v>
      </c>
      <c r="B13" s="103" t="s">
        <v>1867</v>
      </c>
      <c r="C13" s="103" t="s">
        <v>1867</v>
      </c>
      <c r="D13" s="103" t="s">
        <v>1867</v>
      </c>
      <c r="E13" s="103" t="s">
        <v>1867</v>
      </c>
      <c r="F13" s="103" t="s">
        <v>1867</v>
      </c>
      <c r="G13" s="103" t="s">
        <v>1867</v>
      </c>
      <c r="H13" s="103" t="s">
        <v>1867</v>
      </c>
      <c r="I13" s="58">
        <v>0</v>
      </c>
      <c r="J13" s="103" t="s">
        <v>1867</v>
      </c>
      <c r="K13" s="58">
        <v>0</v>
      </c>
      <c r="L13" s="103" t="s">
        <v>1867</v>
      </c>
      <c r="M13" s="57">
        <v>0</v>
      </c>
      <c r="N13" s="57">
        <v>0</v>
      </c>
    </row>
    <row r="14" spans="1:16">
      <c r="A14" t="s">
        <v>176</v>
      </c>
      <c r="B14" t="s">
        <v>176</v>
      </c>
      <c r="C14" s="103" t="s">
        <v>1867</v>
      </c>
      <c r="D14" s="103" t="s">
        <v>1867</v>
      </c>
      <c r="E14" t="s">
        <v>176</v>
      </c>
      <c r="F14" t="s">
        <v>176</v>
      </c>
      <c r="G14" s="103" t="s">
        <v>1867</v>
      </c>
      <c r="H14" t="s">
        <v>176</v>
      </c>
      <c r="I14" s="54">
        <v>0</v>
      </c>
      <c r="J14" s="54">
        <v>0</v>
      </c>
      <c r="K14" s="54">
        <v>0</v>
      </c>
      <c r="L14" s="55">
        <v>0</v>
      </c>
      <c r="M14" s="55">
        <v>0</v>
      </c>
      <c r="N14" s="55">
        <v>0</v>
      </c>
    </row>
    <row r="15" spans="1:16">
      <c r="A15" s="56" t="s">
        <v>88</v>
      </c>
      <c r="B15" s="103" t="s">
        <v>1867</v>
      </c>
      <c r="C15" s="103" t="s">
        <v>1867</v>
      </c>
      <c r="D15" s="103" t="s">
        <v>1867</v>
      </c>
      <c r="E15" s="103" t="s">
        <v>1867</v>
      </c>
      <c r="F15" s="103" t="s">
        <v>1867</v>
      </c>
      <c r="G15" s="103" t="s">
        <v>1867</v>
      </c>
      <c r="H15" s="103" t="s">
        <v>1867</v>
      </c>
      <c r="I15" s="58">
        <v>0</v>
      </c>
      <c r="J15" s="103" t="s">
        <v>1867</v>
      </c>
      <c r="K15" s="58">
        <v>0</v>
      </c>
      <c r="L15" s="103" t="s">
        <v>1867</v>
      </c>
      <c r="M15" s="57">
        <v>0</v>
      </c>
      <c r="N15" s="57">
        <v>0</v>
      </c>
    </row>
    <row r="16" spans="1:16">
      <c r="A16" t="s">
        <v>176</v>
      </c>
      <c r="B16" t="s">
        <v>176</v>
      </c>
      <c r="C16" s="103" t="s">
        <v>1867</v>
      </c>
      <c r="D16" s="103" t="s">
        <v>1867</v>
      </c>
      <c r="E16" t="s">
        <v>176</v>
      </c>
      <c r="F16" t="s">
        <v>176</v>
      </c>
      <c r="G16" s="103" t="s">
        <v>1867</v>
      </c>
      <c r="H16" t="s">
        <v>176</v>
      </c>
      <c r="I16" s="54">
        <v>0</v>
      </c>
      <c r="J16" s="54">
        <v>0</v>
      </c>
      <c r="K16" s="54">
        <v>0</v>
      </c>
      <c r="L16" s="55">
        <v>0</v>
      </c>
      <c r="M16" s="55">
        <v>0</v>
      </c>
      <c r="N16" s="55">
        <v>0</v>
      </c>
    </row>
    <row r="17" spans="1:14">
      <c r="A17" s="56" t="s">
        <v>226</v>
      </c>
      <c r="B17" s="103" t="s">
        <v>1867</v>
      </c>
      <c r="C17" s="103" t="s">
        <v>1867</v>
      </c>
      <c r="D17" s="103" t="s">
        <v>1867</v>
      </c>
      <c r="E17" s="103" t="s">
        <v>1867</v>
      </c>
      <c r="F17" s="103" t="s">
        <v>1867</v>
      </c>
      <c r="G17" s="103" t="s">
        <v>1867</v>
      </c>
      <c r="H17" s="103" t="s">
        <v>1867</v>
      </c>
      <c r="I17" s="58">
        <v>0</v>
      </c>
      <c r="J17" s="103" t="s">
        <v>1867</v>
      </c>
      <c r="K17" s="58">
        <v>0</v>
      </c>
      <c r="L17" s="103" t="s">
        <v>1867</v>
      </c>
      <c r="M17" s="57">
        <v>0</v>
      </c>
      <c r="N17" s="57">
        <v>0</v>
      </c>
    </row>
    <row r="18" spans="1:14">
      <c r="A18" t="s">
        <v>176</v>
      </c>
      <c r="B18" t="s">
        <v>176</v>
      </c>
      <c r="C18" s="103" t="s">
        <v>1867</v>
      </c>
      <c r="D18" s="103" t="s">
        <v>1867</v>
      </c>
      <c r="E18" t="s">
        <v>176</v>
      </c>
      <c r="F18" t="s">
        <v>176</v>
      </c>
      <c r="G18" s="103" t="s">
        <v>1867</v>
      </c>
      <c r="H18" t="s">
        <v>176</v>
      </c>
      <c r="I18" s="54">
        <v>0</v>
      </c>
      <c r="J18" s="54">
        <v>0</v>
      </c>
      <c r="K18" s="54">
        <v>0</v>
      </c>
      <c r="L18" s="55">
        <v>0</v>
      </c>
      <c r="M18" s="55">
        <v>0</v>
      </c>
      <c r="N18" s="55">
        <v>0</v>
      </c>
    </row>
    <row r="19" spans="1:14">
      <c r="A19" s="56" t="s">
        <v>184</v>
      </c>
      <c r="B19" s="103" t="s">
        <v>1867</v>
      </c>
      <c r="C19" s="103" t="s">
        <v>1867</v>
      </c>
      <c r="D19" s="103" t="s">
        <v>1867</v>
      </c>
      <c r="E19" s="103" t="s">
        <v>1867</v>
      </c>
      <c r="F19" s="103" t="s">
        <v>1867</v>
      </c>
      <c r="G19" s="103" t="s">
        <v>1867</v>
      </c>
      <c r="H19" s="103" t="s">
        <v>1867</v>
      </c>
      <c r="I19" s="58">
        <v>59240.35</v>
      </c>
      <c r="J19" s="103" t="s">
        <v>1867</v>
      </c>
      <c r="K19" s="58">
        <v>11972.42858762835</v>
      </c>
      <c r="L19" s="103" t="s">
        <v>1867</v>
      </c>
      <c r="M19" s="57">
        <v>1</v>
      </c>
      <c r="N19" s="57">
        <v>1.24E-2</v>
      </c>
    </row>
    <row r="20" spans="1:14">
      <c r="A20" s="56" t="s">
        <v>1061</v>
      </c>
      <c r="B20" s="103" t="s">
        <v>1867</v>
      </c>
      <c r="C20" s="103" t="s">
        <v>1867</v>
      </c>
      <c r="D20" s="103" t="s">
        <v>1867</v>
      </c>
      <c r="E20" s="103" t="s">
        <v>1867</v>
      </c>
      <c r="F20" s="103" t="s">
        <v>1867</v>
      </c>
      <c r="G20" s="103" t="s">
        <v>1867</v>
      </c>
      <c r="H20" s="103" t="s">
        <v>1867</v>
      </c>
      <c r="I20" s="58">
        <v>0</v>
      </c>
      <c r="J20" s="103" t="s">
        <v>1867</v>
      </c>
      <c r="K20" s="58">
        <v>0</v>
      </c>
      <c r="L20" s="103" t="s">
        <v>1867</v>
      </c>
      <c r="M20" s="57">
        <v>0</v>
      </c>
      <c r="N20" s="57">
        <v>0</v>
      </c>
    </row>
    <row r="21" spans="1:14">
      <c r="A21" t="s">
        <v>176</v>
      </c>
      <c r="B21" t="s">
        <v>176</v>
      </c>
      <c r="C21" s="103" t="s">
        <v>1867</v>
      </c>
      <c r="D21" s="103" t="s">
        <v>1867</v>
      </c>
      <c r="E21" t="s">
        <v>176</v>
      </c>
      <c r="F21" t="s">
        <v>176</v>
      </c>
      <c r="G21" s="103" t="s">
        <v>1867</v>
      </c>
      <c r="H21" t="s">
        <v>176</v>
      </c>
      <c r="I21" s="54">
        <v>0</v>
      </c>
      <c r="J21" s="54">
        <v>0</v>
      </c>
      <c r="K21" s="54">
        <v>0</v>
      </c>
      <c r="L21" s="55">
        <v>0</v>
      </c>
      <c r="M21" s="55">
        <v>0</v>
      </c>
      <c r="N21" s="55">
        <v>0</v>
      </c>
    </row>
    <row r="22" spans="1:14">
      <c r="A22" s="56" t="s">
        <v>1062</v>
      </c>
      <c r="B22" s="103" t="s">
        <v>1867</v>
      </c>
      <c r="C22" s="103" t="s">
        <v>1867</v>
      </c>
      <c r="D22" s="103" t="s">
        <v>1867</v>
      </c>
      <c r="E22" s="103" t="s">
        <v>1867</v>
      </c>
      <c r="F22" s="103" t="s">
        <v>1867</v>
      </c>
      <c r="G22" s="103" t="s">
        <v>1867</v>
      </c>
      <c r="H22" s="103" t="s">
        <v>1867</v>
      </c>
      <c r="I22" s="58">
        <v>0</v>
      </c>
      <c r="J22" s="103" t="s">
        <v>1867</v>
      </c>
      <c r="K22" s="58">
        <v>0</v>
      </c>
      <c r="L22" s="103" t="s">
        <v>1867</v>
      </c>
      <c r="M22" s="57">
        <v>0</v>
      </c>
      <c r="N22" s="57">
        <v>0</v>
      </c>
    </row>
    <row r="23" spans="1:14">
      <c r="A23" t="s">
        <v>176</v>
      </c>
      <c r="B23" t="s">
        <v>176</v>
      </c>
      <c r="C23" s="103" t="s">
        <v>1867</v>
      </c>
      <c r="D23" s="103" t="s">
        <v>1867</v>
      </c>
      <c r="E23" t="s">
        <v>176</v>
      </c>
      <c r="F23" t="s">
        <v>176</v>
      </c>
      <c r="G23" s="103" t="s">
        <v>1867</v>
      </c>
      <c r="H23" t="s">
        <v>176</v>
      </c>
      <c r="I23" s="54">
        <v>0</v>
      </c>
      <c r="J23" s="54">
        <v>0</v>
      </c>
      <c r="K23" s="54">
        <v>0</v>
      </c>
      <c r="L23" s="55">
        <v>0</v>
      </c>
      <c r="M23" s="55">
        <v>0</v>
      </c>
      <c r="N23" s="55">
        <v>0</v>
      </c>
    </row>
    <row r="24" spans="1:14">
      <c r="A24" s="56" t="s">
        <v>88</v>
      </c>
      <c r="B24" s="103" t="s">
        <v>1867</v>
      </c>
      <c r="C24" s="103" t="s">
        <v>1867</v>
      </c>
      <c r="D24" s="103" t="s">
        <v>1867</v>
      </c>
      <c r="E24" s="103" t="s">
        <v>1867</v>
      </c>
      <c r="F24" s="103" t="s">
        <v>1867</v>
      </c>
      <c r="G24" s="103" t="s">
        <v>1867</v>
      </c>
      <c r="H24" s="103" t="s">
        <v>1867</v>
      </c>
      <c r="I24" s="58">
        <v>59240.35</v>
      </c>
      <c r="J24" s="103" t="s">
        <v>1867</v>
      </c>
      <c r="K24" s="58">
        <v>11972.42858762835</v>
      </c>
      <c r="L24" s="103" t="s">
        <v>1867</v>
      </c>
      <c r="M24" s="57">
        <v>1</v>
      </c>
      <c r="N24" s="57">
        <v>1.24E-2</v>
      </c>
    </row>
    <row r="25" spans="1:14">
      <c r="A25" t="s">
        <v>1063</v>
      </c>
      <c r="B25" t="s">
        <v>1064</v>
      </c>
      <c r="C25" t="s">
        <v>108</v>
      </c>
      <c r="D25" s="101" t="s">
        <v>1867</v>
      </c>
      <c r="E25" t="s">
        <v>946</v>
      </c>
      <c r="F25" s="62" t="s">
        <v>1865</v>
      </c>
      <c r="G25" s="101" t="s">
        <v>1867</v>
      </c>
      <c r="H25" t="s">
        <v>100</v>
      </c>
      <c r="I25" s="54">
        <v>2040.06</v>
      </c>
      <c r="J25" s="54">
        <v>22796</v>
      </c>
      <c r="K25" s="54">
        <v>1686.7438854551999</v>
      </c>
      <c r="L25" s="55">
        <v>0</v>
      </c>
      <c r="M25" s="55">
        <v>0.1409</v>
      </c>
      <c r="N25" s="55">
        <v>1.8E-3</v>
      </c>
    </row>
    <row r="26" spans="1:14">
      <c r="A26" t="s">
        <v>1065</v>
      </c>
      <c r="B26" t="s">
        <v>1066</v>
      </c>
      <c r="C26" t="s">
        <v>108</v>
      </c>
      <c r="D26" s="101" t="s">
        <v>1867</v>
      </c>
      <c r="E26" t="s">
        <v>946</v>
      </c>
      <c r="F26" s="62" t="s">
        <v>1865</v>
      </c>
      <c r="G26" s="101" t="s">
        <v>1867</v>
      </c>
      <c r="H26" t="s">
        <v>100</v>
      </c>
      <c r="I26" s="54">
        <v>11468.52</v>
      </c>
      <c r="J26" s="54">
        <v>4107</v>
      </c>
      <c r="K26" s="54">
        <v>1708.3609461828</v>
      </c>
      <c r="L26" s="55">
        <v>0</v>
      </c>
      <c r="M26" s="55">
        <v>0.14269999999999999</v>
      </c>
      <c r="N26" s="55">
        <v>1.8E-3</v>
      </c>
    </row>
    <row r="27" spans="1:14">
      <c r="A27" t="s">
        <v>1067</v>
      </c>
      <c r="B27" t="s">
        <v>1068</v>
      </c>
      <c r="C27" t="s">
        <v>108</v>
      </c>
      <c r="D27" s="101" t="s">
        <v>1867</v>
      </c>
      <c r="E27" t="s">
        <v>946</v>
      </c>
      <c r="F27" s="62" t="s">
        <v>1865</v>
      </c>
      <c r="G27" s="101" t="s">
        <v>1867</v>
      </c>
      <c r="H27" t="s">
        <v>100</v>
      </c>
      <c r="I27" s="54">
        <v>30169.93</v>
      </c>
      <c r="J27" s="54">
        <v>1264.0299999999972</v>
      </c>
      <c r="K27" s="54">
        <v>1383.1817163312301</v>
      </c>
      <c r="L27" s="55">
        <v>0</v>
      </c>
      <c r="M27" s="55">
        <v>0.11550000000000001</v>
      </c>
      <c r="N27" s="55">
        <v>1.4E-3</v>
      </c>
    </row>
    <row r="28" spans="1:14">
      <c r="A28" t="s">
        <v>1069</v>
      </c>
      <c r="B28" t="s">
        <v>1070</v>
      </c>
      <c r="C28" t="s">
        <v>1071</v>
      </c>
      <c r="D28" s="101" t="s">
        <v>1867</v>
      </c>
      <c r="E28" t="s">
        <v>946</v>
      </c>
      <c r="F28" s="62" t="s">
        <v>1865</v>
      </c>
      <c r="G28" s="101" t="s">
        <v>1867</v>
      </c>
      <c r="H28" t="s">
        <v>100</v>
      </c>
      <c r="I28" s="54">
        <v>15561.84</v>
      </c>
      <c r="J28" s="54">
        <v>12745.9</v>
      </c>
      <c r="K28" s="54">
        <v>7194.1420396591202</v>
      </c>
      <c r="L28" s="55">
        <v>0</v>
      </c>
      <c r="M28" s="55">
        <v>0.60089999999999999</v>
      </c>
      <c r="N28" s="55">
        <v>7.4999999999999997E-3</v>
      </c>
    </row>
    <row r="29" spans="1:14">
      <c r="A29" s="56" t="s">
        <v>226</v>
      </c>
      <c r="B29" s="103" t="s">
        <v>1867</v>
      </c>
      <c r="C29" s="103" t="s">
        <v>1867</v>
      </c>
      <c r="D29" s="103" t="s">
        <v>1867</v>
      </c>
      <c r="E29" s="103" t="s">
        <v>1867</v>
      </c>
      <c r="F29" s="103" t="s">
        <v>1867</v>
      </c>
      <c r="G29" s="103" t="s">
        <v>1867</v>
      </c>
      <c r="H29" s="103" t="s">
        <v>1867</v>
      </c>
      <c r="I29" s="58">
        <v>0</v>
      </c>
      <c r="J29" s="103" t="s">
        <v>1867</v>
      </c>
      <c r="K29" s="58">
        <v>0</v>
      </c>
      <c r="L29" s="103" t="s">
        <v>1867</v>
      </c>
      <c r="M29" s="57">
        <v>0</v>
      </c>
      <c r="N29" s="57">
        <v>0</v>
      </c>
    </row>
    <row r="30" spans="1:14">
      <c r="A30" t="s">
        <v>176</v>
      </c>
      <c r="B30" t="s">
        <v>176</v>
      </c>
      <c r="C30" s="103" t="s">
        <v>1867</v>
      </c>
      <c r="D30" s="103" t="s">
        <v>1867</v>
      </c>
      <c r="E30" t="s">
        <v>176</v>
      </c>
      <c r="F30" t="s">
        <v>176</v>
      </c>
      <c r="G30" s="103" t="s">
        <v>1867</v>
      </c>
      <c r="H30" t="s">
        <v>176</v>
      </c>
      <c r="I30" s="54">
        <v>0</v>
      </c>
      <c r="J30" s="54">
        <v>0</v>
      </c>
      <c r="K30" s="54">
        <v>0</v>
      </c>
      <c r="L30" s="55">
        <v>0</v>
      </c>
      <c r="M30" s="55">
        <v>0</v>
      </c>
      <c r="N30" s="55">
        <v>0</v>
      </c>
    </row>
    <row r="31" spans="1:14">
      <c r="A31" t="s">
        <v>186</v>
      </c>
      <c r="B31" s="103" t="s">
        <v>1867</v>
      </c>
      <c r="C31" s="103" t="s">
        <v>1867</v>
      </c>
      <c r="D31" s="103" t="s">
        <v>1867</v>
      </c>
      <c r="E31" s="103" t="s">
        <v>1867</v>
      </c>
      <c r="F31" s="103" t="s">
        <v>1867</v>
      </c>
      <c r="G31" s="103" t="s">
        <v>1867</v>
      </c>
      <c r="H31" s="103" t="s">
        <v>1867</v>
      </c>
      <c r="I31" s="103" t="s">
        <v>1867</v>
      </c>
      <c r="J31" s="103" t="s">
        <v>1867</v>
      </c>
      <c r="K31" s="103" t="s">
        <v>1867</v>
      </c>
      <c r="L31" s="103" t="s">
        <v>1867</v>
      </c>
      <c r="M31" s="103" t="s">
        <v>1867</v>
      </c>
      <c r="N31" s="103" t="s">
        <v>1867</v>
      </c>
    </row>
    <row r="32" spans="1:14">
      <c r="A32" t="s">
        <v>218</v>
      </c>
      <c r="B32" s="103" t="s">
        <v>1867</v>
      </c>
      <c r="C32" s="103" t="s">
        <v>1867</v>
      </c>
      <c r="D32" s="103" t="s">
        <v>1867</v>
      </c>
      <c r="E32" s="103" t="s">
        <v>1867</v>
      </c>
      <c r="F32" s="103" t="s">
        <v>1867</v>
      </c>
      <c r="G32" s="103" t="s">
        <v>1867</v>
      </c>
      <c r="H32" s="103" t="s">
        <v>1867</v>
      </c>
      <c r="I32" s="103" t="s">
        <v>1867</v>
      </c>
      <c r="J32" s="103" t="s">
        <v>1867</v>
      </c>
      <c r="K32" s="103" t="s">
        <v>1867</v>
      </c>
      <c r="L32" s="103" t="s">
        <v>1867</v>
      </c>
      <c r="M32" s="103" t="s">
        <v>1867</v>
      </c>
      <c r="N32" s="103" t="s">
        <v>1867</v>
      </c>
    </row>
    <row r="33" spans="1:14">
      <c r="A33" t="s">
        <v>219</v>
      </c>
      <c r="B33" s="103" t="s">
        <v>1867</v>
      </c>
      <c r="C33" s="103" t="s">
        <v>1867</v>
      </c>
      <c r="D33" s="103" t="s">
        <v>1867</v>
      </c>
      <c r="E33" s="103" t="s">
        <v>1867</v>
      </c>
      <c r="F33" s="103" t="s">
        <v>1867</v>
      </c>
      <c r="G33" s="103" t="s">
        <v>1867</v>
      </c>
      <c r="H33" s="103" t="s">
        <v>1867</v>
      </c>
      <c r="I33" s="103" t="s">
        <v>1867</v>
      </c>
      <c r="J33" s="103" t="s">
        <v>1867</v>
      </c>
      <c r="K33" s="103" t="s">
        <v>1867</v>
      </c>
      <c r="L33" s="103" t="s">
        <v>1867</v>
      </c>
      <c r="M33" s="103" t="s">
        <v>1867</v>
      </c>
      <c r="N33" s="103" t="s">
        <v>1867</v>
      </c>
    </row>
    <row r="34" spans="1:14">
      <c r="A34" t="s">
        <v>220</v>
      </c>
      <c r="B34" s="103" t="s">
        <v>1867</v>
      </c>
      <c r="C34" s="103" t="s">
        <v>1867</v>
      </c>
      <c r="D34" s="103" t="s">
        <v>1867</v>
      </c>
      <c r="E34" s="103" t="s">
        <v>1867</v>
      </c>
      <c r="F34" s="103" t="s">
        <v>1867</v>
      </c>
      <c r="G34" s="103" t="s">
        <v>1867</v>
      </c>
      <c r="H34" s="103" t="s">
        <v>1867</v>
      </c>
      <c r="I34" s="103" t="s">
        <v>1867</v>
      </c>
      <c r="J34" s="103" t="s">
        <v>1867</v>
      </c>
      <c r="K34" s="103" t="s">
        <v>1867</v>
      </c>
      <c r="L34" s="103" t="s">
        <v>1867</v>
      </c>
      <c r="M34" s="103" t="s">
        <v>1867</v>
      </c>
      <c r="N34" s="103" t="s">
        <v>1867</v>
      </c>
    </row>
    <row r="35" spans="1:14" hidden="1">
      <c r="B35" s="13"/>
      <c r="C35" s="13"/>
      <c r="D35" s="13"/>
    </row>
    <row r="36" spans="1:14" hidden="1">
      <c r="B36" s="13"/>
      <c r="C36" s="13"/>
      <c r="D36" s="13"/>
    </row>
    <row r="37" spans="1:14" hidden="1">
      <c r="B37" s="13"/>
      <c r="C37" s="13"/>
      <c r="D37" s="13"/>
    </row>
    <row r="38" spans="1:14" hidden="1">
      <c r="B38" s="13"/>
      <c r="C38" s="13"/>
      <c r="D38" s="13"/>
    </row>
    <row r="39" spans="1:14" hidden="1">
      <c r="B39" s="13"/>
      <c r="C39" s="13"/>
      <c r="D39" s="13"/>
    </row>
    <row r="40" spans="1:14" hidden="1">
      <c r="B40" s="13"/>
      <c r="C40" s="13"/>
      <c r="D40" s="13"/>
    </row>
    <row r="41" spans="1:14" hidden="1">
      <c r="B41" s="13"/>
      <c r="C41" s="13"/>
      <c r="D41" s="13"/>
    </row>
    <row r="42" spans="1:14" hidden="1">
      <c r="B42" s="13"/>
      <c r="C42" s="13"/>
      <c r="D42" s="13"/>
    </row>
    <row r="43" spans="1:14" hidden="1">
      <c r="B43" s="13"/>
      <c r="C43" s="13"/>
      <c r="D43" s="13"/>
    </row>
    <row r="44" spans="1:14" hidden="1">
      <c r="B44" s="13"/>
      <c r="C44" s="13"/>
      <c r="D44" s="13"/>
    </row>
    <row r="45" spans="1:14" hidden="1">
      <c r="B45" s="13"/>
      <c r="C45" s="13"/>
      <c r="D45" s="13"/>
    </row>
    <row r="46" spans="1:14" hidden="1">
      <c r="B46" s="13"/>
      <c r="C46" s="13"/>
      <c r="D46" s="13"/>
    </row>
    <row r="47" spans="1:14" hidden="1">
      <c r="B47" s="13"/>
      <c r="C47" s="13"/>
      <c r="D47" s="13"/>
    </row>
    <row r="48" spans="1:1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A293" s="13"/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5"/>
      <c r="B295" s="13"/>
      <c r="C295" s="13"/>
      <c r="D295" s="13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B1:B4 A5:AY1048576 BA5:XFD1048576 AZ5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11" s="1" customFormat="1">
      <c r="A1" s="2" t="s">
        <v>0</v>
      </c>
      <c r="B1" s="61" t="s">
        <v>1866</v>
      </c>
    </row>
    <row r="2" spans="1:11" s="1" customFormat="1">
      <c r="A2" s="2" t="s">
        <v>1</v>
      </c>
      <c r="B2" s="9" t="s">
        <v>1320</v>
      </c>
    </row>
    <row r="3" spans="1:11" s="1" customFormat="1">
      <c r="A3" s="2" t="s">
        <v>2</v>
      </c>
      <c r="B3" s="62" t="s">
        <v>1321</v>
      </c>
    </row>
    <row r="4" spans="1:11" s="1" customFormat="1">
      <c r="A4" s="2" t="s">
        <v>3</v>
      </c>
      <c r="B4" s="63" t="s">
        <v>164</v>
      </c>
    </row>
    <row r="5" spans="1:11" ht="18.75">
      <c r="A5" s="78" t="s">
        <v>91</v>
      </c>
      <c r="B5" s="79"/>
      <c r="C5" s="79"/>
      <c r="D5" s="79"/>
      <c r="E5" s="79"/>
      <c r="F5" s="79"/>
      <c r="G5" s="79"/>
      <c r="H5" s="79"/>
      <c r="I5" s="79"/>
      <c r="J5" s="79"/>
      <c r="K5" s="80"/>
    </row>
    <row r="6" spans="1:11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154</v>
      </c>
      <c r="G6" s="32" t="s">
        <v>155</v>
      </c>
      <c r="H6" s="32" t="s">
        <v>53</v>
      </c>
      <c r="I6" s="32" t="s">
        <v>69</v>
      </c>
      <c r="J6" s="32" t="s">
        <v>54</v>
      </c>
      <c r="K6" s="32" t="s">
        <v>150</v>
      </c>
    </row>
    <row r="7" spans="1:11" s="15" customFormat="1">
      <c r="A7" s="95" t="s">
        <v>1867</v>
      </c>
      <c r="B7" s="96" t="s">
        <v>1867</v>
      </c>
      <c r="C7" s="96" t="s">
        <v>1867</v>
      </c>
      <c r="D7" s="96" t="s">
        <v>1867</v>
      </c>
      <c r="E7" s="96" t="s">
        <v>1867</v>
      </c>
      <c r="F7" s="16" t="s">
        <v>151</v>
      </c>
      <c r="G7" s="96" t="s">
        <v>1867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1" s="17" customFormat="1" ht="20.25">
      <c r="A8" s="97" t="s">
        <v>1867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1" s="17" customFormat="1" ht="20.25">
      <c r="A9" s="18" t="s">
        <v>93</v>
      </c>
      <c r="B9" s="98" t="s">
        <v>1867</v>
      </c>
      <c r="C9" s="98" t="s">
        <v>1867</v>
      </c>
      <c r="D9" s="98" t="s">
        <v>1867</v>
      </c>
      <c r="E9" s="98" t="s">
        <v>1867</v>
      </c>
      <c r="F9" s="52">
        <v>169061.16</v>
      </c>
      <c r="G9" s="98" t="s">
        <v>1867</v>
      </c>
      <c r="H9" s="52">
        <v>34.831910451810003</v>
      </c>
      <c r="I9" s="112" t="s">
        <v>1867</v>
      </c>
      <c r="J9" s="53">
        <v>1</v>
      </c>
      <c r="K9" s="53">
        <v>0</v>
      </c>
    </row>
    <row r="10" spans="1:11">
      <c r="A10" s="56" t="s">
        <v>170</v>
      </c>
      <c r="B10" s="102" t="s">
        <v>1867</v>
      </c>
      <c r="C10" s="103" t="s">
        <v>1867</v>
      </c>
      <c r="D10" s="103" t="s">
        <v>1867</v>
      </c>
      <c r="E10" s="103" t="s">
        <v>1867</v>
      </c>
      <c r="F10" s="58">
        <v>163505.75</v>
      </c>
      <c r="G10" s="103" t="s">
        <v>1867</v>
      </c>
      <c r="H10" s="58">
        <v>34.050513090000003</v>
      </c>
      <c r="I10" s="103" t="s">
        <v>1867</v>
      </c>
      <c r="J10" s="57">
        <v>0.97760000000000002</v>
      </c>
      <c r="K10" s="57">
        <v>0</v>
      </c>
    </row>
    <row r="11" spans="1:11">
      <c r="A11" s="56" t="s">
        <v>1072</v>
      </c>
      <c r="B11" s="102" t="s">
        <v>1867</v>
      </c>
      <c r="C11" s="103" t="s">
        <v>1867</v>
      </c>
      <c r="D11" s="103" t="s">
        <v>1867</v>
      </c>
      <c r="E11" s="103" t="s">
        <v>1867</v>
      </c>
      <c r="F11" s="58">
        <v>163505.75</v>
      </c>
      <c r="G11" s="103" t="s">
        <v>1867</v>
      </c>
      <c r="H11" s="58">
        <v>34.050513090000003</v>
      </c>
      <c r="I11" s="103" t="s">
        <v>1867</v>
      </c>
      <c r="J11" s="57">
        <v>0.97760000000000002</v>
      </c>
      <c r="K11" s="57">
        <v>0</v>
      </c>
    </row>
    <row r="12" spans="1:11">
      <c r="A12" t="s">
        <v>1073</v>
      </c>
      <c r="B12" t="s">
        <v>1074</v>
      </c>
      <c r="C12" t="s">
        <v>96</v>
      </c>
      <c r="D12" t="s">
        <v>317</v>
      </c>
      <c r="E12" t="s">
        <v>98</v>
      </c>
      <c r="F12" s="54">
        <v>108410.23</v>
      </c>
      <c r="G12" s="54">
        <v>17.3</v>
      </c>
      <c r="H12" s="54">
        <v>18.754969790000001</v>
      </c>
      <c r="I12" s="55">
        <v>0</v>
      </c>
      <c r="J12" s="55">
        <v>0.53839999999999999</v>
      </c>
      <c r="K12" s="55">
        <v>0</v>
      </c>
    </row>
    <row r="13" spans="1:11">
      <c r="A13" t="s">
        <v>1075</v>
      </c>
      <c r="B13" t="s">
        <v>1076</v>
      </c>
      <c r="C13" t="s">
        <v>96</v>
      </c>
      <c r="D13" t="s">
        <v>317</v>
      </c>
      <c r="E13" t="s">
        <v>98</v>
      </c>
      <c r="F13" s="54">
        <v>21076.34</v>
      </c>
      <c r="G13" s="54">
        <v>33.799999999999997</v>
      </c>
      <c r="H13" s="54">
        <v>7.1238029200000001</v>
      </c>
      <c r="I13" s="55">
        <v>0</v>
      </c>
      <c r="J13" s="55">
        <v>0.20449999999999999</v>
      </c>
      <c r="K13" s="55">
        <v>0</v>
      </c>
    </row>
    <row r="14" spans="1:11">
      <c r="A14" t="s">
        <v>1077</v>
      </c>
      <c r="B14" t="s">
        <v>1078</v>
      </c>
      <c r="C14" t="s">
        <v>96</v>
      </c>
      <c r="D14" t="s">
        <v>699</v>
      </c>
      <c r="E14" t="s">
        <v>98</v>
      </c>
      <c r="F14" s="54">
        <v>4906.96</v>
      </c>
      <c r="G14" s="54">
        <v>90</v>
      </c>
      <c r="H14" s="54">
        <v>4.416264</v>
      </c>
      <c r="I14" s="55">
        <v>1.5E-3</v>
      </c>
      <c r="J14" s="55">
        <v>0.1268</v>
      </c>
      <c r="K14" s="55">
        <v>0</v>
      </c>
    </row>
    <row r="15" spans="1:11">
      <c r="A15" t="s">
        <v>1079</v>
      </c>
      <c r="B15" t="s">
        <v>1080</v>
      </c>
      <c r="C15" t="s">
        <v>96</v>
      </c>
      <c r="D15" t="s">
        <v>112</v>
      </c>
      <c r="E15" t="s">
        <v>98</v>
      </c>
      <c r="F15" s="54">
        <v>29112.22</v>
      </c>
      <c r="G15" s="54">
        <v>12.9</v>
      </c>
      <c r="H15" s="54">
        <v>3.7554763800000002</v>
      </c>
      <c r="I15" s="55">
        <v>1.9E-3</v>
      </c>
      <c r="J15" s="55">
        <v>0.10780000000000001</v>
      </c>
      <c r="K15" s="55">
        <v>0</v>
      </c>
    </row>
    <row r="16" spans="1:11">
      <c r="A16" s="56" t="s">
        <v>184</v>
      </c>
      <c r="B16" s="102" t="s">
        <v>1867</v>
      </c>
      <c r="C16" s="103" t="s">
        <v>1867</v>
      </c>
      <c r="D16" s="103" t="s">
        <v>1867</v>
      </c>
      <c r="E16" s="103" t="s">
        <v>1867</v>
      </c>
      <c r="F16" s="58">
        <v>5555.41</v>
      </c>
      <c r="G16" s="103" t="s">
        <v>1867</v>
      </c>
      <c r="H16" s="58">
        <v>0.78139736180999997</v>
      </c>
      <c r="I16" s="103" t="s">
        <v>1867</v>
      </c>
      <c r="J16" s="57">
        <v>2.24E-2</v>
      </c>
      <c r="K16" s="57">
        <v>0</v>
      </c>
    </row>
    <row r="17" spans="1:11">
      <c r="A17" s="56" t="s">
        <v>1081</v>
      </c>
      <c r="B17" s="102" t="s">
        <v>1867</v>
      </c>
      <c r="C17" s="103" t="s">
        <v>1867</v>
      </c>
      <c r="D17" s="103" t="s">
        <v>1867</v>
      </c>
      <c r="E17" s="103" t="s">
        <v>1867</v>
      </c>
      <c r="F17" s="58">
        <v>5555.41</v>
      </c>
      <c r="G17" s="103" t="s">
        <v>1867</v>
      </c>
      <c r="H17" s="58">
        <v>0.78139736180999997</v>
      </c>
      <c r="I17" s="103" t="s">
        <v>1867</v>
      </c>
      <c r="J17" s="57">
        <v>2.24E-2</v>
      </c>
      <c r="K17" s="57">
        <v>0</v>
      </c>
    </row>
    <row r="18" spans="1:11">
      <c r="A18" t="s">
        <v>1082</v>
      </c>
      <c r="B18" t="s">
        <v>1083</v>
      </c>
      <c r="C18" t="s">
        <v>772</v>
      </c>
      <c r="D18" t="s">
        <v>785</v>
      </c>
      <c r="E18" t="s">
        <v>100</v>
      </c>
      <c r="F18" s="54">
        <v>4394.3</v>
      </c>
      <c r="G18" s="54">
        <v>4.1100000000000003</v>
      </c>
      <c r="H18" s="54">
        <v>0.65505698271000001</v>
      </c>
      <c r="I18" s="55">
        <v>1E-4</v>
      </c>
      <c r="J18" s="55">
        <v>1.8800000000000001E-2</v>
      </c>
      <c r="K18" s="55">
        <v>0</v>
      </c>
    </row>
    <row r="19" spans="1:11">
      <c r="A19" t="s">
        <v>1084</v>
      </c>
      <c r="B19" t="s">
        <v>1085</v>
      </c>
      <c r="C19" t="s">
        <v>766</v>
      </c>
      <c r="D19" t="s">
        <v>883</v>
      </c>
      <c r="E19" t="s">
        <v>100</v>
      </c>
      <c r="F19" s="54">
        <v>1161.1099999999999</v>
      </c>
      <c r="G19" s="54">
        <v>3</v>
      </c>
      <c r="H19" s="54">
        <v>0.12634037910000001</v>
      </c>
      <c r="I19" s="55">
        <v>0</v>
      </c>
      <c r="J19" s="55">
        <v>3.5999999999999999E-3</v>
      </c>
      <c r="K19" s="55">
        <v>0</v>
      </c>
    </row>
    <row r="20" spans="1:11">
      <c r="A20" t="s">
        <v>186</v>
      </c>
      <c r="B20" s="102" t="s">
        <v>1867</v>
      </c>
      <c r="C20" s="103" t="s">
        <v>1867</v>
      </c>
      <c r="D20" s="103" t="s">
        <v>1867</v>
      </c>
      <c r="E20" s="103" t="s">
        <v>1867</v>
      </c>
      <c r="F20" s="103" t="s">
        <v>1867</v>
      </c>
      <c r="G20" s="103" t="s">
        <v>1867</v>
      </c>
      <c r="H20" s="103" t="s">
        <v>1867</v>
      </c>
      <c r="I20" s="103" t="s">
        <v>1867</v>
      </c>
      <c r="J20" s="103" t="s">
        <v>1867</v>
      </c>
      <c r="K20" s="103" t="s">
        <v>1867</v>
      </c>
    </row>
    <row r="21" spans="1:11">
      <c r="A21" t="s">
        <v>218</v>
      </c>
      <c r="B21" s="102" t="s">
        <v>1867</v>
      </c>
      <c r="C21" s="103" t="s">
        <v>1867</v>
      </c>
      <c r="D21" s="103" t="s">
        <v>1867</v>
      </c>
      <c r="E21" s="103" t="s">
        <v>1867</v>
      </c>
      <c r="F21" s="103" t="s">
        <v>1867</v>
      </c>
      <c r="G21" s="103" t="s">
        <v>1867</v>
      </c>
      <c r="H21" s="103" t="s">
        <v>1867</v>
      </c>
      <c r="I21" s="103" t="s">
        <v>1867</v>
      </c>
      <c r="J21" s="103" t="s">
        <v>1867</v>
      </c>
      <c r="K21" s="103" t="s">
        <v>1867</v>
      </c>
    </row>
    <row r="22" spans="1:11">
      <c r="A22" t="s">
        <v>219</v>
      </c>
      <c r="B22" s="102" t="s">
        <v>1867</v>
      </c>
      <c r="C22" s="103" t="s">
        <v>1867</v>
      </c>
      <c r="D22" s="103" t="s">
        <v>1867</v>
      </c>
      <c r="E22" s="103" t="s">
        <v>1867</v>
      </c>
      <c r="F22" s="103" t="s">
        <v>1867</v>
      </c>
      <c r="G22" s="103" t="s">
        <v>1867</v>
      </c>
      <c r="H22" s="103" t="s">
        <v>1867</v>
      </c>
      <c r="I22" s="103" t="s">
        <v>1867</v>
      </c>
      <c r="J22" s="103" t="s">
        <v>1867</v>
      </c>
      <c r="K22" s="103" t="s">
        <v>1867</v>
      </c>
    </row>
    <row r="23" spans="1:11">
      <c r="A23" t="s">
        <v>220</v>
      </c>
      <c r="B23" s="102" t="s">
        <v>1867</v>
      </c>
      <c r="C23" s="103" t="s">
        <v>1867</v>
      </c>
      <c r="D23" s="103" t="s">
        <v>1867</v>
      </c>
      <c r="E23" s="103" t="s">
        <v>1867</v>
      </c>
      <c r="F23" s="103" t="s">
        <v>1867</v>
      </c>
      <c r="G23" s="103" t="s">
        <v>1867</v>
      </c>
      <c r="H23" s="103" t="s">
        <v>1867</v>
      </c>
      <c r="I23" s="103" t="s">
        <v>1867</v>
      </c>
      <c r="J23" s="103" t="s">
        <v>1867</v>
      </c>
      <c r="K23" s="103" t="s">
        <v>1867</v>
      </c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1" t="s">
        <v>1866</v>
      </c>
    </row>
    <row r="2" spans="1:12" s="1" customFormat="1">
      <c r="A2" s="2" t="s">
        <v>1</v>
      </c>
      <c r="B2" s="9" t="s">
        <v>1320</v>
      </c>
    </row>
    <row r="3" spans="1:12" s="1" customFormat="1">
      <c r="A3" s="2" t="s">
        <v>2</v>
      </c>
      <c r="B3" s="62" t="s">
        <v>1321</v>
      </c>
    </row>
    <row r="4" spans="1:12" s="1" customFormat="1">
      <c r="A4" s="2" t="s">
        <v>3</v>
      </c>
      <c r="B4" s="63" t="s">
        <v>164</v>
      </c>
    </row>
    <row r="5" spans="1:12" ht="18.75">
      <c r="A5" s="78" t="s">
        <v>94</v>
      </c>
      <c r="B5" s="79"/>
      <c r="C5" s="79"/>
      <c r="D5" s="79"/>
      <c r="E5" s="79"/>
      <c r="F5" s="79"/>
      <c r="G5" s="79"/>
      <c r="H5" s="79"/>
      <c r="I5" s="79"/>
      <c r="J5" s="79"/>
      <c r="K5" s="80"/>
    </row>
    <row r="6" spans="1:12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154</v>
      </c>
      <c r="G6" s="32" t="s">
        <v>155</v>
      </c>
      <c r="H6" s="32" t="s">
        <v>53</v>
      </c>
      <c r="I6" s="32" t="s">
        <v>69</v>
      </c>
      <c r="J6" s="32" t="s">
        <v>54</v>
      </c>
      <c r="K6" s="33" t="s">
        <v>150</v>
      </c>
      <c r="L6" s="13"/>
    </row>
    <row r="7" spans="1:12" s="15" customFormat="1">
      <c r="A7" s="95" t="s">
        <v>1867</v>
      </c>
      <c r="B7" s="113" t="s">
        <v>1867</v>
      </c>
      <c r="C7" s="113" t="s">
        <v>1867</v>
      </c>
      <c r="D7" s="113" t="s">
        <v>1867</v>
      </c>
      <c r="E7" s="113" t="s">
        <v>1867</v>
      </c>
      <c r="F7" s="16" t="s">
        <v>151</v>
      </c>
      <c r="G7" s="96" t="s">
        <v>1867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2" s="17" customFormat="1" ht="20.25">
      <c r="A8" s="97" t="s">
        <v>1867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2" s="17" customFormat="1" ht="20.25">
      <c r="A9" s="18" t="s">
        <v>95</v>
      </c>
      <c r="B9" s="98" t="s">
        <v>1867</v>
      </c>
      <c r="C9" s="98" t="s">
        <v>1867</v>
      </c>
      <c r="D9" s="98" t="s">
        <v>1867</v>
      </c>
      <c r="E9" s="98" t="s">
        <v>1867</v>
      </c>
      <c r="F9" s="52">
        <v>862</v>
      </c>
      <c r="G9" s="98" t="s">
        <v>1867</v>
      </c>
      <c r="H9" s="52">
        <v>911.51332200000002</v>
      </c>
      <c r="I9" s="112" t="s">
        <v>1867</v>
      </c>
      <c r="J9" s="53">
        <v>1</v>
      </c>
      <c r="K9" s="53">
        <v>8.9999999999999998E-4</v>
      </c>
    </row>
    <row r="10" spans="1:12">
      <c r="A10" s="56" t="s">
        <v>170</v>
      </c>
      <c r="B10" s="103" t="s">
        <v>1867</v>
      </c>
      <c r="C10" s="103" t="s">
        <v>1867</v>
      </c>
      <c r="D10" s="103" t="s">
        <v>1867</v>
      </c>
      <c r="E10" s="103" t="s">
        <v>1867</v>
      </c>
      <c r="F10" s="58">
        <v>0</v>
      </c>
      <c r="G10" s="103" t="s">
        <v>1867</v>
      </c>
      <c r="H10" s="58">
        <v>436.35455999999999</v>
      </c>
      <c r="I10" s="103" t="s">
        <v>1867</v>
      </c>
      <c r="J10" s="57">
        <v>0.47870000000000001</v>
      </c>
      <c r="K10" s="57">
        <v>5.0000000000000001E-4</v>
      </c>
    </row>
    <row r="11" spans="1:12">
      <c r="A11" s="56" t="s">
        <v>1086</v>
      </c>
      <c r="B11" s="103" t="s">
        <v>1867</v>
      </c>
      <c r="C11" s="103" t="s">
        <v>1867</v>
      </c>
      <c r="D11" s="103" t="s">
        <v>1867</v>
      </c>
      <c r="E11" s="103" t="s">
        <v>1867</v>
      </c>
      <c r="F11" s="58">
        <v>0</v>
      </c>
      <c r="G11" s="103" t="s">
        <v>1867</v>
      </c>
      <c r="H11" s="58">
        <v>436.35455999999999</v>
      </c>
      <c r="I11" s="103" t="s">
        <v>1867</v>
      </c>
      <c r="J11" s="57">
        <v>0.47870000000000001</v>
      </c>
      <c r="K11" s="57">
        <v>5.0000000000000001E-4</v>
      </c>
    </row>
    <row r="12" spans="1:12">
      <c r="A12" t="s">
        <v>1087</v>
      </c>
      <c r="B12" t="s">
        <v>1088</v>
      </c>
      <c r="C12" t="s">
        <v>96</v>
      </c>
      <c r="D12" t="s">
        <v>1089</v>
      </c>
      <c r="E12" t="s">
        <v>98</v>
      </c>
      <c r="F12" s="54">
        <v>15.93</v>
      </c>
      <c r="G12" s="54">
        <v>2988900</v>
      </c>
      <c r="H12" s="54">
        <v>476.13177000000002</v>
      </c>
      <c r="I12" s="55">
        <v>0</v>
      </c>
      <c r="J12" s="55">
        <v>0.52239999999999998</v>
      </c>
      <c r="K12" s="55">
        <v>5.0000000000000001E-4</v>
      </c>
    </row>
    <row r="13" spans="1:12">
      <c r="A13" t="s">
        <v>1090</v>
      </c>
      <c r="B13" t="s">
        <v>1091</v>
      </c>
      <c r="C13" t="s">
        <v>96</v>
      </c>
      <c r="D13" t="s">
        <v>1089</v>
      </c>
      <c r="E13" t="s">
        <v>98</v>
      </c>
      <c r="F13" s="54">
        <v>-15.93</v>
      </c>
      <c r="G13" s="54">
        <v>249700</v>
      </c>
      <c r="H13" s="54">
        <v>-39.777209999999997</v>
      </c>
      <c r="I13" s="55">
        <v>0</v>
      </c>
      <c r="J13" s="55">
        <v>-4.36E-2</v>
      </c>
      <c r="K13" s="55">
        <v>0</v>
      </c>
    </row>
    <row r="14" spans="1:12">
      <c r="A14" s="56" t="s">
        <v>1092</v>
      </c>
      <c r="B14" s="103" t="s">
        <v>1867</v>
      </c>
      <c r="C14" s="103" t="s">
        <v>1867</v>
      </c>
      <c r="D14" s="103" t="s">
        <v>1867</v>
      </c>
      <c r="E14" s="103" t="s">
        <v>1867</v>
      </c>
      <c r="F14" s="58">
        <v>0</v>
      </c>
      <c r="G14" s="103" t="s">
        <v>1867</v>
      </c>
      <c r="H14" s="58">
        <v>0</v>
      </c>
      <c r="I14" s="103" t="s">
        <v>1867</v>
      </c>
      <c r="J14" s="57">
        <v>0</v>
      </c>
      <c r="K14" s="57">
        <v>0</v>
      </c>
    </row>
    <row r="15" spans="1:12">
      <c r="A15" t="s">
        <v>176</v>
      </c>
      <c r="B15" t="s">
        <v>176</v>
      </c>
      <c r="C15" s="103" t="s">
        <v>1867</v>
      </c>
      <c r="D15" t="s">
        <v>176</v>
      </c>
      <c r="E15" t="s">
        <v>176</v>
      </c>
      <c r="F15" s="54">
        <v>0</v>
      </c>
      <c r="G15" s="54">
        <v>0</v>
      </c>
      <c r="H15" s="54">
        <v>0</v>
      </c>
      <c r="I15" s="55">
        <v>0</v>
      </c>
      <c r="J15" s="55">
        <v>0</v>
      </c>
      <c r="K15" s="55">
        <v>0</v>
      </c>
    </row>
    <row r="16" spans="1:12">
      <c r="A16" s="56" t="s">
        <v>1093</v>
      </c>
      <c r="B16" s="103" t="s">
        <v>1867</v>
      </c>
      <c r="C16" s="103" t="s">
        <v>1867</v>
      </c>
      <c r="D16" s="103" t="s">
        <v>1867</v>
      </c>
      <c r="E16" s="103" t="s">
        <v>1867</v>
      </c>
      <c r="F16" s="58">
        <v>0</v>
      </c>
      <c r="G16" s="103" t="s">
        <v>1867</v>
      </c>
      <c r="H16" s="58">
        <v>0</v>
      </c>
      <c r="I16" s="103" t="s">
        <v>1867</v>
      </c>
      <c r="J16" s="57">
        <v>0</v>
      </c>
      <c r="K16" s="57">
        <v>0</v>
      </c>
    </row>
    <row r="17" spans="1:11">
      <c r="A17" t="s">
        <v>176</v>
      </c>
      <c r="B17" t="s">
        <v>176</v>
      </c>
      <c r="C17" s="103" t="s">
        <v>1867</v>
      </c>
      <c r="D17" t="s">
        <v>176</v>
      </c>
      <c r="E17" t="s">
        <v>176</v>
      </c>
      <c r="F17" s="54">
        <v>0</v>
      </c>
      <c r="G17" s="54">
        <v>0</v>
      </c>
      <c r="H17" s="54">
        <v>0</v>
      </c>
      <c r="I17" s="55">
        <v>0</v>
      </c>
      <c r="J17" s="55">
        <v>0</v>
      </c>
      <c r="K17" s="55">
        <v>0</v>
      </c>
    </row>
    <row r="18" spans="1:11">
      <c r="A18" s="56" t="s">
        <v>226</v>
      </c>
      <c r="B18" s="103" t="s">
        <v>1867</v>
      </c>
      <c r="C18" s="103" t="s">
        <v>1867</v>
      </c>
      <c r="D18" s="103" t="s">
        <v>1867</v>
      </c>
      <c r="E18" s="103" t="s">
        <v>1867</v>
      </c>
      <c r="F18" s="58">
        <v>0</v>
      </c>
      <c r="G18" s="103" t="s">
        <v>1867</v>
      </c>
      <c r="H18" s="58">
        <v>0</v>
      </c>
      <c r="I18" s="103" t="s">
        <v>1867</v>
      </c>
      <c r="J18" s="57">
        <v>0</v>
      </c>
      <c r="K18" s="57">
        <v>0</v>
      </c>
    </row>
    <row r="19" spans="1:11">
      <c r="A19" t="s">
        <v>176</v>
      </c>
      <c r="B19" t="s">
        <v>176</v>
      </c>
      <c r="C19" s="103" t="s">
        <v>1867</v>
      </c>
      <c r="D19" t="s">
        <v>176</v>
      </c>
      <c r="E19" t="s">
        <v>176</v>
      </c>
      <c r="F19" s="54">
        <v>0</v>
      </c>
      <c r="G19" s="54">
        <v>0</v>
      </c>
      <c r="H19" s="54">
        <v>0</v>
      </c>
      <c r="I19" s="55">
        <v>0</v>
      </c>
      <c r="J19" s="55">
        <v>0</v>
      </c>
      <c r="K19" s="55">
        <v>0</v>
      </c>
    </row>
    <row r="20" spans="1:11">
      <c r="A20" s="56" t="s">
        <v>184</v>
      </c>
      <c r="B20" s="103" t="s">
        <v>1867</v>
      </c>
      <c r="C20" s="103" t="s">
        <v>1867</v>
      </c>
      <c r="D20" s="103" t="s">
        <v>1867</v>
      </c>
      <c r="E20" s="103" t="s">
        <v>1867</v>
      </c>
      <c r="F20" s="58">
        <v>862</v>
      </c>
      <c r="G20" s="103" t="s">
        <v>1867</v>
      </c>
      <c r="H20" s="58">
        <v>475.15876200000002</v>
      </c>
      <c r="I20" s="103" t="s">
        <v>1867</v>
      </c>
      <c r="J20" s="57">
        <v>0.52129999999999999</v>
      </c>
      <c r="K20" s="57">
        <v>5.0000000000000001E-4</v>
      </c>
    </row>
    <row r="21" spans="1:11">
      <c r="A21" s="56" t="s">
        <v>1086</v>
      </c>
      <c r="B21" s="103" t="s">
        <v>1867</v>
      </c>
      <c r="C21" s="103" t="s">
        <v>1867</v>
      </c>
      <c r="D21" s="103" t="s">
        <v>1867</v>
      </c>
      <c r="E21" s="103" t="s">
        <v>1867</v>
      </c>
      <c r="F21" s="58">
        <v>862</v>
      </c>
      <c r="G21" s="103" t="s">
        <v>1867</v>
      </c>
      <c r="H21" s="58">
        <v>475.15876200000002</v>
      </c>
      <c r="I21" s="103" t="s">
        <v>1867</v>
      </c>
      <c r="J21" s="57">
        <v>0.52129999999999999</v>
      </c>
      <c r="K21" s="57">
        <v>5.0000000000000001E-4</v>
      </c>
    </row>
    <row r="22" spans="1:11">
      <c r="A22" t="s">
        <v>1094</v>
      </c>
      <c r="B22" t="s">
        <v>1095</v>
      </c>
      <c r="C22" t="s">
        <v>772</v>
      </c>
      <c r="D22" t="s">
        <v>1089</v>
      </c>
      <c r="E22" t="s">
        <v>100</v>
      </c>
      <c r="F22" s="54">
        <v>345.7</v>
      </c>
      <c r="G22" s="54">
        <v>14000</v>
      </c>
      <c r="H22" s="54">
        <v>175.539546</v>
      </c>
      <c r="I22" s="55">
        <v>0</v>
      </c>
      <c r="J22" s="55">
        <v>0.19259999999999999</v>
      </c>
      <c r="K22" s="55">
        <v>2.0000000000000001E-4</v>
      </c>
    </row>
    <row r="23" spans="1:11">
      <c r="A23" t="s">
        <v>1096</v>
      </c>
      <c r="B23" t="s">
        <v>1097</v>
      </c>
      <c r="C23" t="s">
        <v>772</v>
      </c>
      <c r="D23" t="s">
        <v>1089</v>
      </c>
      <c r="E23" t="s">
        <v>100</v>
      </c>
      <c r="F23" s="54">
        <v>516.29999999999995</v>
      </c>
      <c r="G23" s="54">
        <v>16000</v>
      </c>
      <c r="H23" s="54">
        <v>299.61921599999999</v>
      </c>
      <c r="I23" s="55">
        <v>0</v>
      </c>
      <c r="J23" s="55">
        <v>0.32869999999999999</v>
      </c>
      <c r="K23" s="55">
        <v>2.9999999999999997E-4</v>
      </c>
    </row>
    <row r="24" spans="1:11">
      <c r="A24" s="56" t="s">
        <v>1098</v>
      </c>
      <c r="B24" s="103" t="s">
        <v>1867</v>
      </c>
      <c r="C24" s="103" t="s">
        <v>1867</v>
      </c>
      <c r="D24" s="103" t="s">
        <v>1867</v>
      </c>
      <c r="E24" s="103" t="s">
        <v>1867</v>
      </c>
      <c r="F24" s="58">
        <v>0</v>
      </c>
      <c r="G24" s="103" t="s">
        <v>1867</v>
      </c>
      <c r="H24" s="58">
        <v>0</v>
      </c>
      <c r="I24" s="103" t="s">
        <v>1867</v>
      </c>
      <c r="J24" s="57">
        <v>0</v>
      </c>
      <c r="K24" s="57">
        <v>0</v>
      </c>
    </row>
    <row r="25" spans="1:11">
      <c r="A25" t="s">
        <v>176</v>
      </c>
      <c r="B25" t="s">
        <v>176</v>
      </c>
      <c r="C25" s="103" t="s">
        <v>1867</v>
      </c>
      <c r="D25" t="s">
        <v>176</v>
      </c>
      <c r="E25" t="s">
        <v>176</v>
      </c>
      <c r="F25" s="54">
        <v>0</v>
      </c>
      <c r="G25" s="54">
        <v>0</v>
      </c>
      <c r="H25" s="54">
        <v>0</v>
      </c>
      <c r="I25" s="55">
        <v>0</v>
      </c>
      <c r="J25" s="55">
        <v>0</v>
      </c>
      <c r="K25" s="55">
        <v>0</v>
      </c>
    </row>
    <row r="26" spans="1:11">
      <c r="A26" s="56" t="s">
        <v>1093</v>
      </c>
      <c r="B26" s="103" t="s">
        <v>1867</v>
      </c>
      <c r="C26" s="103" t="s">
        <v>1867</v>
      </c>
      <c r="D26" s="103" t="s">
        <v>1867</v>
      </c>
      <c r="E26" s="103" t="s">
        <v>1867</v>
      </c>
      <c r="F26" s="58">
        <v>0</v>
      </c>
      <c r="G26" s="103" t="s">
        <v>1867</v>
      </c>
      <c r="H26" s="58">
        <v>0</v>
      </c>
      <c r="I26" s="103" t="s">
        <v>1867</v>
      </c>
      <c r="J26" s="57">
        <v>0</v>
      </c>
      <c r="K26" s="57">
        <v>0</v>
      </c>
    </row>
    <row r="27" spans="1:11">
      <c r="A27" t="s">
        <v>176</v>
      </c>
      <c r="B27" t="s">
        <v>176</v>
      </c>
      <c r="C27" s="103" t="s">
        <v>1867</v>
      </c>
      <c r="D27" t="s">
        <v>176</v>
      </c>
      <c r="E27" t="s">
        <v>176</v>
      </c>
      <c r="F27" s="54">
        <v>0</v>
      </c>
      <c r="G27" s="54">
        <v>0</v>
      </c>
      <c r="H27" s="54">
        <v>0</v>
      </c>
      <c r="I27" s="55">
        <v>0</v>
      </c>
      <c r="J27" s="55">
        <v>0</v>
      </c>
      <c r="K27" s="55">
        <v>0</v>
      </c>
    </row>
    <row r="28" spans="1:11">
      <c r="A28" s="56" t="s">
        <v>1099</v>
      </c>
      <c r="B28" s="103" t="s">
        <v>1867</v>
      </c>
      <c r="C28" s="103" t="s">
        <v>1867</v>
      </c>
      <c r="D28" s="103" t="s">
        <v>1867</v>
      </c>
      <c r="E28" s="103" t="s">
        <v>1867</v>
      </c>
      <c r="F28" s="58">
        <v>0</v>
      </c>
      <c r="G28" s="103" t="s">
        <v>1867</v>
      </c>
      <c r="H28" s="58">
        <v>0</v>
      </c>
      <c r="I28" s="103" t="s">
        <v>1867</v>
      </c>
      <c r="J28" s="57">
        <v>0</v>
      </c>
      <c r="K28" s="57">
        <v>0</v>
      </c>
    </row>
    <row r="29" spans="1:11">
      <c r="A29" t="s">
        <v>176</v>
      </c>
      <c r="B29" t="s">
        <v>176</v>
      </c>
      <c r="C29" s="103" t="s">
        <v>1867</v>
      </c>
      <c r="D29" t="s">
        <v>176</v>
      </c>
      <c r="E29" t="s">
        <v>176</v>
      </c>
      <c r="F29" s="54">
        <v>0</v>
      </c>
      <c r="G29" s="54">
        <v>0</v>
      </c>
      <c r="H29" s="54">
        <v>0</v>
      </c>
      <c r="I29" s="55">
        <v>0</v>
      </c>
      <c r="J29" s="55">
        <v>0</v>
      </c>
      <c r="K29" s="55">
        <v>0</v>
      </c>
    </row>
    <row r="30" spans="1:11">
      <c r="A30" s="56" t="s">
        <v>226</v>
      </c>
      <c r="B30" s="103" t="s">
        <v>1867</v>
      </c>
      <c r="C30" s="103" t="s">
        <v>1867</v>
      </c>
      <c r="D30" s="103" t="s">
        <v>1867</v>
      </c>
      <c r="E30" s="103" t="s">
        <v>1867</v>
      </c>
      <c r="F30" s="58">
        <v>0</v>
      </c>
      <c r="G30" s="103" t="s">
        <v>1867</v>
      </c>
      <c r="H30" s="58">
        <v>0</v>
      </c>
      <c r="I30" s="103" t="s">
        <v>1867</v>
      </c>
      <c r="J30" s="57">
        <v>0</v>
      </c>
      <c r="K30" s="57">
        <v>0</v>
      </c>
    </row>
    <row r="31" spans="1:11">
      <c r="A31" t="s">
        <v>176</v>
      </c>
      <c r="B31" t="s">
        <v>176</v>
      </c>
      <c r="C31" s="103" t="s">
        <v>1867</v>
      </c>
      <c r="D31" t="s">
        <v>176</v>
      </c>
      <c r="E31" t="s">
        <v>176</v>
      </c>
      <c r="F31" s="54">
        <v>0</v>
      </c>
      <c r="G31" s="54">
        <v>0</v>
      </c>
      <c r="H31" s="54">
        <v>0</v>
      </c>
      <c r="I31" s="55">
        <v>0</v>
      </c>
      <c r="J31" s="55">
        <v>0</v>
      </c>
      <c r="K31" s="55">
        <v>0</v>
      </c>
    </row>
    <row r="32" spans="1:11">
      <c r="A32" t="s">
        <v>186</v>
      </c>
      <c r="B32" s="103" t="s">
        <v>1867</v>
      </c>
      <c r="C32" s="103" t="s">
        <v>1867</v>
      </c>
      <c r="D32" s="103" t="s">
        <v>1867</v>
      </c>
      <c r="E32" s="103" t="s">
        <v>1867</v>
      </c>
      <c r="F32" s="103" t="s">
        <v>1867</v>
      </c>
      <c r="G32" s="103" t="s">
        <v>1867</v>
      </c>
      <c r="H32" s="103" t="s">
        <v>1867</v>
      </c>
      <c r="I32" s="103" t="s">
        <v>1867</v>
      </c>
      <c r="J32" s="103" t="s">
        <v>1867</v>
      </c>
      <c r="K32" s="103" t="s">
        <v>1867</v>
      </c>
    </row>
    <row r="33" spans="1:11">
      <c r="A33" t="s">
        <v>218</v>
      </c>
      <c r="B33" s="103" t="s">
        <v>1867</v>
      </c>
      <c r="C33" s="103" t="s">
        <v>1867</v>
      </c>
      <c r="D33" s="103" t="s">
        <v>1867</v>
      </c>
      <c r="E33" s="103" t="s">
        <v>1867</v>
      </c>
      <c r="F33" s="103" t="s">
        <v>1867</v>
      </c>
      <c r="G33" s="103" t="s">
        <v>1867</v>
      </c>
      <c r="H33" s="103" t="s">
        <v>1867</v>
      </c>
      <c r="I33" s="103" t="s">
        <v>1867</v>
      </c>
      <c r="J33" s="103" t="s">
        <v>1867</v>
      </c>
      <c r="K33" s="103" t="s">
        <v>1867</v>
      </c>
    </row>
    <row r="34" spans="1:11">
      <c r="A34" t="s">
        <v>219</v>
      </c>
      <c r="B34" s="103" t="s">
        <v>1867</v>
      </c>
      <c r="C34" s="103" t="s">
        <v>1867</v>
      </c>
      <c r="D34" s="103" t="s">
        <v>1867</v>
      </c>
      <c r="E34" s="103" t="s">
        <v>1867</v>
      </c>
      <c r="F34" s="103" t="s">
        <v>1867</v>
      </c>
      <c r="G34" s="103" t="s">
        <v>1867</v>
      </c>
      <c r="H34" s="103" t="s">
        <v>1867</v>
      </c>
      <c r="I34" s="103" t="s">
        <v>1867</v>
      </c>
      <c r="J34" s="103" t="s">
        <v>1867</v>
      </c>
      <c r="K34" s="103" t="s">
        <v>1867</v>
      </c>
    </row>
    <row r="35" spans="1:11">
      <c r="A35" t="s">
        <v>220</v>
      </c>
      <c r="B35" s="103" t="s">
        <v>1867</v>
      </c>
      <c r="C35" s="103" t="s">
        <v>1867</v>
      </c>
      <c r="D35" s="103" t="s">
        <v>1867</v>
      </c>
      <c r="E35" s="103" t="s">
        <v>1867</v>
      </c>
      <c r="F35" s="103" t="s">
        <v>1867</v>
      </c>
      <c r="G35" s="103" t="s">
        <v>1867</v>
      </c>
      <c r="H35" s="103" t="s">
        <v>1867</v>
      </c>
      <c r="I35" s="103" t="s">
        <v>1867</v>
      </c>
      <c r="J35" s="103" t="s">
        <v>1867</v>
      </c>
      <c r="K35" s="103" t="s">
        <v>1867</v>
      </c>
    </row>
    <row r="36" spans="1:11" hidden="1">
      <c r="B36" s="13"/>
      <c r="C36" s="13"/>
      <c r="D36" s="13"/>
    </row>
    <row r="37" spans="1:11" hidden="1">
      <c r="B37" s="13"/>
      <c r="C37" s="13"/>
      <c r="D37" s="13"/>
    </row>
    <row r="38" spans="1:11" hidden="1">
      <c r="B38" s="13"/>
      <c r="C38" s="13"/>
      <c r="D38" s="13"/>
    </row>
    <row r="39" spans="1:11" hidden="1">
      <c r="B39" s="13"/>
      <c r="C39" s="13"/>
      <c r="D39" s="13"/>
    </row>
    <row r="40" spans="1:11" hidden="1">
      <c r="B40" s="13"/>
      <c r="C40" s="13"/>
      <c r="D40" s="13"/>
    </row>
    <row r="41" spans="1:11" hidden="1">
      <c r="B41" s="13"/>
      <c r="C41" s="13"/>
      <c r="D41" s="13"/>
    </row>
    <row r="42" spans="1:11" hidden="1">
      <c r="B42" s="13"/>
      <c r="C42" s="13"/>
      <c r="D42" s="13"/>
    </row>
    <row r="43" spans="1:11" hidden="1">
      <c r="B43" s="13"/>
      <c r="C43" s="13"/>
      <c r="D43" s="13"/>
    </row>
    <row r="44" spans="1:11" hidden="1">
      <c r="B44" s="13"/>
      <c r="C44" s="13"/>
      <c r="D44" s="13"/>
    </row>
    <row r="45" spans="1:11" hidden="1">
      <c r="B45" s="13"/>
      <c r="C45" s="13"/>
      <c r="D45" s="13"/>
    </row>
    <row r="46" spans="1:11" hidden="1">
      <c r="B46" s="13"/>
      <c r="C46" s="13"/>
      <c r="D46" s="13"/>
    </row>
    <row r="47" spans="1:11" hidden="1">
      <c r="B47" s="13"/>
      <c r="C47" s="13"/>
      <c r="D47" s="13"/>
    </row>
    <row r="48" spans="1:11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2.7109375" style="13" bestFit="1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3" hidden="1"/>
    <col min="17" max="17" width="8" style="13" hidden="1"/>
    <col min="18" max="18" width="8.7109375" style="13" hidden="1"/>
    <col min="19" max="19" width="10" style="13" hidden="1"/>
    <col min="20" max="20" width="9.5703125" style="13" hidden="1"/>
    <col min="21" max="21" width="6.140625" style="13" hidden="1"/>
    <col min="22" max="23" width="5.7109375" style="13" hidden="1"/>
    <col min="24" max="24" width="6.85546875" style="13" hidden="1"/>
    <col min="25" max="25" width="6.42578125" style="13" hidden="1"/>
    <col min="26" max="26" width="6.7109375" style="13" hidden="1"/>
    <col min="27" max="27" width="7.28515625" style="13" hidden="1"/>
    <col min="28" max="34" width="5.7109375" style="13" hidden="1"/>
    <col min="35" max="40" width="9.140625" style="13" hidden="1"/>
    <col min="41" max="52" width="0" style="13" hidden="1"/>
    <col min="53" max="16384" width="9.140625" style="13" hidden="1"/>
  </cols>
  <sheetData>
    <row r="1" spans="1:14" s="1" customFormat="1">
      <c r="A1" s="2" t="s">
        <v>0</v>
      </c>
      <c r="B1" s="61" t="s">
        <v>1866</v>
      </c>
    </row>
    <row r="2" spans="1:14" s="1" customFormat="1">
      <c r="A2" s="2" t="s">
        <v>1</v>
      </c>
      <c r="B2" s="9" t="s">
        <v>1320</v>
      </c>
    </row>
    <row r="3" spans="1:14" s="1" customFormat="1">
      <c r="A3" s="2" t="s">
        <v>2</v>
      </c>
      <c r="B3" s="62" t="s">
        <v>1321</v>
      </c>
    </row>
    <row r="4" spans="1:14" s="1" customFormat="1">
      <c r="A4" s="2" t="s">
        <v>3</v>
      </c>
      <c r="B4" s="63" t="s">
        <v>164</v>
      </c>
    </row>
    <row r="5" spans="1:14" ht="18.75">
      <c r="A5" s="78" t="s">
        <v>99</v>
      </c>
      <c r="B5" s="79"/>
      <c r="C5" s="79"/>
      <c r="D5" s="79"/>
      <c r="E5" s="79"/>
      <c r="F5" s="79"/>
      <c r="G5" s="79"/>
      <c r="H5" s="79"/>
      <c r="I5" s="79"/>
      <c r="J5" s="80"/>
    </row>
    <row r="6" spans="1:14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154</v>
      </c>
      <c r="G6" s="32" t="s">
        <v>155</v>
      </c>
      <c r="H6" s="32" t="s">
        <v>53</v>
      </c>
      <c r="I6" s="32" t="s">
        <v>54</v>
      </c>
      <c r="J6" s="32" t="s">
        <v>150</v>
      </c>
    </row>
    <row r="7" spans="1:14" s="15" customFormat="1">
      <c r="A7" s="95" t="s">
        <v>1867</v>
      </c>
      <c r="B7" s="96" t="s">
        <v>1867</v>
      </c>
      <c r="C7" s="96" t="s">
        <v>1867</v>
      </c>
      <c r="D7" s="96" t="s">
        <v>1867</v>
      </c>
      <c r="E7" s="96" t="s">
        <v>1867</v>
      </c>
      <c r="F7" s="16" t="s">
        <v>151</v>
      </c>
      <c r="G7" s="96" t="s">
        <v>1867</v>
      </c>
      <c r="H7" s="16" t="s">
        <v>6</v>
      </c>
      <c r="I7" s="20" t="s">
        <v>7</v>
      </c>
      <c r="J7" s="29" t="s">
        <v>7</v>
      </c>
    </row>
    <row r="8" spans="1:14" s="17" customFormat="1" ht="20.25">
      <c r="A8" s="97" t="s">
        <v>1867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30" t="s">
        <v>59</v>
      </c>
      <c r="I8" s="30" t="s">
        <v>60</v>
      </c>
      <c r="J8" s="30" t="s">
        <v>61</v>
      </c>
      <c r="K8" s="15"/>
      <c r="L8" s="15"/>
      <c r="M8" s="15"/>
      <c r="N8" s="15"/>
    </row>
    <row r="9" spans="1:14" s="17" customFormat="1" ht="20.25">
      <c r="A9" s="18" t="s">
        <v>106</v>
      </c>
      <c r="B9" s="98" t="s">
        <v>1867</v>
      </c>
      <c r="C9" s="98" t="s">
        <v>1867</v>
      </c>
      <c r="D9" s="98" t="s">
        <v>1867</v>
      </c>
      <c r="E9" s="98" t="s">
        <v>1867</v>
      </c>
      <c r="F9" s="52">
        <v>333.23</v>
      </c>
      <c r="G9" s="112" t="s">
        <v>1867</v>
      </c>
      <c r="H9" s="52">
        <v>6194.0331086212127</v>
      </c>
      <c r="I9" s="53">
        <v>1</v>
      </c>
      <c r="J9" s="53">
        <v>6.4000000000000003E-3</v>
      </c>
      <c r="K9" s="15"/>
      <c r="L9" s="15"/>
      <c r="M9" s="15"/>
      <c r="N9" s="15"/>
    </row>
    <row r="10" spans="1:14">
      <c r="A10" s="56" t="s">
        <v>170</v>
      </c>
      <c r="B10" s="114" t="s">
        <v>1867</v>
      </c>
      <c r="C10" s="114" t="s">
        <v>1867</v>
      </c>
      <c r="D10" s="114" t="s">
        <v>1867</v>
      </c>
      <c r="E10" s="114" t="s">
        <v>1867</v>
      </c>
      <c r="F10" s="58">
        <v>0</v>
      </c>
      <c r="G10" s="114" t="s">
        <v>1867</v>
      </c>
      <c r="H10" s="58">
        <v>0</v>
      </c>
      <c r="I10" s="57">
        <v>0</v>
      </c>
      <c r="J10" s="57">
        <v>0</v>
      </c>
    </row>
    <row r="11" spans="1:14">
      <c r="A11" t="s">
        <v>176</v>
      </c>
      <c r="B11" t="s">
        <v>176</v>
      </c>
      <c r="C11" s="114" t="s">
        <v>1867</v>
      </c>
      <c r="D11" t="s">
        <v>176</v>
      </c>
      <c r="E11" t="s">
        <v>176</v>
      </c>
      <c r="F11" s="54">
        <v>0</v>
      </c>
      <c r="G11" s="54">
        <v>0</v>
      </c>
      <c r="H11" s="54">
        <v>0</v>
      </c>
      <c r="I11" s="55">
        <v>0</v>
      </c>
      <c r="J11" s="55">
        <v>0</v>
      </c>
    </row>
    <row r="12" spans="1:14">
      <c r="A12" s="56" t="s">
        <v>184</v>
      </c>
      <c r="B12" s="114" t="s">
        <v>1867</v>
      </c>
      <c r="C12" s="114" t="s">
        <v>1867</v>
      </c>
      <c r="D12" s="114" t="s">
        <v>1867</v>
      </c>
      <c r="E12" s="114" t="s">
        <v>1867</v>
      </c>
      <c r="F12" s="58">
        <v>333.23</v>
      </c>
      <c r="G12" s="114" t="s">
        <v>1867</v>
      </c>
      <c r="H12" s="58">
        <v>6194.0331086212127</v>
      </c>
      <c r="I12" s="57">
        <v>1</v>
      </c>
      <c r="J12" s="57">
        <v>6.4000000000000003E-3</v>
      </c>
    </row>
    <row r="13" spans="1:14">
      <c r="A13" t="s">
        <v>1100</v>
      </c>
      <c r="B13" t="s">
        <v>1101</v>
      </c>
      <c r="C13" t="s">
        <v>108</v>
      </c>
      <c r="D13" t="s">
        <v>1102</v>
      </c>
      <c r="E13" t="s">
        <v>102</v>
      </c>
      <c r="F13" s="54">
        <v>66.95</v>
      </c>
      <c r="G13" s="54">
        <v>69486.414999999994</v>
      </c>
      <c r="H13" s="54">
        <v>186.62426476617301</v>
      </c>
      <c r="I13" s="55">
        <v>3.0099999999999998E-2</v>
      </c>
      <c r="J13" s="55">
        <v>2.0000000000000001E-4</v>
      </c>
    </row>
    <row r="14" spans="1:14">
      <c r="A14" t="s">
        <v>1103</v>
      </c>
      <c r="B14" t="s">
        <v>1104</v>
      </c>
      <c r="C14" t="s">
        <v>108</v>
      </c>
      <c r="D14" t="s">
        <v>1102</v>
      </c>
      <c r="E14" t="s">
        <v>100</v>
      </c>
      <c r="F14" s="54">
        <v>40.85</v>
      </c>
      <c r="G14" s="54">
        <v>230750.75</v>
      </c>
      <c r="H14" s="54">
        <v>341.88711834712501</v>
      </c>
      <c r="I14" s="55">
        <v>5.5199999999999999E-2</v>
      </c>
      <c r="J14" s="55">
        <v>4.0000000000000002E-4</v>
      </c>
    </row>
    <row r="15" spans="1:14">
      <c r="A15" t="s">
        <v>1105</v>
      </c>
      <c r="B15" t="s">
        <v>1106</v>
      </c>
      <c r="C15" t="s">
        <v>108</v>
      </c>
      <c r="D15" t="s">
        <v>1102</v>
      </c>
      <c r="E15" t="s">
        <v>100</v>
      </c>
      <c r="F15" s="54">
        <v>20.04</v>
      </c>
      <c r="G15" s="54">
        <v>1176916.32</v>
      </c>
      <c r="H15" s="54">
        <v>855.44256872505605</v>
      </c>
      <c r="I15" s="55">
        <v>0.1381</v>
      </c>
      <c r="J15" s="55">
        <v>8.9999999999999998E-4</v>
      </c>
    </row>
    <row r="16" spans="1:14">
      <c r="A16" t="s">
        <v>1107</v>
      </c>
      <c r="B16" t="s">
        <v>1108</v>
      </c>
      <c r="C16" t="s">
        <v>108</v>
      </c>
      <c r="D16" t="s">
        <v>1102</v>
      </c>
      <c r="E16" t="s">
        <v>167</v>
      </c>
      <c r="F16" s="54">
        <v>5.97</v>
      </c>
      <c r="G16" s="54">
        <v>64120122.629999995</v>
      </c>
      <c r="H16" s="54">
        <v>98.137700756759003</v>
      </c>
      <c r="I16" s="55">
        <v>1.5800000000000002E-2</v>
      </c>
      <c r="J16" s="55">
        <v>1E-4</v>
      </c>
    </row>
    <row r="17" spans="1:10">
      <c r="A17" t="s">
        <v>1109</v>
      </c>
      <c r="B17" t="s">
        <v>1110</v>
      </c>
      <c r="C17" t="s">
        <v>108</v>
      </c>
      <c r="D17" t="s">
        <v>1102</v>
      </c>
      <c r="E17" t="s">
        <v>100</v>
      </c>
      <c r="F17" s="54">
        <v>199.42</v>
      </c>
      <c r="G17" s="54">
        <v>651453.79499999958</v>
      </c>
      <c r="H17" s="54">
        <v>4711.9414560261002</v>
      </c>
      <c r="I17" s="55">
        <v>0.76070000000000004</v>
      </c>
      <c r="J17" s="55">
        <v>4.8999999999999998E-3</v>
      </c>
    </row>
    <row r="18" spans="1:10">
      <c r="A18" t="s">
        <v>186</v>
      </c>
      <c r="B18" s="114" t="s">
        <v>1867</v>
      </c>
      <c r="C18" s="114" t="s">
        <v>1867</v>
      </c>
      <c r="D18" s="114" t="s">
        <v>1867</v>
      </c>
      <c r="E18" s="114" t="s">
        <v>1867</v>
      </c>
      <c r="F18" s="114" t="s">
        <v>1867</v>
      </c>
      <c r="G18" s="114" t="s">
        <v>1867</v>
      </c>
      <c r="H18" s="103" t="s">
        <v>1867</v>
      </c>
      <c r="I18" s="103" t="s">
        <v>1867</v>
      </c>
      <c r="J18" s="114" t="s">
        <v>1867</v>
      </c>
    </row>
    <row r="19" spans="1:10">
      <c r="A19" t="s">
        <v>218</v>
      </c>
      <c r="B19" s="114" t="s">
        <v>1867</v>
      </c>
      <c r="C19" s="114" t="s">
        <v>1867</v>
      </c>
      <c r="D19" s="114" t="s">
        <v>1867</v>
      </c>
      <c r="E19" s="114" t="s">
        <v>1867</v>
      </c>
      <c r="F19" s="114" t="s">
        <v>1867</v>
      </c>
      <c r="G19" s="114" t="s">
        <v>1867</v>
      </c>
      <c r="H19" s="103" t="s">
        <v>1867</v>
      </c>
      <c r="I19" s="103" t="s">
        <v>1867</v>
      </c>
      <c r="J19" s="114" t="s">
        <v>1867</v>
      </c>
    </row>
    <row r="20" spans="1:10">
      <c r="A20" t="s">
        <v>219</v>
      </c>
      <c r="B20" s="114" t="s">
        <v>1867</v>
      </c>
      <c r="C20" s="114" t="s">
        <v>1867</v>
      </c>
      <c r="D20" s="114" t="s">
        <v>1867</v>
      </c>
      <c r="E20" s="114" t="s">
        <v>1867</v>
      </c>
      <c r="F20" s="114" t="s">
        <v>1867</v>
      </c>
      <c r="G20" s="114" t="s">
        <v>1867</v>
      </c>
      <c r="H20" s="103" t="s">
        <v>1867</v>
      </c>
      <c r="I20" s="103" t="s">
        <v>1867</v>
      </c>
      <c r="J20" s="114" t="s">
        <v>1867</v>
      </c>
    </row>
    <row r="21" spans="1:10">
      <c r="A21" t="s">
        <v>220</v>
      </c>
      <c r="B21" s="114" t="s">
        <v>1867</v>
      </c>
      <c r="C21" s="114" t="s">
        <v>1867</v>
      </c>
      <c r="D21" s="114" t="s">
        <v>1867</v>
      </c>
      <c r="E21" s="114" t="s">
        <v>1867</v>
      </c>
      <c r="F21" s="114" t="s">
        <v>1867</v>
      </c>
      <c r="G21" s="114" t="s">
        <v>1867</v>
      </c>
      <c r="H21" s="103" t="s">
        <v>1867</v>
      </c>
      <c r="I21" s="103" t="s">
        <v>1867</v>
      </c>
      <c r="J21" s="114" t="s">
        <v>1867</v>
      </c>
    </row>
    <row r="22" spans="1:10" hidden="1">
      <c r="B22" s="15"/>
      <c r="C22" s="15"/>
      <c r="D22" s="15"/>
      <c r="E22" s="15"/>
      <c r="F22" s="15"/>
      <c r="G22" s="15"/>
    </row>
    <row r="23" spans="1:10" hidden="1">
      <c r="B23" s="15"/>
      <c r="C23" s="15"/>
      <c r="D23" s="15"/>
      <c r="E23" s="15"/>
      <c r="F23" s="15"/>
      <c r="G23" s="15"/>
    </row>
    <row r="24" spans="1:10" hidden="1">
      <c r="B24" s="15"/>
      <c r="C24" s="15"/>
      <c r="D24" s="15"/>
      <c r="E24" s="15"/>
      <c r="F24" s="15"/>
      <c r="G24" s="15"/>
    </row>
    <row r="25" spans="1:10" hidden="1">
      <c r="B25" s="15"/>
      <c r="C25" s="15"/>
      <c r="D25" s="15"/>
      <c r="E25" s="15"/>
      <c r="F25" s="15"/>
      <c r="G25" s="15"/>
    </row>
    <row r="26" spans="1:10" hidden="1">
      <c r="B26" s="15"/>
      <c r="C26" s="15"/>
      <c r="D26" s="15"/>
      <c r="E26" s="15"/>
      <c r="F26" s="15"/>
      <c r="G26" s="15"/>
    </row>
    <row r="27" spans="1:10" hidden="1">
      <c r="B27" s="15"/>
      <c r="C27" s="15"/>
      <c r="D27" s="15"/>
      <c r="E27" s="15"/>
      <c r="F27" s="15"/>
      <c r="G27" s="15"/>
    </row>
    <row r="28" spans="1:10" hidden="1">
      <c r="B28" s="15"/>
      <c r="C28" s="15"/>
      <c r="D28" s="15"/>
      <c r="E28" s="15"/>
      <c r="F28" s="15"/>
      <c r="G28" s="15"/>
    </row>
    <row r="29" spans="1:10" hidden="1">
      <c r="B29" s="15"/>
      <c r="C29" s="15"/>
      <c r="D29" s="15"/>
      <c r="E29" s="15"/>
      <c r="F29" s="15"/>
      <c r="G29" s="15"/>
    </row>
    <row r="30" spans="1:10" hidden="1">
      <c r="B30" s="15"/>
      <c r="C30" s="15"/>
      <c r="D30" s="15"/>
      <c r="E30" s="15"/>
      <c r="F30" s="15"/>
      <c r="G30" s="15"/>
    </row>
    <row r="31" spans="1:10" hidden="1">
      <c r="B31" s="15"/>
      <c r="C31" s="15"/>
      <c r="D31" s="15"/>
      <c r="E31" s="15"/>
      <c r="F31" s="15"/>
      <c r="G31" s="15"/>
    </row>
    <row r="32" spans="1:10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3" s="1" customFormat="1">
      <c r="A1" s="2" t="s">
        <v>0</v>
      </c>
      <c r="B1" s="61" t="s">
        <v>1866</v>
      </c>
    </row>
    <row r="2" spans="1:23" s="1" customFormat="1">
      <c r="A2" s="2" t="s">
        <v>1</v>
      </c>
      <c r="B2" s="9" t="s">
        <v>1320</v>
      </c>
    </row>
    <row r="3" spans="1:23" s="1" customFormat="1">
      <c r="A3" s="2" t="s">
        <v>2</v>
      </c>
      <c r="B3" s="62" t="s">
        <v>1321</v>
      </c>
    </row>
    <row r="4" spans="1:23" s="1" customFormat="1">
      <c r="A4" s="2" t="s">
        <v>3</v>
      </c>
      <c r="B4" s="63" t="s">
        <v>164</v>
      </c>
    </row>
    <row r="5" spans="1:23" ht="18.75">
      <c r="A5" s="78" t="s">
        <v>114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80"/>
    </row>
    <row r="6" spans="1:23" s="15" customFormat="1">
      <c r="A6" s="31" t="s">
        <v>92</v>
      </c>
      <c r="B6" s="32" t="s">
        <v>46</v>
      </c>
      <c r="C6" s="34" t="s">
        <v>115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154</v>
      </c>
      <c r="L6" s="32" t="s">
        <v>155</v>
      </c>
      <c r="M6" s="32" t="s">
        <v>53</v>
      </c>
      <c r="N6" s="32" t="s">
        <v>69</v>
      </c>
      <c r="O6" s="32" t="s">
        <v>54</v>
      </c>
      <c r="P6" s="33" t="s">
        <v>150</v>
      </c>
      <c r="Q6" s="13"/>
      <c r="R6" s="13"/>
      <c r="S6" s="13"/>
      <c r="T6" s="13"/>
      <c r="U6" s="13"/>
      <c r="V6" s="13"/>
      <c r="W6" s="13"/>
    </row>
    <row r="7" spans="1:23" s="15" customFormat="1">
      <c r="A7" s="95" t="s">
        <v>1867</v>
      </c>
      <c r="B7" s="96" t="s">
        <v>1867</v>
      </c>
      <c r="C7" s="96" t="s">
        <v>1867</v>
      </c>
      <c r="D7" s="96" t="s">
        <v>1867</v>
      </c>
      <c r="E7" s="96" t="s">
        <v>1867</v>
      </c>
      <c r="F7" s="20" t="s">
        <v>70</v>
      </c>
      <c r="G7" s="20" t="s">
        <v>71</v>
      </c>
      <c r="H7" s="96" t="s">
        <v>1867</v>
      </c>
      <c r="I7" s="20" t="s">
        <v>7</v>
      </c>
      <c r="J7" s="20" t="s">
        <v>7</v>
      </c>
      <c r="K7" s="20" t="s">
        <v>151</v>
      </c>
      <c r="L7" s="96" t="s">
        <v>1867</v>
      </c>
      <c r="M7" s="20" t="s">
        <v>6</v>
      </c>
      <c r="N7" s="20" t="s">
        <v>7</v>
      </c>
      <c r="O7" s="20" t="s">
        <v>7</v>
      </c>
      <c r="P7" s="21" t="s">
        <v>7</v>
      </c>
      <c r="Q7" s="13"/>
      <c r="R7" s="13"/>
      <c r="S7" s="13"/>
      <c r="T7" s="13"/>
      <c r="U7" s="13"/>
      <c r="V7" s="13"/>
      <c r="W7" s="13"/>
    </row>
    <row r="8" spans="1:23" s="17" customFormat="1" ht="20.25">
      <c r="A8" s="97" t="s">
        <v>1867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23" t="s">
        <v>76</v>
      </c>
      <c r="Q8" s="13"/>
      <c r="R8" s="13"/>
      <c r="S8" s="13"/>
      <c r="T8" s="13"/>
      <c r="U8" s="13"/>
      <c r="V8" s="13"/>
      <c r="W8" s="13"/>
    </row>
    <row r="9" spans="1:23" s="17" customFormat="1" ht="20.25">
      <c r="A9" s="18" t="s">
        <v>116</v>
      </c>
      <c r="B9" s="98" t="s">
        <v>1867</v>
      </c>
      <c r="C9" s="98" t="s">
        <v>1867</v>
      </c>
      <c r="D9" s="98" t="s">
        <v>1867</v>
      </c>
      <c r="E9" s="98" t="s">
        <v>1867</v>
      </c>
      <c r="F9" s="98" t="s">
        <v>1867</v>
      </c>
      <c r="G9" s="98" t="s">
        <v>1867</v>
      </c>
      <c r="H9" s="98" t="s">
        <v>1867</v>
      </c>
      <c r="I9" s="98" t="s">
        <v>1867</v>
      </c>
      <c r="J9" s="98" t="s">
        <v>1867</v>
      </c>
      <c r="K9" s="52">
        <v>0</v>
      </c>
      <c r="L9" s="98" t="s">
        <v>1867</v>
      </c>
      <c r="M9" s="52">
        <v>0</v>
      </c>
      <c r="N9" s="98" t="s">
        <v>1867</v>
      </c>
      <c r="O9" s="53">
        <v>0</v>
      </c>
      <c r="P9" s="53">
        <v>0</v>
      </c>
      <c r="Q9" s="13"/>
      <c r="R9" s="13"/>
      <c r="S9" s="13"/>
      <c r="T9" s="13"/>
      <c r="U9" s="13"/>
      <c r="V9" s="13"/>
      <c r="W9" s="13"/>
    </row>
    <row r="10" spans="1:23">
      <c r="A10" s="56" t="s">
        <v>170</v>
      </c>
      <c r="B10" s="102" t="s">
        <v>1867</v>
      </c>
      <c r="C10" s="102" t="s">
        <v>1867</v>
      </c>
      <c r="D10" s="103" t="s">
        <v>1867</v>
      </c>
      <c r="E10" s="103" t="s">
        <v>1867</v>
      </c>
      <c r="F10" s="103" t="s">
        <v>1867</v>
      </c>
      <c r="G10" s="58">
        <v>0</v>
      </c>
      <c r="H10" s="103" t="s">
        <v>1867</v>
      </c>
      <c r="I10" s="103" t="s">
        <v>1867</v>
      </c>
      <c r="J10" s="57">
        <v>0</v>
      </c>
      <c r="K10" s="58">
        <v>0</v>
      </c>
      <c r="L10" s="103" t="s">
        <v>1867</v>
      </c>
      <c r="M10" s="58">
        <v>0</v>
      </c>
      <c r="N10" s="103" t="s">
        <v>1867</v>
      </c>
      <c r="O10" s="57">
        <v>0</v>
      </c>
      <c r="P10" s="57">
        <v>0</v>
      </c>
    </row>
    <row r="11" spans="1:23">
      <c r="A11" s="56" t="s">
        <v>1111</v>
      </c>
      <c r="B11" s="102" t="s">
        <v>1867</v>
      </c>
      <c r="C11" s="102" t="s">
        <v>1867</v>
      </c>
      <c r="D11" s="103" t="s">
        <v>1867</v>
      </c>
      <c r="E11" s="103" t="s">
        <v>1867</v>
      </c>
      <c r="F11" s="103" t="s">
        <v>1867</v>
      </c>
      <c r="G11" s="58">
        <v>0</v>
      </c>
      <c r="H11" s="103" t="s">
        <v>1867</v>
      </c>
      <c r="I11" s="103" t="s">
        <v>1867</v>
      </c>
      <c r="J11" s="57">
        <v>0</v>
      </c>
      <c r="K11" s="58">
        <v>0</v>
      </c>
      <c r="L11" s="103" t="s">
        <v>1867</v>
      </c>
      <c r="M11" s="58">
        <v>0</v>
      </c>
      <c r="N11" s="103" t="s">
        <v>1867</v>
      </c>
      <c r="O11" s="57">
        <v>0</v>
      </c>
      <c r="P11" s="57">
        <v>0</v>
      </c>
    </row>
    <row r="12" spans="1:23">
      <c r="A12" t="s">
        <v>176</v>
      </c>
      <c r="B12" t="s">
        <v>176</v>
      </c>
      <c r="C12" s="102" t="s">
        <v>1867</v>
      </c>
      <c r="D12" t="s">
        <v>176</v>
      </c>
      <c r="E12" s="103" t="s">
        <v>1867</v>
      </c>
      <c r="F12" s="103" t="s">
        <v>1867</v>
      </c>
      <c r="G12" s="54">
        <v>0</v>
      </c>
      <c r="H12" t="s">
        <v>176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3">
      <c r="A13" s="56" t="s">
        <v>1112</v>
      </c>
      <c r="B13" s="102" t="s">
        <v>1867</v>
      </c>
      <c r="C13" s="102" t="s">
        <v>1867</v>
      </c>
      <c r="D13" s="103" t="s">
        <v>1867</v>
      </c>
      <c r="E13" s="103" t="s">
        <v>1867</v>
      </c>
      <c r="F13" s="103" t="s">
        <v>1867</v>
      </c>
      <c r="G13" s="58">
        <v>0</v>
      </c>
      <c r="H13" s="103" t="s">
        <v>1867</v>
      </c>
      <c r="I13" s="103" t="s">
        <v>1867</v>
      </c>
      <c r="J13" s="57">
        <v>0</v>
      </c>
      <c r="K13" s="58">
        <v>0</v>
      </c>
      <c r="L13" s="103" t="s">
        <v>1867</v>
      </c>
      <c r="M13" s="58">
        <v>0</v>
      </c>
      <c r="N13" s="103" t="s">
        <v>1867</v>
      </c>
      <c r="O13" s="57">
        <v>0</v>
      </c>
      <c r="P13" s="57">
        <v>0</v>
      </c>
    </row>
    <row r="14" spans="1:23">
      <c r="A14" t="s">
        <v>176</v>
      </c>
      <c r="B14" t="s">
        <v>176</v>
      </c>
      <c r="C14" s="102" t="s">
        <v>1867</v>
      </c>
      <c r="D14" t="s">
        <v>176</v>
      </c>
      <c r="E14" s="103" t="s">
        <v>1867</v>
      </c>
      <c r="F14" s="103" t="s">
        <v>1867</v>
      </c>
      <c r="G14" s="54">
        <v>0</v>
      </c>
      <c r="H14" t="s">
        <v>176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3">
      <c r="A15" s="56" t="s">
        <v>1113</v>
      </c>
      <c r="B15" s="102" t="s">
        <v>1867</v>
      </c>
      <c r="C15" s="102" t="s">
        <v>1867</v>
      </c>
      <c r="D15" s="103" t="s">
        <v>1867</v>
      </c>
      <c r="E15" s="103" t="s">
        <v>1867</v>
      </c>
      <c r="F15" s="103" t="s">
        <v>1867</v>
      </c>
      <c r="G15" s="58">
        <v>0</v>
      </c>
      <c r="H15" s="103" t="s">
        <v>1867</v>
      </c>
      <c r="I15" s="103" t="s">
        <v>1867</v>
      </c>
      <c r="J15" s="57">
        <v>0</v>
      </c>
      <c r="K15" s="58">
        <v>0</v>
      </c>
      <c r="L15" s="103" t="s">
        <v>1867</v>
      </c>
      <c r="M15" s="58">
        <v>0</v>
      </c>
      <c r="N15" s="103" t="s">
        <v>1867</v>
      </c>
      <c r="O15" s="57">
        <v>0</v>
      </c>
      <c r="P15" s="57">
        <v>0</v>
      </c>
    </row>
    <row r="16" spans="1:23">
      <c r="A16" s="56" t="s">
        <v>1114</v>
      </c>
      <c r="B16" s="102" t="s">
        <v>1867</v>
      </c>
      <c r="C16" s="102" t="s">
        <v>1867</v>
      </c>
      <c r="D16" s="103" t="s">
        <v>1867</v>
      </c>
      <c r="E16" s="103" t="s">
        <v>1867</v>
      </c>
      <c r="F16" s="103" t="s">
        <v>1867</v>
      </c>
      <c r="G16" s="58">
        <v>0</v>
      </c>
      <c r="H16" s="103" t="s">
        <v>1867</v>
      </c>
      <c r="I16" s="103" t="s">
        <v>1867</v>
      </c>
      <c r="J16" s="57">
        <v>0</v>
      </c>
      <c r="K16" s="58">
        <v>0</v>
      </c>
      <c r="L16" s="103" t="s">
        <v>1867</v>
      </c>
      <c r="M16" s="58">
        <v>0</v>
      </c>
      <c r="N16" s="103" t="s">
        <v>1867</v>
      </c>
      <c r="O16" s="57">
        <v>0</v>
      </c>
      <c r="P16" s="57">
        <v>0</v>
      </c>
    </row>
    <row r="17" spans="1:16">
      <c r="A17" t="s">
        <v>176</v>
      </c>
      <c r="B17" t="s">
        <v>176</v>
      </c>
      <c r="C17" s="102" t="s">
        <v>1867</v>
      </c>
      <c r="D17" t="s">
        <v>176</v>
      </c>
      <c r="E17" s="103" t="s">
        <v>1867</v>
      </c>
      <c r="F17" s="103" t="s">
        <v>1867</v>
      </c>
      <c r="G17" s="54">
        <v>0</v>
      </c>
      <c r="H17" t="s">
        <v>176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s="56" t="s">
        <v>1115</v>
      </c>
      <c r="B18" s="102" t="s">
        <v>1867</v>
      </c>
      <c r="C18" s="102" t="s">
        <v>1867</v>
      </c>
      <c r="D18" s="103" t="s">
        <v>1867</v>
      </c>
      <c r="E18" s="103" t="s">
        <v>1867</v>
      </c>
      <c r="F18" s="103" t="s">
        <v>1867</v>
      </c>
      <c r="G18" s="58">
        <v>0</v>
      </c>
      <c r="H18" s="103" t="s">
        <v>1867</v>
      </c>
      <c r="I18" s="103" t="s">
        <v>1867</v>
      </c>
      <c r="J18" s="57">
        <v>0</v>
      </c>
      <c r="K18" s="58">
        <v>0</v>
      </c>
      <c r="L18" s="103" t="s">
        <v>1867</v>
      </c>
      <c r="M18" s="58">
        <v>0</v>
      </c>
      <c r="N18" s="103" t="s">
        <v>1867</v>
      </c>
      <c r="O18" s="57">
        <v>0</v>
      </c>
      <c r="P18" s="57">
        <v>0</v>
      </c>
    </row>
    <row r="19" spans="1:16">
      <c r="A19" t="s">
        <v>176</v>
      </c>
      <c r="B19" t="s">
        <v>176</v>
      </c>
      <c r="C19" s="102" t="s">
        <v>1867</v>
      </c>
      <c r="D19" t="s">
        <v>176</v>
      </c>
      <c r="E19" s="103" t="s">
        <v>1867</v>
      </c>
      <c r="F19" s="103" t="s">
        <v>1867</v>
      </c>
      <c r="G19" s="54">
        <v>0</v>
      </c>
      <c r="H19" t="s">
        <v>176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1116</v>
      </c>
      <c r="B20" s="102" t="s">
        <v>1867</v>
      </c>
      <c r="C20" s="102" t="s">
        <v>1867</v>
      </c>
      <c r="D20" s="103" t="s">
        <v>1867</v>
      </c>
      <c r="E20" s="103" t="s">
        <v>1867</v>
      </c>
      <c r="F20" s="103" t="s">
        <v>1867</v>
      </c>
      <c r="G20" s="58">
        <v>0</v>
      </c>
      <c r="H20" s="103" t="s">
        <v>1867</v>
      </c>
      <c r="I20" s="103" t="s">
        <v>1867</v>
      </c>
      <c r="J20" s="57">
        <v>0</v>
      </c>
      <c r="K20" s="58">
        <v>0</v>
      </c>
      <c r="L20" s="103" t="s">
        <v>1867</v>
      </c>
      <c r="M20" s="58">
        <v>0</v>
      </c>
      <c r="N20" s="103" t="s">
        <v>1867</v>
      </c>
      <c r="O20" s="57">
        <v>0</v>
      </c>
      <c r="P20" s="57">
        <v>0</v>
      </c>
    </row>
    <row r="21" spans="1:16">
      <c r="A21" t="s">
        <v>176</v>
      </c>
      <c r="B21" t="s">
        <v>176</v>
      </c>
      <c r="C21" s="102" t="s">
        <v>1867</v>
      </c>
      <c r="D21" t="s">
        <v>176</v>
      </c>
      <c r="E21" s="103" t="s">
        <v>1867</v>
      </c>
      <c r="F21" s="103" t="s">
        <v>1867</v>
      </c>
      <c r="G21" s="54">
        <v>0</v>
      </c>
      <c r="H21" t="s">
        <v>176</v>
      </c>
      <c r="I21" s="55">
        <v>0</v>
      </c>
      <c r="J21" s="55">
        <v>0</v>
      </c>
      <c r="K21" s="54">
        <v>0</v>
      </c>
      <c r="L21" s="54">
        <v>0</v>
      </c>
      <c r="M21" s="54">
        <v>0</v>
      </c>
      <c r="N21" s="55">
        <v>0</v>
      </c>
      <c r="O21" s="55">
        <v>0</v>
      </c>
      <c r="P21" s="55">
        <v>0</v>
      </c>
    </row>
    <row r="22" spans="1:16">
      <c r="A22" s="56" t="s">
        <v>1117</v>
      </c>
      <c r="B22" s="102" t="s">
        <v>1867</v>
      </c>
      <c r="C22" s="102" t="s">
        <v>1867</v>
      </c>
      <c r="D22" s="103" t="s">
        <v>1867</v>
      </c>
      <c r="E22" s="103" t="s">
        <v>1867</v>
      </c>
      <c r="F22" s="103" t="s">
        <v>1867</v>
      </c>
      <c r="G22" s="58">
        <v>0</v>
      </c>
      <c r="H22" s="103" t="s">
        <v>1867</v>
      </c>
      <c r="I22" s="103" t="s">
        <v>1867</v>
      </c>
      <c r="J22" s="57">
        <v>0</v>
      </c>
      <c r="K22" s="58">
        <v>0</v>
      </c>
      <c r="L22" s="103" t="s">
        <v>1867</v>
      </c>
      <c r="M22" s="58">
        <v>0</v>
      </c>
      <c r="N22" s="103" t="s">
        <v>1867</v>
      </c>
      <c r="O22" s="57">
        <v>0</v>
      </c>
      <c r="P22" s="57">
        <v>0</v>
      </c>
    </row>
    <row r="23" spans="1:16">
      <c r="A23" t="s">
        <v>176</v>
      </c>
      <c r="B23" t="s">
        <v>176</v>
      </c>
      <c r="C23" s="102" t="s">
        <v>1867</v>
      </c>
      <c r="D23" t="s">
        <v>176</v>
      </c>
      <c r="E23" s="103" t="s">
        <v>1867</v>
      </c>
      <c r="F23" s="103" t="s">
        <v>1867</v>
      </c>
      <c r="G23" s="54">
        <v>0</v>
      </c>
      <c r="H23" t="s">
        <v>176</v>
      </c>
      <c r="I23" s="55">
        <v>0</v>
      </c>
      <c r="J23" s="55">
        <v>0</v>
      </c>
      <c r="K23" s="54">
        <v>0</v>
      </c>
      <c r="L23" s="54">
        <v>0</v>
      </c>
      <c r="M23" s="54">
        <v>0</v>
      </c>
      <c r="N23" s="55">
        <v>0</v>
      </c>
      <c r="O23" s="55">
        <v>0</v>
      </c>
      <c r="P23" s="55">
        <v>0</v>
      </c>
    </row>
    <row r="24" spans="1:16">
      <c r="A24" s="56" t="s">
        <v>184</v>
      </c>
      <c r="B24" s="102" t="s">
        <v>1867</v>
      </c>
      <c r="C24" s="102" t="s">
        <v>1867</v>
      </c>
      <c r="D24" s="103" t="s">
        <v>1867</v>
      </c>
      <c r="E24" s="103" t="s">
        <v>1867</v>
      </c>
      <c r="F24" s="103" t="s">
        <v>1867</v>
      </c>
      <c r="G24" s="58">
        <v>0</v>
      </c>
      <c r="H24" s="103" t="s">
        <v>1867</v>
      </c>
      <c r="I24" s="103" t="s">
        <v>1867</v>
      </c>
      <c r="J24" s="57">
        <v>0</v>
      </c>
      <c r="K24" s="58">
        <v>0</v>
      </c>
      <c r="L24" s="103" t="s">
        <v>1867</v>
      </c>
      <c r="M24" s="58">
        <v>0</v>
      </c>
      <c r="N24" s="103" t="s">
        <v>1867</v>
      </c>
      <c r="O24" s="57">
        <v>0</v>
      </c>
      <c r="P24" s="57">
        <v>0</v>
      </c>
    </row>
    <row r="25" spans="1:16">
      <c r="A25" s="56" t="s">
        <v>1111</v>
      </c>
      <c r="B25" s="102" t="s">
        <v>1867</v>
      </c>
      <c r="C25" s="102" t="s">
        <v>1867</v>
      </c>
      <c r="D25" s="103" t="s">
        <v>1867</v>
      </c>
      <c r="E25" s="103" t="s">
        <v>1867</v>
      </c>
      <c r="F25" s="103" t="s">
        <v>1867</v>
      </c>
      <c r="G25" s="58">
        <v>0</v>
      </c>
      <c r="H25" s="103" t="s">
        <v>1867</v>
      </c>
      <c r="I25" s="103" t="s">
        <v>1867</v>
      </c>
      <c r="J25" s="57">
        <v>0</v>
      </c>
      <c r="K25" s="58">
        <v>0</v>
      </c>
      <c r="L25" s="103" t="s">
        <v>1867</v>
      </c>
      <c r="M25" s="58">
        <v>0</v>
      </c>
      <c r="N25" s="103" t="s">
        <v>1867</v>
      </c>
      <c r="O25" s="57">
        <v>0</v>
      </c>
      <c r="P25" s="57">
        <v>0</v>
      </c>
    </row>
    <row r="26" spans="1:16">
      <c r="A26" t="s">
        <v>176</v>
      </c>
      <c r="B26" t="s">
        <v>176</v>
      </c>
      <c r="C26" s="102" t="s">
        <v>1867</v>
      </c>
      <c r="D26" t="s">
        <v>176</v>
      </c>
      <c r="E26" s="103" t="s">
        <v>1867</v>
      </c>
      <c r="F26" s="103" t="s">
        <v>1867</v>
      </c>
      <c r="G26" s="54">
        <v>0</v>
      </c>
      <c r="H26" t="s">
        <v>176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s="56" t="s">
        <v>1112</v>
      </c>
      <c r="B27" s="102" t="s">
        <v>1867</v>
      </c>
      <c r="C27" s="102" t="s">
        <v>1867</v>
      </c>
      <c r="D27" s="103" t="s">
        <v>1867</v>
      </c>
      <c r="E27" s="103" t="s">
        <v>1867</v>
      </c>
      <c r="F27" s="103" t="s">
        <v>1867</v>
      </c>
      <c r="G27" s="58">
        <v>0</v>
      </c>
      <c r="H27" s="103" t="s">
        <v>1867</v>
      </c>
      <c r="I27" s="103" t="s">
        <v>1867</v>
      </c>
      <c r="J27" s="57">
        <v>0</v>
      </c>
      <c r="K27" s="58">
        <v>0</v>
      </c>
      <c r="L27" s="103" t="s">
        <v>1867</v>
      </c>
      <c r="M27" s="58">
        <v>0</v>
      </c>
      <c r="N27" s="103" t="s">
        <v>1867</v>
      </c>
      <c r="O27" s="57">
        <v>0</v>
      </c>
      <c r="P27" s="57">
        <v>0</v>
      </c>
    </row>
    <row r="28" spans="1:16">
      <c r="A28" t="s">
        <v>176</v>
      </c>
      <c r="B28" t="s">
        <v>176</v>
      </c>
      <c r="C28" s="102" t="s">
        <v>1867</v>
      </c>
      <c r="D28" t="s">
        <v>176</v>
      </c>
      <c r="E28" s="103" t="s">
        <v>1867</v>
      </c>
      <c r="F28" s="103" t="s">
        <v>1867</v>
      </c>
      <c r="G28" s="54">
        <v>0</v>
      </c>
      <c r="H28" t="s">
        <v>176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s="56" t="s">
        <v>1113</v>
      </c>
      <c r="B29" s="102" t="s">
        <v>1867</v>
      </c>
      <c r="C29" s="102" t="s">
        <v>1867</v>
      </c>
      <c r="D29" s="103" t="s">
        <v>1867</v>
      </c>
      <c r="E29" s="103" t="s">
        <v>1867</v>
      </c>
      <c r="F29" s="103" t="s">
        <v>1867</v>
      </c>
      <c r="G29" s="58">
        <v>0</v>
      </c>
      <c r="H29" s="103" t="s">
        <v>1867</v>
      </c>
      <c r="I29" s="103" t="s">
        <v>1867</v>
      </c>
      <c r="J29" s="57">
        <v>0</v>
      </c>
      <c r="K29" s="58">
        <v>0</v>
      </c>
      <c r="L29" s="103" t="s">
        <v>1867</v>
      </c>
      <c r="M29" s="58">
        <v>0</v>
      </c>
      <c r="N29" s="103" t="s">
        <v>1867</v>
      </c>
      <c r="O29" s="57">
        <v>0</v>
      </c>
      <c r="P29" s="57">
        <v>0</v>
      </c>
    </row>
    <row r="30" spans="1:16">
      <c r="A30" s="56" t="s">
        <v>1114</v>
      </c>
      <c r="B30" s="102" t="s">
        <v>1867</v>
      </c>
      <c r="C30" s="102" t="s">
        <v>1867</v>
      </c>
      <c r="D30" s="103" t="s">
        <v>1867</v>
      </c>
      <c r="E30" s="103" t="s">
        <v>1867</v>
      </c>
      <c r="F30" s="103" t="s">
        <v>1867</v>
      </c>
      <c r="G30" s="58">
        <v>0</v>
      </c>
      <c r="H30" s="103" t="s">
        <v>1867</v>
      </c>
      <c r="I30" s="103" t="s">
        <v>1867</v>
      </c>
      <c r="J30" s="57">
        <v>0</v>
      </c>
      <c r="K30" s="58">
        <v>0</v>
      </c>
      <c r="L30" s="103" t="s">
        <v>1867</v>
      </c>
      <c r="M30" s="58">
        <v>0</v>
      </c>
      <c r="N30" s="103" t="s">
        <v>1867</v>
      </c>
      <c r="O30" s="57">
        <v>0</v>
      </c>
      <c r="P30" s="57">
        <v>0</v>
      </c>
    </row>
    <row r="31" spans="1:16">
      <c r="A31" t="s">
        <v>176</v>
      </c>
      <c r="B31" t="s">
        <v>176</v>
      </c>
      <c r="C31" s="102" t="s">
        <v>1867</v>
      </c>
      <c r="D31" t="s">
        <v>176</v>
      </c>
      <c r="E31" s="103" t="s">
        <v>1867</v>
      </c>
      <c r="F31" s="103" t="s">
        <v>1867</v>
      </c>
      <c r="G31" s="54">
        <v>0</v>
      </c>
      <c r="H31" t="s">
        <v>176</v>
      </c>
      <c r="I31" s="55">
        <v>0</v>
      </c>
      <c r="J31" s="55">
        <v>0</v>
      </c>
      <c r="K31" s="54">
        <v>0</v>
      </c>
      <c r="L31" s="54">
        <v>0</v>
      </c>
      <c r="M31" s="54">
        <v>0</v>
      </c>
      <c r="N31" s="55">
        <v>0</v>
      </c>
      <c r="O31" s="55">
        <v>0</v>
      </c>
      <c r="P31" s="55">
        <v>0</v>
      </c>
    </row>
    <row r="32" spans="1:16">
      <c r="A32" s="56" t="s">
        <v>1115</v>
      </c>
      <c r="B32" s="102" t="s">
        <v>1867</v>
      </c>
      <c r="C32" s="102" t="s">
        <v>1867</v>
      </c>
      <c r="D32" s="103" t="s">
        <v>1867</v>
      </c>
      <c r="E32" s="103" t="s">
        <v>1867</v>
      </c>
      <c r="F32" s="103" t="s">
        <v>1867</v>
      </c>
      <c r="G32" s="58">
        <v>0</v>
      </c>
      <c r="H32" s="103" t="s">
        <v>1867</v>
      </c>
      <c r="I32" s="103" t="s">
        <v>1867</v>
      </c>
      <c r="J32" s="57">
        <v>0</v>
      </c>
      <c r="K32" s="58">
        <v>0</v>
      </c>
      <c r="L32" s="103" t="s">
        <v>1867</v>
      </c>
      <c r="M32" s="58">
        <v>0</v>
      </c>
      <c r="N32" s="103" t="s">
        <v>1867</v>
      </c>
      <c r="O32" s="57">
        <v>0</v>
      </c>
      <c r="P32" s="57">
        <v>0</v>
      </c>
    </row>
    <row r="33" spans="1:16">
      <c r="A33" t="s">
        <v>176</v>
      </c>
      <c r="B33" t="s">
        <v>176</v>
      </c>
      <c r="C33" s="102" t="s">
        <v>1867</v>
      </c>
      <c r="D33" t="s">
        <v>176</v>
      </c>
      <c r="E33" s="103" t="s">
        <v>1867</v>
      </c>
      <c r="F33" s="103" t="s">
        <v>1867</v>
      </c>
      <c r="G33" s="54">
        <v>0</v>
      </c>
      <c r="H33" t="s">
        <v>176</v>
      </c>
      <c r="I33" s="55">
        <v>0</v>
      </c>
      <c r="J33" s="55">
        <v>0</v>
      </c>
      <c r="K33" s="54">
        <v>0</v>
      </c>
      <c r="L33" s="54">
        <v>0</v>
      </c>
      <c r="M33" s="54">
        <v>0</v>
      </c>
      <c r="N33" s="55">
        <v>0</v>
      </c>
      <c r="O33" s="55">
        <v>0</v>
      </c>
      <c r="P33" s="55">
        <v>0</v>
      </c>
    </row>
    <row r="34" spans="1:16">
      <c r="A34" s="56" t="s">
        <v>1116</v>
      </c>
      <c r="B34" s="102" t="s">
        <v>1867</v>
      </c>
      <c r="C34" s="102" t="s">
        <v>1867</v>
      </c>
      <c r="D34" s="103" t="s">
        <v>1867</v>
      </c>
      <c r="E34" s="103" t="s">
        <v>1867</v>
      </c>
      <c r="F34" s="103" t="s">
        <v>1867</v>
      </c>
      <c r="G34" s="58">
        <v>0</v>
      </c>
      <c r="H34" s="103" t="s">
        <v>1867</v>
      </c>
      <c r="I34" s="103" t="s">
        <v>1867</v>
      </c>
      <c r="J34" s="57">
        <v>0</v>
      </c>
      <c r="K34" s="58">
        <v>0</v>
      </c>
      <c r="L34" s="103" t="s">
        <v>1867</v>
      </c>
      <c r="M34" s="58">
        <v>0</v>
      </c>
      <c r="N34" s="103" t="s">
        <v>1867</v>
      </c>
      <c r="O34" s="57">
        <v>0</v>
      </c>
      <c r="P34" s="57">
        <v>0</v>
      </c>
    </row>
    <row r="35" spans="1:16">
      <c r="A35" t="s">
        <v>176</v>
      </c>
      <c r="B35" t="s">
        <v>176</v>
      </c>
      <c r="C35" s="102" t="s">
        <v>1867</v>
      </c>
      <c r="D35" t="s">
        <v>176</v>
      </c>
      <c r="E35" s="103" t="s">
        <v>1867</v>
      </c>
      <c r="F35" s="103" t="s">
        <v>1867</v>
      </c>
      <c r="G35" s="54">
        <v>0</v>
      </c>
      <c r="H35" t="s">
        <v>176</v>
      </c>
      <c r="I35" s="55">
        <v>0</v>
      </c>
      <c r="J35" s="55">
        <v>0</v>
      </c>
      <c r="K35" s="54">
        <v>0</v>
      </c>
      <c r="L35" s="54">
        <v>0</v>
      </c>
      <c r="M35" s="54">
        <v>0</v>
      </c>
      <c r="N35" s="55">
        <v>0</v>
      </c>
      <c r="O35" s="55">
        <v>0</v>
      </c>
      <c r="P35" s="55">
        <v>0</v>
      </c>
    </row>
    <row r="36" spans="1:16">
      <c r="A36" s="56" t="s">
        <v>1117</v>
      </c>
      <c r="B36" s="102" t="s">
        <v>1867</v>
      </c>
      <c r="C36" s="102" t="s">
        <v>1867</v>
      </c>
      <c r="D36" s="103" t="s">
        <v>1867</v>
      </c>
      <c r="E36" s="103" t="s">
        <v>1867</v>
      </c>
      <c r="F36" s="103" t="s">
        <v>1867</v>
      </c>
      <c r="G36" s="58">
        <v>0</v>
      </c>
      <c r="H36" s="103" t="s">
        <v>1867</v>
      </c>
      <c r="I36" s="103" t="s">
        <v>1867</v>
      </c>
      <c r="J36" s="57">
        <v>0</v>
      </c>
      <c r="K36" s="58">
        <v>0</v>
      </c>
      <c r="L36" s="103" t="s">
        <v>1867</v>
      </c>
      <c r="M36" s="58">
        <v>0</v>
      </c>
      <c r="N36" s="103" t="s">
        <v>1867</v>
      </c>
      <c r="O36" s="57">
        <v>0</v>
      </c>
      <c r="P36" s="57">
        <v>0</v>
      </c>
    </row>
    <row r="37" spans="1:16">
      <c r="A37" t="s">
        <v>176</v>
      </c>
      <c r="B37" t="s">
        <v>176</v>
      </c>
      <c r="C37" s="102" t="s">
        <v>1867</v>
      </c>
      <c r="D37" t="s">
        <v>176</v>
      </c>
      <c r="E37" s="103" t="s">
        <v>1867</v>
      </c>
      <c r="F37" s="103" t="s">
        <v>1867</v>
      </c>
      <c r="G37" s="54">
        <v>0</v>
      </c>
      <c r="H37" t="s">
        <v>176</v>
      </c>
      <c r="I37" s="55">
        <v>0</v>
      </c>
      <c r="J37" s="55">
        <v>0</v>
      </c>
      <c r="K37" s="54">
        <v>0</v>
      </c>
      <c r="L37" s="54">
        <v>0</v>
      </c>
      <c r="M37" s="54">
        <v>0</v>
      </c>
      <c r="N37" s="55">
        <v>0</v>
      </c>
      <c r="O37" s="55">
        <v>0</v>
      </c>
      <c r="P37" s="55">
        <v>0</v>
      </c>
    </row>
    <row r="38" spans="1:16">
      <c r="A38" t="s">
        <v>186</v>
      </c>
      <c r="B38" s="102" t="s">
        <v>1867</v>
      </c>
      <c r="C38" s="102" t="s">
        <v>1867</v>
      </c>
      <c r="D38" s="103" t="s">
        <v>1867</v>
      </c>
      <c r="E38" s="103" t="s">
        <v>1867</v>
      </c>
      <c r="F38" s="103" t="s">
        <v>1867</v>
      </c>
      <c r="G38" s="103" t="s">
        <v>1867</v>
      </c>
      <c r="H38" s="103" t="s">
        <v>1867</v>
      </c>
      <c r="I38" s="103" t="s">
        <v>1867</v>
      </c>
      <c r="J38" s="103" t="s">
        <v>1867</v>
      </c>
      <c r="K38" s="103" t="s">
        <v>1867</v>
      </c>
      <c r="L38" s="103" t="s">
        <v>1867</v>
      </c>
      <c r="M38" s="103" t="s">
        <v>1867</v>
      </c>
      <c r="N38" s="103" t="s">
        <v>1867</v>
      </c>
      <c r="O38" s="103" t="s">
        <v>1867</v>
      </c>
      <c r="P38" s="103" t="s">
        <v>1867</v>
      </c>
    </row>
    <row r="39" spans="1:16">
      <c r="A39" t="s">
        <v>218</v>
      </c>
      <c r="B39" s="102" t="s">
        <v>1867</v>
      </c>
      <c r="C39" s="102" t="s">
        <v>1867</v>
      </c>
      <c r="D39" s="103" t="s">
        <v>1867</v>
      </c>
      <c r="E39" s="103" t="s">
        <v>1867</v>
      </c>
      <c r="F39" s="103" t="s">
        <v>1867</v>
      </c>
      <c r="G39" s="103" t="s">
        <v>1867</v>
      </c>
      <c r="H39" s="103" t="s">
        <v>1867</v>
      </c>
      <c r="I39" s="103" t="s">
        <v>1867</v>
      </c>
      <c r="J39" s="103" t="s">
        <v>1867</v>
      </c>
      <c r="K39" s="103" t="s">
        <v>1867</v>
      </c>
      <c r="L39" s="103" t="s">
        <v>1867</v>
      </c>
      <c r="M39" s="103" t="s">
        <v>1867</v>
      </c>
      <c r="N39" s="103" t="s">
        <v>1867</v>
      </c>
      <c r="O39" s="103" t="s">
        <v>1867</v>
      </c>
      <c r="P39" s="103" t="s">
        <v>1867</v>
      </c>
    </row>
    <row r="40" spans="1:16">
      <c r="A40" t="s">
        <v>219</v>
      </c>
      <c r="B40" s="102" t="s">
        <v>1867</v>
      </c>
      <c r="C40" s="102" t="s">
        <v>1867</v>
      </c>
      <c r="D40" s="103" t="s">
        <v>1867</v>
      </c>
      <c r="E40" s="103" t="s">
        <v>1867</v>
      </c>
      <c r="F40" s="103" t="s">
        <v>1867</v>
      </c>
      <c r="G40" s="103" t="s">
        <v>1867</v>
      </c>
      <c r="H40" s="103" t="s">
        <v>1867</v>
      </c>
      <c r="I40" s="103" t="s">
        <v>1867</v>
      </c>
      <c r="J40" s="103" t="s">
        <v>1867</v>
      </c>
      <c r="K40" s="103" t="s">
        <v>1867</v>
      </c>
      <c r="L40" s="103" t="s">
        <v>1867</v>
      </c>
      <c r="M40" s="103" t="s">
        <v>1867</v>
      </c>
      <c r="N40" s="103" t="s">
        <v>1867</v>
      </c>
      <c r="O40" s="103" t="s">
        <v>1867</v>
      </c>
      <c r="P40" s="103" t="s">
        <v>1867</v>
      </c>
    </row>
    <row r="41" spans="1:16">
      <c r="A41" t="s">
        <v>220</v>
      </c>
      <c r="B41" s="102" t="s">
        <v>1867</v>
      </c>
      <c r="C41" s="102" t="s">
        <v>1867</v>
      </c>
      <c r="D41" s="103" t="s">
        <v>1867</v>
      </c>
      <c r="E41" s="103" t="s">
        <v>1867</v>
      </c>
      <c r="F41" s="103" t="s">
        <v>1867</v>
      </c>
      <c r="G41" s="103" t="s">
        <v>1867</v>
      </c>
      <c r="H41" s="103" t="s">
        <v>1867</v>
      </c>
      <c r="I41" s="103" t="s">
        <v>1867</v>
      </c>
      <c r="J41" s="103" t="s">
        <v>1867</v>
      </c>
      <c r="K41" s="103" t="s">
        <v>1867</v>
      </c>
      <c r="L41" s="103" t="s">
        <v>1867</v>
      </c>
      <c r="M41" s="103" t="s">
        <v>1867</v>
      </c>
      <c r="N41" s="103" t="s">
        <v>1867</v>
      </c>
      <c r="O41" s="103" t="s">
        <v>1867</v>
      </c>
      <c r="P41" s="103" t="s">
        <v>1867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3" hidden="1"/>
    <col min="48" max="52" width="0" style="13" hidden="1"/>
    <col min="53" max="16384" width="9.140625" style="13" hidden="1"/>
  </cols>
  <sheetData>
    <row r="1" spans="1:34" s="1" customFormat="1">
      <c r="A1" s="2" t="s">
        <v>0</v>
      </c>
      <c r="B1" s="61" t="s">
        <v>1866</v>
      </c>
    </row>
    <row r="2" spans="1:34" s="1" customFormat="1">
      <c r="A2" s="2" t="s">
        <v>1</v>
      </c>
      <c r="B2" s="9" t="s">
        <v>1320</v>
      </c>
    </row>
    <row r="3" spans="1:34" s="1" customFormat="1">
      <c r="A3" s="2" t="s">
        <v>2</v>
      </c>
      <c r="B3" s="62" t="s">
        <v>1321</v>
      </c>
    </row>
    <row r="4" spans="1:34" s="1" customFormat="1">
      <c r="A4" s="2" t="s">
        <v>3</v>
      </c>
      <c r="B4" s="63" t="s">
        <v>164</v>
      </c>
    </row>
    <row r="5" spans="1:34" ht="18.75">
      <c r="A5" s="78" t="s">
        <v>65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0"/>
    </row>
    <row r="6" spans="1:34" s="15" customFormat="1">
      <c r="A6" s="31" t="s">
        <v>92</v>
      </c>
      <c r="B6" s="32" t="s">
        <v>46</v>
      </c>
      <c r="C6" s="32" t="s">
        <v>48</v>
      </c>
      <c r="D6" s="32" t="s">
        <v>49</v>
      </c>
      <c r="E6" s="32" t="s">
        <v>67</v>
      </c>
      <c r="F6" s="32" t="s">
        <v>68</v>
      </c>
      <c r="G6" s="32" t="s">
        <v>50</v>
      </c>
      <c r="H6" s="32" t="s">
        <v>51</v>
      </c>
      <c r="I6" s="32" t="s">
        <v>52</v>
      </c>
      <c r="J6" s="32" t="s">
        <v>154</v>
      </c>
      <c r="K6" s="32" t="s">
        <v>155</v>
      </c>
      <c r="L6" s="32" t="s">
        <v>5</v>
      </c>
      <c r="M6" s="32" t="s">
        <v>69</v>
      </c>
      <c r="N6" s="32" t="s">
        <v>54</v>
      </c>
      <c r="O6" s="33" t="s">
        <v>150</v>
      </c>
    </row>
    <row r="7" spans="1:34" s="15" customFormat="1">
      <c r="A7" s="95" t="s">
        <v>1867</v>
      </c>
      <c r="B7" s="96" t="s">
        <v>1867</v>
      </c>
      <c r="C7" s="96" t="s">
        <v>1867</v>
      </c>
      <c r="D7" s="96" t="s">
        <v>1867</v>
      </c>
      <c r="E7" s="20" t="s">
        <v>70</v>
      </c>
      <c r="F7" s="20" t="s">
        <v>71</v>
      </c>
      <c r="G7" s="96" t="s">
        <v>1867</v>
      </c>
      <c r="H7" s="20" t="s">
        <v>7</v>
      </c>
      <c r="I7" s="20" t="s">
        <v>7</v>
      </c>
      <c r="J7" s="20" t="s">
        <v>151</v>
      </c>
      <c r="K7" s="96" t="s">
        <v>1867</v>
      </c>
      <c r="L7" s="20" t="s">
        <v>6</v>
      </c>
      <c r="M7" s="20" t="s">
        <v>7</v>
      </c>
      <c r="N7" s="20" t="s">
        <v>7</v>
      </c>
      <c r="O7" s="21" t="s">
        <v>7</v>
      </c>
    </row>
    <row r="8" spans="1:34" s="17" customFormat="1" ht="20.25">
      <c r="A8" s="97" t="s">
        <v>1867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23" t="s">
        <v>74</v>
      </c>
      <c r="O8" s="23" t="s">
        <v>75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7" customFormat="1" ht="20.25">
      <c r="A9" s="18" t="s">
        <v>77</v>
      </c>
      <c r="B9" s="98" t="s">
        <v>1867</v>
      </c>
      <c r="C9" s="98" t="s">
        <v>1867</v>
      </c>
      <c r="D9" s="98" t="s">
        <v>1867</v>
      </c>
      <c r="E9" s="98" t="s">
        <v>1867</v>
      </c>
      <c r="F9" s="98" t="s">
        <v>1867</v>
      </c>
      <c r="G9" s="98" t="s">
        <v>1867</v>
      </c>
      <c r="H9" s="98" t="s">
        <v>1867</v>
      </c>
      <c r="I9" s="98" t="s">
        <v>1867</v>
      </c>
      <c r="J9" s="52">
        <v>0</v>
      </c>
      <c r="K9" s="98" t="s">
        <v>1867</v>
      </c>
      <c r="L9" s="52">
        <v>0</v>
      </c>
      <c r="M9" s="98" t="s">
        <v>1867</v>
      </c>
      <c r="N9" s="53">
        <v>0</v>
      </c>
      <c r="O9" s="53"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56" t="s">
        <v>170</v>
      </c>
      <c r="B10" s="102" t="s">
        <v>1867</v>
      </c>
      <c r="C10" s="103" t="s">
        <v>1867</v>
      </c>
      <c r="D10" s="103" t="s">
        <v>1867</v>
      </c>
      <c r="E10" s="103" t="s">
        <v>1867</v>
      </c>
      <c r="F10" s="58">
        <v>0</v>
      </c>
      <c r="G10" s="103" t="s">
        <v>1867</v>
      </c>
      <c r="H10" s="103" t="s">
        <v>1867</v>
      </c>
      <c r="I10" s="57">
        <v>0</v>
      </c>
      <c r="J10" s="58">
        <v>0</v>
      </c>
      <c r="K10" s="103" t="s">
        <v>1867</v>
      </c>
      <c r="L10" s="58">
        <v>0</v>
      </c>
      <c r="M10" s="103" t="s">
        <v>1867</v>
      </c>
      <c r="N10" s="57">
        <v>0</v>
      </c>
      <c r="O10" s="57">
        <v>0</v>
      </c>
    </row>
    <row r="11" spans="1:34">
      <c r="A11" s="56" t="s">
        <v>1118</v>
      </c>
      <c r="B11" s="102" t="s">
        <v>1867</v>
      </c>
      <c r="C11" s="103" t="s">
        <v>1867</v>
      </c>
      <c r="D11" s="103" t="s">
        <v>1867</v>
      </c>
      <c r="E11" s="103" t="s">
        <v>1867</v>
      </c>
      <c r="F11" s="58">
        <v>0</v>
      </c>
      <c r="G11" s="103" t="s">
        <v>1867</v>
      </c>
      <c r="H11" s="103" t="s">
        <v>1867</v>
      </c>
      <c r="I11" s="57">
        <v>0</v>
      </c>
      <c r="J11" s="58">
        <v>0</v>
      </c>
      <c r="K11" s="103" t="s">
        <v>1867</v>
      </c>
      <c r="L11" s="58">
        <v>0</v>
      </c>
      <c r="M11" s="103" t="s">
        <v>1867</v>
      </c>
      <c r="N11" s="57">
        <v>0</v>
      </c>
      <c r="O11" s="57">
        <v>0</v>
      </c>
    </row>
    <row r="12" spans="1:34">
      <c r="A12" t="s">
        <v>176</v>
      </c>
      <c r="B12" t="s">
        <v>176</v>
      </c>
      <c r="C12" t="s">
        <v>176</v>
      </c>
      <c r="D12" s="103" t="s">
        <v>1867</v>
      </c>
      <c r="E12" s="103" t="s">
        <v>1867</v>
      </c>
      <c r="F12" s="54">
        <v>0</v>
      </c>
      <c r="G12" t="s">
        <v>176</v>
      </c>
      <c r="H12" s="55">
        <v>0</v>
      </c>
      <c r="I12" s="55">
        <v>0</v>
      </c>
      <c r="J12" s="54">
        <v>0</v>
      </c>
      <c r="K12" s="54">
        <v>0</v>
      </c>
      <c r="L12" s="54">
        <v>0</v>
      </c>
      <c r="M12" s="55">
        <v>0</v>
      </c>
      <c r="N12" s="55">
        <v>0</v>
      </c>
      <c r="O12" s="55">
        <v>0</v>
      </c>
    </row>
    <row r="13" spans="1:34">
      <c r="A13" s="56" t="s">
        <v>1119</v>
      </c>
      <c r="B13" s="102" t="s">
        <v>1867</v>
      </c>
      <c r="C13" s="103" t="s">
        <v>1867</v>
      </c>
      <c r="D13" s="103" t="s">
        <v>1867</v>
      </c>
      <c r="E13" s="103" t="s">
        <v>1867</v>
      </c>
      <c r="F13" s="58">
        <v>0</v>
      </c>
      <c r="G13" s="103" t="s">
        <v>1867</v>
      </c>
      <c r="H13" s="103" t="s">
        <v>1867</v>
      </c>
      <c r="I13" s="57">
        <v>0</v>
      </c>
      <c r="J13" s="58">
        <v>0</v>
      </c>
      <c r="K13" s="103" t="s">
        <v>1867</v>
      </c>
      <c r="L13" s="58">
        <v>0</v>
      </c>
      <c r="M13" s="103" t="s">
        <v>1867</v>
      </c>
      <c r="N13" s="57">
        <v>0</v>
      </c>
      <c r="O13" s="57">
        <v>0</v>
      </c>
    </row>
    <row r="14" spans="1:34">
      <c r="A14" t="s">
        <v>176</v>
      </c>
      <c r="B14" t="s">
        <v>176</v>
      </c>
      <c r="C14" t="s">
        <v>176</v>
      </c>
      <c r="D14" s="103" t="s">
        <v>1867</v>
      </c>
      <c r="E14" s="103" t="s">
        <v>1867</v>
      </c>
      <c r="F14" s="54">
        <v>0</v>
      </c>
      <c r="G14" t="s">
        <v>176</v>
      </c>
      <c r="H14" s="55">
        <v>0</v>
      </c>
      <c r="I14" s="55">
        <v>0</v>
      </c>
      <c r="J14" s="54">
        <v>0</v>
      </c>
      <c r="K14" s="54">
        <v>0</v>
      </c>
      <c r="L14" s="54">
        <v>0</v>
      </c>
      <c r="M14" s="55">
        <v>0</v>
      </c>
      <c r="N14" s="55">
        <v>0</v>
      </c>
      <c r="O14" s="55">
        <v>0</v>
      </c>
    </row>
    <row r="15" spans="1:34">
      <c r="A15" s="56" t="s">
        <v>1120</v>
      </c>
      <c r="B15" s="102" t="s">
        <v>1867</v>
      </c>
      <c r="C15" s="103" t="s">
        <v>1867</v>
      </c>
      <c r="D15" s="103" t="s">
        <v>1867</v>
      </c>
      <c r="E15" s="103" t="s">
        <v>1867</v>
      </c>
      <c r="F15" s="58">
        <v>0</v>
      </c>
      <c r="G15" s="103" t="s">
        <v>1867</v>
      </c>
      <c r="H15" s="103" t="s">
        <v>1867</v>
      </c>
      <c r="I15" s="57">
        <v>0</v>
      </c>
      <c r="J15" s="58">
        <v>0</v>
      </c>
      <c r="K15" s="103" t="s">
        <v>1867</v>
      </c>
      <c r="L15" s="58">
        <v>0</v>
      </c>
      <c r="M15" s="103" t="s">
        <v>1867</v>
      </c>
      <c r="N15" s="57">
        <v>0</v>
      </c>
      <c r="O15" s="57">
        <v>0</v>
      </c>
    </row>
    <row r="16" spans="1:34">
      <c r="A16" t="s">
        <v>176</v>
      </c>
      <c r="B16" t="s">
        <v>176</v>
      </c>
      <c r="C16" t="s">
        <v>176</v>
      </c>
      <c r="D16" s="103" t="s">
        <v>1867</v>
      </c>
      <c r="E16" s="103" t="s">
        <v>1867</v>
      </c>
      <c r="F16" s="54">
        <v>0</v>
      </c>
      <c r="G16" t="s">
        <v>176</v>
      </c>
      <c r="H16" s="55">
        <v>0</v>
      </c>
      <c r="I16" s="55">
        <v>0</v>
      </c>
      <c r="J16" s="54">
        <v>0</v>
      </c>
      <c r="K16" s="54">
        <v>0</v>
      </c>
      <c r="L16" s="54">
        <v>0</v>
      </c>
      <c r="M16" s="55">
        <v>0</v>
      </c>
      <c r="N16" s="55">
        <v>0</v>
      </c>
      <c r="O16" s="55">
        <v>0</v>
      </c>
    </row>
    <row r="17" spans="1:15">
      <c r="A17" s="56" t="s">
        <v>1121</v>
      </c>
      <c r="B17" s="102" t="s">
        <v>1867</v>
      </c>
      <c r="C17" s="103" t="s">
        <v>1867</v>
      </c>
      <c r="D17" s="103" t="s">
        <v>1867</v>
      </c>
      <c r="E17" s="103" t="s">
        <v>1867</v>
      </c>
      <c r="F17" s="58">
        <v>0</v>
      </c>
      <c r="G17" s="103" t="s">
        <v>1867</v>
      </c>
      <c r="H17" s="103" t="s">
        <v>1867</v>
      </c>
      <c r="I17" s="57">
        <v>0</v>
      </c>
      <c r="J17" s="58">
        <v>0</v>
      </c>
      <c r="K17" s="103" t="s">
        <v>1867</v>
      </c>
      <c r="L17" s="58">
        <v>0</v>
      </c>
      <c r="M17" s="103" t="s">
        <v>1867</v>
      </c>
      <c r="N17" s="57">
        <v>0</v>
      </c>
      <c r="O17" s="57">
        <v>0</v>
      </c>
    </row>
    <row r="18" spans="1:15">
      <c r="A18" t="s">
        <v>176</v>
      </c>
      <c r="B18" t="s">
        <v>176</v>
      </c>
      <c r="C18" t="s">
        <v>176</v>
      </c>
      <c r="D18" s="103" t="s">
        <v>1867</v>
      </c>
      <c r="E18" s="103" t="s">
        <v>1867</v>
      </c>
      <c r="F18" s="54">
        <v>0</v>
      </c>
      <c r="G18" t="s">
        <v>176</v>
      </c>
      <c r="H18" s="55">
        <v>0</v>
      </c>
      <c r="I18" s="55">
        <v>0</v>
      </c>
      <c r="J18" s="54">
        <v>0</v>
      </c>
      <c r="K18" s="54">
        <v>0</v>
      </c>
      <c r="L18" s="54">
        <v>0</v>
      </c>
      <c r="M18" s="55">
        <v>0</v>
      </c>
      <c r="N18" s="55">
        <v>0</v>
      </c>
      <c r="O18" s="55">
        <v>0</v>
      </c>
    </row>
    <row r="19" spans="1:15">
      <c r="A19" s="56" t="s">
        <v>1122</v>
      </c>
      <c r="B19" s="102" t="s">
        <v>1867</v>
      </c>
      <c r="C19" s="103" t="s">
        <v>1867</v>
      </c>
      <c r="D19" s="103" t="s">
        <v>1867</v>
      </c>
      <c r="E19" s="103" t="s">
        <v>1867</v>
      </c>
      <c r="F19" s="58">
        <v>0</v>
      </c>
      <c r="G19" s="103" t="s">
        <v>1867</v>
      </c>
      <c r="H19" s="103" t="s">
        <v>1867</v>
      </c>
      <c r="I19" s="57">
        <v>0</v>
      </c>
      <c r="J19" s="58">
        <v>0</v>
      </c>
      <c r="K19" s="103" t="s">
        <v>1867</v>
      </c>
      <c r="L19" s="58">
        <v>0</v>
      </c>
      <c r="M19" s="103" t="s">
        <v>1867</v>
      </c>
      <c r="N19" s="57">
        <v>0</v>
      </c>
      <c r="O19" s="57">
        <v>0</v>
      </c>
    </row>
    <row r="20" spans="1:15">
      <c r="A20" s="56" t="s">
        <v>1123</v>
      </c>
      <c r="B20" s="102" t="s">
        <v>1867</v>
      </c>
      <c r="C20" s="103" t="s">
        <v>1867</v>
      </c>
      <c r="D20" s="103" t="s">
        <v>1867</v>
      </c>
      <c r="E20" s="103" t="s">
        <v>1867</v>
      </c>
      <c r="F20" s="58">
        <v>0</v>
      </c>
      <c r="G20" s="103" t="s">
        <v>1867</v>
      </c>
      <c r="H20" s="103" t="s">
        <v>1867</v>
      </c>
      <c r="I20" s="57">
        <v>0</v>
      </c>
      <c r="J20" s="58">
        <v>0</v>
      </c>
      <c r="K20" s="103" t="s">
        <v>1867</v>
      </c>
      <c r="L20" s="58">
        <v>0</v>
      </c>
      <c r="M20" s="103" t="s">
        <v>1867</v>
      </c>
      <c r="N20" s="57">
        <v>0</v>
      </c>
      <c r="O20" s="57">
        <v>0</v>
      </c>
    </row>
    <row r="21" spans="1:15">
      <c r="A21" t="s">
        <v>176</v>
      </c>
      <c r="B21" t="s">
        <v>176</v>
      </c>
      <c r="C21" t="s">
        <v>176</v>
      </c>
      <c r="D21" s="103" t="s">
        <v>1867</v>
      </c>
      <c r="E21" s="103" t="s">
        <v>1867</v>
      </c>
      <c r="F21" s="54">
        <v>0</v>
      </c>
      <c r="G21" t="s">
        <v>176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  <c r="O21" s="55">
        <v>0</v>
      </c>
    </row>
    <row r="22" spans="1:15">
      <c r="A22" s="56" t="s">
        <v>1124</v>
      </c>
      <c r="B22" s="102" t="s">
        <v>1867</v>
      </c>
      <c r="C22" s="103" t="s">
        <v>1867</v>
      </c>
      <c r="D22" s="103" t="s">
        <v>1867</v>
      </c>
      <c r="E22" s="103" t="s">
        <v>1867</v>
      </c>
      <c r="F22" s="58">
        <v>0</v>
      </c>
      <c r="G22" s="103" t="s">
        <v>1867</v>
      </c>
      <c r="H22" s="103" t="s">
        <v>1867</v>
      </c>
      <c r="I22" s="57">
        <v>0</v>
      </c>
      <c r="J22" s="58">
        <v>0</v>
      </c>
      <c r="K22" s="103" t="s">
        <v>1867</v>
      </c>
      <c r="L22" s="58">
        <v>0</v>
      </c>
      <c r="M22" s="103" t="s">
        <v>1867</v>
      </c>
      <c r="N22" s="57">
        <v>0</v>
      </c>
      <c r="O22" s="57">
        <v>0</v>
      </c>
    </row>
    <row r="23" spans="1:15">
      <c r="A23" t="s">
        <v>176</v>
      </c>
      <c r="B23" t="s">
        <v>176</v>
      </c>
      <c r="C23" t="s">
        <v>176</v>
      </c>
      <c r="D23" s="103" t="s">
        <v>1867</v>
      </c>
      <c r="E23" s="103" t="s">
        <v>1867</v>
      </c>
      <c r="F23" s="54">
        <v>0</v>
      </c>
      <c r="G23" t="s">
        <v>176</v>
      </c>
      <c r="H23" s="55">
        <v>0</v>
      </c>
      <c r="I23" s="55">
        <v>0</v>
      </c>
      <c r="J23" s="54">
        <v>0</v>
      </c>
      <c r="K23" s="54">
        <v>0</v>
      </c>
      <c r="L23" s="54">
        <v>0</v>
      </c>
      <c r="M23" s="55">
        <v>0</v>
      </c>
      <c r="N23" s="55">
        <v>0</v>
      </c>
      <c r="O23" s="55">
        <v>0</v>
      </c>
    </row>
    <row r="24" spans="1:15">
      <c r="A24" s="56" t="s">
        <v>1125</v>
      </c>
      <c r="B24" s="102" t="s">
        <v>1867</v>
      </c>
      <c r="C24" s="103" t="s">
        <v>1867</v>
      </c>
      <c r="D24" s="103" t="s">
        <v>1867</v>
      </c>
      <c r="E24" s="103" t="s">
        <v>1867</v>
      </c>
      <c r="F24" s="58">
        <v>0</v>
      </c>
      <c r="G24" s="103" t="s">
        <v>1867</v>
      </c>
      <c r="H24" s="103" t="s">
        <v>1867</v>
      </c>
      <c r="I24" s="57">
        <v>0</v>
      </c>
      <c r="J24" s="58">
        <v>0</v>
      </c>
      <c r="K24" s="103" t="s">
        <v>1867</v>
      </c>
      <c r="L24" s="58">
        <v>0</v>
      </c>
      <c r="M24" s="103" t="s">
        <v>1867</v>
      </c>
      <c r="N24" s="57">
        <v>0</v>
      </c>
      <c r="O24" s="57">
        <v>0</v>
      </c>
    </row>
    <row r="25" spans="1:15">
      <c r="A25" t="s">
        <v>176</v>
      </c>
      <c r="B25" t="s">
        <v>176</v>
      </c>
      <c r="C25" t="s">
        <v>176</v>
      </c>
      <c r="D25" s="103" t="s">
        <v>1867</v>
      </c>
      <c r="E25" s="103" t="s">
        <v>1867</v>
      </c>
      <c r="F25" s="54">
        <v>0</v>
      </c>
      <c r="G25" t="s">
        <v>176</v>
      </c>
      <c r="H25" s="55">
        <v>0</v>
      </c>
      <c r="I25" s="55">
        <v>0</v>
      </c>
      <c r="J25" s="54">
        <v>0</v>
      </c>
      <c r="K25" s="54">
        <v>0</v>
      </c>
      <c r="L25" s="54">
        <v>0</v>
      </c>
      <c r="M25" s="55">
        <v>0</v>
      </c>
      <c r="N25" s="55">
        <v>0</v>
      </c>
      <c r="O25" s="55">
        <v>0</v>
      </c>
    </row>
    <row r="26" spans="1:15">
      <c r="A26" s="56" t="s">
        <v>226</v>
      </c>
      <c r="B26" s="102" t="s">
        <v>1867</v>
      </c>
      <c r="C26" s="103" t="s">
        <v>1867</v>
      </c>
      <c r="D26" s="103" t="s">
        <v>1867</v>
      </c>
      <c r="E26" s="103" t="s">
        <v>1867</v>
      </c>
      <c r="F26" s="58">
        <v>0</v>
      </c>
      <c r="G26" s="103" t="s">
        <v>1867</v>
      </c>
      <c r="H26" s="103" t="s">
        <v>1867</v>
      </c>
      <c r="I26" s="57">
        <v>0</v>
      </c>
      <c r="J26" s="58">
        <v>0</v>
      </c>
      <c r="K26" s="103" t="s">
        <v>1867</v>
      </c>
      <c r="L26" s="58">
        <v>0</v>
      </c>
      <c r="M26" s="103" t="s">
        <v>1867</v>
      </c>
      <c r="N26" s="57">
        <v>0</v>
      </c>
      <c r="O26" s="57">
        <v>0</v>
      </c>
    </row>
    <row r="27" spans="1:15">
      <c r="A27" t="s">
        <v>176</v>
      </c>
      <c r="B27" t="s">
        <v>176</v>
      </c>
      <c r="C27" t="s">
        <v>176</v>
      </c>
      <c r="D27" s="103" t="s">
        <v>1867</v>
      </c>
      <c r="E27" s="103" t="s">
        <v>1867</v>
      </c>
      <c r="F27" s="54">
        <v>0</v>
      </c>
      <c r="G27" t="s">
        <v>176</v>
      </c>
      <c r="H27" s="55">
        <v>0</v>
      </c>
      <c r="I27" s="55">
        <v>0</v>
      </c>
      <c r="J27" s="54">
        <v>0</v>
      </c>
      <c r="K27" s="54">
        <v>0</v>
      </c>
      <c r="L27" s="54">
        <v>0</v>
      </c>
      <c r="M27" s="55">
        <v>0</v>
      </c>
      <c r="N27" s="55">
        <v>0</v>
      </c>
      <c r="O27" s="55">
        <v>0</v>
      </c>
    </row>
    <row r="28" spans="1:15">
      <c r="A28" s="56" t="s">
        <v>184</v>
      </c>
      <c r="B28" s="102" t="s">
        <v>1867</v>
      </c>
      <c r="C28" s="103" t="s">
        <v>1867</v>
      </c>
      <c r="D28" s="103" t="s">
        <v>1867</v>
      </c>
      <c r="E28" s="103" t="s">
        <v>1867</v>
      </c>
      <c r="F28" s="58">
        <v>0</v>
      </c>
      <c r="G28" s="103" t="s">
        <v>1867</v>
      </c>
      <c r="H28" s="103" t="s">
        <v>1867</v>
      </c>
      <c r="I28" s="57">
        <v>0</v>
      </c>
      <c r="J28" s="58">
        <v>0</v>
      </c>
      <c r="K28" s="103" t="s">
        <v>1867</v>
      </c>
      <c r="L28" s="58">
        <v>0</v>
      </c>
      <c r="M28" s="103" t="s">
        <v>1867</v>
      </c>
      <c r="N28" s="57">
        <v>0</v>
      </c>
      <c r="O28" s="57">
        <v>0</v>
      </c>
    </row>
    <row r="29" spans="1:15">
      <c r="A29" s="56" t="s">
        <v>216</v>
      </c>
      <c r="B29" s="102" t="s">
        <v>1867</v>
      </c>
      <c r="C29" s="103" t="s">
        <v>1867</v>
      </c>
      <c r="D29" s="103" t="s">
        <v>1867</v>
      </c>
      <c r="E29" s="103" t="s">
        <v>1867</v>
      </c>
      <c r="F29" s="58">
        <v>0</v>
      </c>
      <c r="G29" s="103" t="s">
        <v>1867</v>
      </c>
      <c r="H29" s="103" t="s">
        <v>1867</v>
      </c>
      <c r="I29" s="57">
        <v>0</v>
      </c>
      <c r="J29" s="58">
        <v>0</v>
      </c>
      <c r="K29" s="103" t="s">
        <v>1867</v>
      </c>
      <c r="L29" s="58">
        <v>0</v>
      </c>
      <c r="M29" s="103" t="s">
        <v>1867</v>
      </c>
      <c r="N29" s="57">
        <v>0</v>
      </c>
      <c r="O29" s="57">
        <v>0</v>
      </c>
    </row>
    <row r="30" spans="1:15">
      <c r="A30" t="s">
        <v>176</v>
      </c>
      <c r="B30" t="s">
        <v>176</v>
      </c>
      <c r="C30" t="s">
        <v>176</v>
      </c>
      <c r="D30" s="103" t="s">
        <v>1867</v>
      </c>
      <c r="E30" s="103" t="s">
        <v>1867</v>
      </c>
      <c r="F30" s="54">
        <v>0</v>
      </c>
      <c r="G30" t="s">
        <v>176</v>
      </c>
      <c r="H30" s="55">
        <v>0</v>
      </c>
      <c r="I30" s="55">
        <v>0</v>
      </c>
      <c r="J30" s="54">
        <v>0</v>
      </c>
      <c r="K30" s="54">
        <v>0</v>
      </c>
      <c r="L30" s="54">
        <v>0</v>
      </c>
      <c r="M30" s="55">
        <v>0</v>
      </c>
      <c r="N30" s="55">
        <v>0</v>
      </c>
      <c r="O30" s="55">
        <v>0</v>
      </c>
    </row>
    <row r="31" spans="1:15">
      <c r="A31" s="56" t="s">
        <v>1126</v>
      </c>
      <c r="B31" s="102" t="s">
        <v>1867</v>
      </c>
      <c r="C31" s="103" t="s">
        <v>1867</v>
      </c>
      <c r="D31" s="103" t="s">
        <v>1867</v>
      </c>
      <c r="E31" s="103" t="s">
        <v>1867</v>
      </c>
      <c r="F31" s="58">
        <v>0</v>
      </c>
      <c r="G31" s="103" t="s">
        <v>1867</v>
      </c>
      <c r="H31" s="103" t="s">
        <v>1867</v>
      </c>
      <c r="I31" s="57">
        <v>0</v>
      </c>
      <c r="J31" s="58">
        <v>0</v>
      </c>
      <c r="K31" s="103" t="s">
        <v>1867</v>
      </c>
      <c r="L31" s="58">
        <v>0</v>
      </c>
      <c r="M31" s="103" t="s">
        <v>1867</v>
      </c>
      <c r="N31" s="57">
        <v>0</v>
      </c>
      <c r="O31" s="57">
        <v>0</v>
      </c>
    </row>
    <row r="32" spans="1:15">
      <c r="A32" t="s">
        <v>176</v>
      </c>
      <c r="B32" t="s">
        <v>176</v>
      </c>
      <c r="C32" t="s">
        <v>176</v>
      </c>
      <c r="D32" s="103" t="s">
        <v>1867</v>
      </c>
      <c r="E32" s="103" t="s">
        <v>1867</v>
      </c>
      <c r="F32" s="54">
        <v>0</v>
      </c>
      <c r="G32" t="s">
        <v>176</v>
      </c>
      <c r="H32" s="55">
        <v>0</v>
      </c>
      <c r="I32" s="55">
        <v>0</v>
      </c>
      <c r="J32" s="54">
        <v>0</v>
      </c>
      <c r="K32" s="54">
        <v>0</v>
      </c>
      <c r="L32" s="54">
        <v>0</v>
      </c>
      <c r="M32" s="55">
        <v>0</v>
      </c>
      <c r="N32" s="55">
        <v>0</v>
      </c>
      <c r="O32" s="55">
        <v>0</v>
      </c>
    </row>
    <row r="33" spans="1:15">
      <c r="A33" t="s">
        <v>218</v>
      </c>
      <c r="B33" s="102" t="s">
        <v>1867</v>
      </c>
      <c r="C33" s="103" t="s">
        <v>1867</v>
      </c>
      <c r="D33" s="103" t="s">
        <v>1867</v>
      </c>
      <c r="E33" s="103" t="s">
        <v>1867</v>
      </c>
      <c r="F33" s="103" t="s">
        <v>1867</v>
      </c>
      <c r="G33" s="103" t="s">
        <v>1867</v>
      </c>
      <c r="H33" s="103" t="s">
        <v>1867</v>
      </c>
      <c r="I33" s="103" t="s">
        <v>1867</v>
      </c>
      <c r="J33" s="103" t="s">
        <v>1867</v>
      </c>
      <c r="K33" s="103" t="s">
        <v>1867</v>
      </c>
      <c r="L33" s="103" t="s">
        <v>1867</v>
      </c>
      <c r="M33" s="103" t="s">
        <v>1867</v>
      </c>
      <c r="N33" s="103" t="s">
        <v>1867</v>
      </c>
      <c r="O33" s="103" t="s">
        <v>1867</v>
      </c>
    </row>
    <row r="34" spans="1:15">
      <c r="A34" t="s">
        <v>219</v>
      </c>
      <c r="B34" s="102" t="s">
        <v>1867</v>
      </c>
      <c r="C34" s="103" t="s">
        <v>1867</v>
      </c>
      <c r="D34" s="103" t="s">
        <v>1867</v>
      </c>
      <c r="E34" s="103" t="s">
        <v>1867</v>
      </c>
      <c r="F34" s="103" t="s">
        <v>1867</v>
      </c>
      <c r="G34" s="103" t="s">
        <v>1867</v>
      </c>
      <c r="H34" s="103" t="s">
        <v>1867</v>
      </c>
      <c r="I34" s="103" t="s">
        <v>1867</v>
      </c>
      <c r="J34" s="103" t="s">
        <v>1867</v>
      </c>
      <c r="K34" s="103" t="s">
        <v>1867</v>
      </c>
      <c r="L34" s="103" t="s">
        <v>1867</v>
      </c>
      <c r="M34" s="103" t="s">
        <v>1867</v>
      </c>
      <c r="N34" s="103" t="s">
        <v>1867</v>
      </c>
      <c r="O34" s="103" t="s">
        <v>1867</v>
      </c>
    </row>
    <row r="35" spans="1:15">
      <c r="A35" t="s">
        <v>220</v>
      </c>
      <c r="B35" s="102" t="s">
        <v>1867</v>
      </c>
      <c r="C35" s="103" t="s">
        <v>1867</v>
      </c>
      <c r="D35" s="103" t="s">
        <v>1867</v>
      </c>
      <c r="E35" s="103" t="s">
        <v>1867</v>
      </c>
      <c r="F35" s="103" t="s">
        <v>1867</v>
      </c>
      <c r="G35" s="103" t="s">
        <v>1867</v>
      </c>
      <c r="H35" s="103" t="s">
        <v>1867</v>
      </c>
      <c r="I35" s="103" t="s">
        <v>1867</v>
      </c>
      <c r="J35" s="103" t="s">
        <v>1867</v>
      </c>
      <c r="K35" s="103" t="s">
        <v>1867</v>
      </c>
      <c r="L35" s="103" t="s">
        <v>1867</v>
      </c>
      <c r="M35" s="103" t="s">
        <v>1867</v>
      </c>
      <c r="N35" s="103" t="s">
        <v>1867</v>
      </c>
      <c r="O35" s="103" t="s">
        <v>1867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B1:B4 A5:AY1048576 BA5:XFD1048576 AZ5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1" t="s">
        <v>1866</v>
      </c>
    </row>
    <row r="2" spans="1:20" s="1" customFormat="1">
      <c r="A2" s="2" t="s">
        <v>1</v>
      </c>
      <c r="B2" s="9" t="s">
        <v>1320</v>
      </c>
    </row>
    <row r="3" spans="1:20" s="1" customFormat="1">
      <c r="A3" s="2" t="s">
        <v>2</v>
      </c>
      <c r="B3" s="62" t="s">
        <v>1321</v>
      </c>
    </row>
    <row r="4" spans="1:20" s="1" customFormat="1">
      <c r="A4" s="2" t="s">
        <v>3</v>
      </c>
      <c r="B4" s="63" t="s">
        <v>164</v>
      </c>
    </row>
    <row r="5" spans="1:20" ht="18.75">
      <c r="A5" s="78" t="s">
        <v>78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80"/>
    </row>
    <row r="6" spans="1:20" s="15" customFormat="1">
      <c r="A6" s="31" t="s">
        <v>92</v>
      </c>
      <c r="B6" s="32" t="s">
        <v>46</v>
      </c>
      <c r="C6" s="32" t="s">
        <v>117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110" t="s">
        <v>52</v>
      </c>
      <c r="M6" s="32" t="s">
        <v>154</v>
      </c>
      <c r="N6" s="32" t="s">
        <v>155</v>
      </c>
      <c r="O6" s="32" t="s">
        <v>5</v>
      </c>
      <c r="P6" s="32" t="s">
        <v>69</v>
      </c>
      <c r="Q6" s="32" t="s">
        <v>54</v>
      </c>
      <c r="R6" s="33" t="s">
        <v>150</v>
      </c>
      <c r="T6" s="13"/>
    </row>
    <row r="7" spans="1:20" s="15" customFormat="1">
      <c r="A7" s="95" t="s">
        <v>1867</v>
      </c>
      <c r="B7" s="96" t="s">
        <v>1867</v>
      </c>
      <c r="C7" s="96" t="s">
        <v>1867</v>
      </c>
      <c r="D7" s="96" t="s">
        <v>1867</v>
      </c>
      <c r="E7" s="96" t="s">
        <v>1867</v>
      </c>
      <c r="F7" s="96" t="s">
        <v>1867</v>
      </c>
      <c r="G7" s="96" t="s">
        <v>1867</v>
      </c>
      <c r="H7" s="20" t="s">
        <v>70</v>
      </c>
      <c r="I7" s="20" t="s">
        <v>71</v>
      </c>
      <c r="J7" s="96" t="s">
        <v>1867</v>
      </c>
      <c r="K7" s="20" t="s">
        <v>7</v>
      </c>
      <c r="L7" s="20" t="s">
        <v>7</v>
      </c>
      <c r="M7" s="20" t="s">
        <v>151</v>
      </c>
      <c r="N7" s="96" t="s">
        <v>1867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97" t="s">
        <v>1867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84</v>
      </c>
      <c r="B9" s="98" t="s">
        <v>1867</v>
      </c>
      <c r="C9" s="98" t="s">
        <v>1867</v>
      </c>
      <c r="D9" s="98" t="s">
        <v>1867</v>
      </c>
      <c r="E9" s="98" t="s">
        <v>1867</v>
      </c>
      <c r="F9" s="98" t="s">
        <v>1867</v>
      </c>
      <c r="G9" s="98" t="s">
        <v>1867</v>
      </c>
      <c r="H9" s="98" t="s">
        <v>1867</v>
      </c>
      <c r="I9" s="98" t="s">
        <v>1867</v>
      </c>
      <c r="J9" s="98" t="s">
        <v>1867</v>
      </c>
      <c r="K9" s="98" t="s">
        <v>1867</v>
      </c>
      <c r="L9" s="98" t="s">
        <v>1867</v>
      </c>
      <c r="M9" s="52">
        <v>0</v>
      </c>
      <c r="N9" s="98" t="s">
        <v>1867</v>
      </c>
      <c r="O9" s="52">
        <v>0</v>
      </c>
      <c r="P9" s="98" t="s">
        <v>1867</v>
      </c>
      <c r="Q9" s="53">
        <v>0</v>
      </c>
      <c r="R9" s="53">
        <v>0</v>
      </c>
      <c r="S9" s="24"/>
    </row>
    <row r="10" spans="1:20">
      <c r="A10" s="56" t="s">
        <v>170</v>
      </c>
      <c r="B10" s="102" t="s">
        <v>1867</v>
      </c>
      <c r="C10" s="103" t="s">
        <v>1867</v>
      </c>
      <c r="D10" s="103" t="s">
        <v>1867</v>
      </c>
      <c r="E10" s="103" t="s">
        <v>1867</v>
      </c>
      <c r="F10" s="103" t="s">
        <v>1867</v>
      </c>
      <c r="G10" s="103" t="s">
        <v>1867</v>
      </c>
      <c r="H10" s="103" t="s">
        <v>1867</v>
      </c>
      <c r="I10" s="58">
        <v>0</v>
      </c>
      <c r="J10" s="103" t="s">
        <v>1867</v>
      </c>
      <c r="K10" s="103" t="s">
        <v>1867</v>
      </c>
      <c r="L10" s="57">
        <v>0</v>
      </c>
      <c r="M10" s="58">
        <v>0</v>
      </c>
      <c r="N10" s="103" t="s">
        <v>1867</v>
      </c>
      <c r="O10" s="58">
        <v>0</v>
      </c>
      <c r="P10" s="103" t="s">
        <v>1867</v>
      </c>
      <c r="Q10" s="57">
        <v>0</v>
      </c>
      <c r="R10" s="57">
        <v>0</v>
      </c>
    </row>
    <row r="11" spans="1:20">
      <c r="A11" s="56" t="s">
        <v>1127</v>
      </c>
      <c r="B11" s="102" t="s">
        <v>1867</v>
      </c>
      <c r="C11" s="103" t="s">
        <v>1867</v>
      </c>
      <c r="D11" s="103" t="s">
        <v>1867</v>
      </c>
      <c r="E11" s="103" t="s">
        <v>1867</v>
      </c>
      <c r="F11" s="103" t="s">
        <v>1867</v>
      </c>
      <c r="G11" s="103" t="s">
        <v>1867</v>
      </c>
      <c r="H11" s="103" t="s">
        <v>1867</v>
      </c>
      <c r="I11" s="58">
        <v>0</v>
      </c>
      <c r="J11" s="103" t="s">
        <v>1867</v>
      </c>
      <c r="K11" s="103" t="s">
        <v>1867</v>
      </c>
      <c r="L11" s="57">
        <v>0</v>
      </c>
      <c r="M11" s="58">
        <v>0</v>
      </c>
      <c r="N11" s="103" t="s">
        <v>1867</v>
      </c>
      <c r="O11" s="58">
        <v>0</v>
      </c>
      <c r="P11" s="103" t="s">
        <v>1867</v>
      </c>
      <c r="Q11" s="57">
        <v>0</v>
      </c>
      <c r="R11" s="57">
        <v>0</v>
      </c>
    </row>
    <row r="12" spans="1:20">
      <c r="A12" t="s">
        <v>176</v>
      </c>
      <c r="B12" t="s">
        <v>176</v>
      </c>
      <c r="C12" s="103" t="s">
        <v>1867</v>
      </c>
      <c r="D12" s="103" t="s">
        <v>1867</v>
      </c>
      <c r="E12" t="s">
        <v>176</v>
      </c>
      <c r="F12" t="s">
        <v>176</v>
      </c>
      <c r="G12" s="103" t="s">
        <v>1867</v>
      </c>
      <c r="H12" s="103" t="s">
        <v>1867</v>
      </c>
      <c r="I12" s="54">
        <v>0</v>
      </c>
      <c r="J12" t="s">
        <v>176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1128</v>
      </c>
      <c r="B13" s="102" t="s">
        <v>1867</v>
      </c>
      <c r="C13" s="103" t="s">
        <v>1867</v>
      </c>
      <c r="D13" s="103" t="s">
        <v>1867</v>
      </c>
      <c r="E13" s="103" t="s">
        <v>1867</v>
      </c>
      <c r="F13" s="103" t="s">
        <v>1867</v>
      </c>
      <c r="G13" s="103" t="s">
        <v>1867</v>
      </c>
      <c r="H13" s="103" t="s">
        <v>1867</v>
      </c>
      <c r="I13" s="58">
        <v>0</v>
      </c>
      <c r="J13" s="103" t="s">
        <v>1867</v>
      </c>
      <c r="K13" s="103" t="s">
        <v>1867</v>
      </c>
      <c r="L13" s="57">
        <v>0</v>
      </c>
      <c r="M13" s="58">
        <v>0</v>
      </c>
      <c r="N13" s="103" t="s">
        <v>1867</v>
      </c>
      <c r="O13" s="58">
        <v>0</v>
      </c>
      <c r="P13" s="103" t="s">
        <v>1867</v>
      </c>
      <c r="Q13" s="57">
        <v>0</v>
      </c>
      <c r="R13" s="57">
        <v>0</v>
      </c>
    </row>
    <row r="14" spans="1:20">
      <c r="A14" t="s">
        <v>176</v>
      </c>
      <c r="B14" t="s">
        <v>176</v>
      </c>
      <c r="C14" s="103" t="s">
        <v>1867</v>
      </c>
      <c r="D14" s="103" t="s">
        <v>1867</v>
      </c>
      <c r="E14" t="s">
        <v>176</v>
      </c>
      <c r="F14" t="s">
        <v>176</v>
      </c>
      <c r="G14" s="103" t="s">
        <v>1867</v>
      </c>
      <c r="H14" s="103" t="s">
        <v>1867</v>
      </c>
      <c r="I14" s="54">
        <v>0</v>
      </c>
      <c r="J14" t="s">
        <v>176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223</v>
      </c>
      <c r="B15" s="102" t="s">
        <v>1867</v>
      </c>
      <c r="C15" s="103" t="s">
        <v>1867</v>
      </c>
      <c r="D15" s="103" t="s">
        <v>1867</v>
      </c>
      <c r="E15" s="103" t="s">
        <v>1867</v>
      </c>
      <c r="F15" s="103" t="s">
        <v>1867</v>
      </c>
      <c r="G15" s="103" t="s">
        <v>1867</v>
      </c>
      <c r="H15" s="103" t="s">
        <v>1867</v>
      </c>
      <c r="I15" s="58">
        <v>0</v>
      </c>
      <c r="J15" s="103" t="s">
        <v>1867</v>
      </c>
      <c r="K15" s="103" t="s">
        <v>1867</v>
      </c>
      <c r="L15" s="57">
        <v>0</v>
      </c>
      <c r="M15" s="58">
        <v>0</v>
      </c>
      <c r="N15" s="103" t="s">
        <v>1867</v>
      </c>
      <c r="O15" s="58">
        <v>0</v>
      </c>
      <c r="P15" s="103" t="s">
        <v>1867</v>
      </c>
      <c r="Q15" s="57">
        <v>0</v>
      </c>
      <c r="R15" s="57">
        <v>0</v>
      </c>
    </row>
    <row r="16" spans="1:20">
      <c r="A16" t="s">
        <v>176</v>
      </c>
      <c r="B16" t="s">
        <v>176</v>
      </c>
      <c r="C16" s="103" t="s">
        <v>1867</v>
      </c>
      <c r="D16" s="103" t="s">
        <v>1867</v>
      </c>
      <c r="E16" t="s">
        <v>176</v>
      </c>
      <c r="F16" t="s">
        <v>176</v>
      </c>
      <c r="G16" s="103" t="s">
        <v>1867</v>
      </c>
      <c r="H16" s="103" t="s">
        <v>1867</v>
      </c>
      <c r="I16" s="54">
        <v>0</v>
      </c>
      <c r="J16" t="s">
        <v>176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226</v>
      </c>
      <c r="B17" s="102" t="s">
        <v>1867</v>
      </c>
      <c r="C17" s="103" t="s">
        <v>1867</v>
      </c>
      <c r="D17" s="103" t="s">
        <v>1867</v>
      </c>
      <c r="E17" s="103" t="s">
        <v>1867</v>
      </c>
      <c r="F17" s="103" t="s">
        <v>1867</v>
      </c>
      <c r="G17" s="103" t="s">
        <v>1867</v>
      </c>
      <c r="H17" s="103" t="s">
        <v>1867</v>
      </c>
      <c r="I17" s="58">
        <v>0</v>
      </c>
      <c r="J17" s="103" t="s">
        <v>1867</v>
      </c>
      <c r="K17" s="103" t="s">
        <v>1867</v>
      </c>
      <c r="L17" s="57">
        <v>0</v>
      </c>
      <c r="M17" s="58">
        <v>0</v>
      </c>
      <c r="N17" s="103" t="s">
        <v>1867</v>
      </c>
      <c r="O17" s="58">
        <v>0</v>
      </c>
      <c r="P17" s="103" t="s">
        <v>1867</v>
      </c>
      <c r="Q17" s="57">
        <v>0</v>
      </c>
      <c r="R17" s="57">
        <v>0</v>
      </c>
    </row>
    <row r="18" spans="1:18">
      <c r="A18" t="s">
        <v>176</v>
      </c>
      <c r="B18" t="s">
        <v>176</v>
      </c>
      <c r="C18" s="103" t="s">
        <v>1867</v>
      </c>
      <c r="D18" s="103" t="s">
        <v>1867</v>
      </c>
      <c r="E18" t="s">
        <v>176</v>
      </c>
      <c r="F18" t="s">
        <v>176</v>
      </c>
      <c r="G18" s="103" t="s">
        <v>1867</v>
      </c>
      <c r="H18" s="103" t="s">
        <v>1867</v>
      </c>
      <c r="I18" s="54">
        <v>0</v>
      </c>
      <c r="J18" t="s">
        <v>176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184</v>
      </c>
      <c r="B19" s="102" t="s">
        <v>1867</v>
      </c>
      <c r="C19" s="103" t="s">
        <v>1867</v>
      </c>
      <c r="D19" s="103" t="s">
        <v>1867</v>
      </c>
      <c r="E19" s="103" t="s">
        <v>1867</v>
      </c>
      <c r="F19" s="103" t="s">
        <v>1867</v>
      </c>
      <c r="G19" s="103" t="s">
        <v>1867</v>
      </c>
      <c r="H19" s="103" t="s">
        <v>1867</v>
      </c>
      <c r="I19" s="58">
        <v>0</v>
      </c>
      <c r="J19" s="103" t="s">
        <v>1867</v>
      </c>
      <c r="K19" s="103" t="s">
        <v>1867</v>
      </c>
      <c r="L19" s="57">
        <v>0</v>
      </c>
      <c r="M19" s="58">
        <v>0</v>
      </c>
      <c r="N19" s="103" t="s">
        <v>1867</v>
      </c>
      <c r="O19" s="58">
        <v>0</v>
      </c>
      <c r="P19" s="103" t="s">
        <v>1867</v>
      </c>
      <c r="Q19" s="57">
        <v>0</v>
      </c>
      <c r="R19" s="57">
        <v>0</v>
      </c>
    </row>
    <row r="20" spans="1:18">
      <c r="A20" s="56" t="s">
        <v>1129</v>
      </c>
      <c r="B20" s="102" t="s">
        <v>1867</v>
      </c>
      <c r="C20" s="103" t="s">
        <v>1867</v>
      </c>
      <c r="D20" s="103" t="s">
        <v>1867</v>
      </c>
      <c r="E20" s="103" t="s">
        <v>1867</v>
      </c>
      <c r="F20" s="103" t="s">
        <v>1867</v>
      </c>
      <c r="G20" s="103" t="s">
        <v>1867</v>
      </c>
      <c r="H20" s="103" t="s">
        <v>1867</v>
      </c>
      <c r="I20" s="58">
        <v>0</v>
      </c>
      <c r="J20" s="103" t="s">
        <v>1867</v>
      </c>
      <c r="K20" s="103" t="s">
        <v>1867</v>
      </c>
      <c r="L20" s="57">
        <v>0</v>
      </c>
      <c r="M20" s="58">
        <v>0</v>
      </c>
      <c r="N20" s="103" t="s">
        <v>1867</v>
      </c>
      <c r="O20" s="58">
        <v>0</v>
      </c>
      <c r="P20" s="103" t="s">
        <v>1867</v>
      </c>
      <c r="Q20" s="57">
        <v>0</v>
      </c>
      <c r="R20" s="57">
        <v>0</v>
      </c>
    </row>
    <row r="21" spans="1:18">
      <c r="A21" t="s">
        <v>176</v>
      </c>
      <c r="B21" t="s">
        <v>176</v>
      </c>
      <c r="C21" s="103" t="s">
        <v>1867</v>
      </c>
      <c r="D21" s="103" t="s">
        <v>1867</v>
      </c>
      <c r="E21" t="s">
        <v>176</v>
      </c>
      <c r="F21" t="s">
        <v>176</v>
      </c>
      <c r="G21" s="103" t="s">
        <v>1867</v>
      </c>
      <c r="H21" s="103" t="s">
        <v>1867</v>
      </c>
      <c r="I21" s="54">
        <v>0</v>
      </c>
      <c r="J21" t="s">
        <v>176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1130</v>
      </c>
      <c r="B22" s="102" t="s">
        <v>1867</v>
      </c>
      <c r="C22" s="103" t="s">
        <v>1867</v>
      </c>
      <c r="D22" s="103" t="s">
        <v>1867</v>
      </c>
      <c r="E22" s="103" t="s">
        <v>1867</v>
      </c>
      <c r="F22" s="103" t="s">
        <v>1867</v>
      </c>
      <c r="G22" s="103" t="s">
        <v>1867</v>
      </c>
      <c r="H22" s="103" t="s">
        <v>1867</v>
      </c>
      <c r="I22" s="58">
        <v>0</v>
      </c>
      <c r="J22" s="103" t="s">
        <v>1867</v>
      </c>
      <c r="K22" s="103" t="s">
        <v>1867</v>
      </c>
      <c r="L22" s="57">
        <v>0</v>
      </c>
      <c r="M22" s="58">
        <v>0</v>
      </c>
      <c r="N22" s="103" t="s">
        <v>1867</v>
      </c>
      <c r="O22" s="58">
        <v>0</v>
      </c>
      <c r="P22" s="103" t="s">
        <v>1867</v>
      </c>
      <c r="Q22" s="57">
        <v>0</v>
      </c>
      <c r="R22" s="57">
        <v>0</v>
      </c>
    </row>
    <row r="23" spans="1:18">
      <c r="A23" t="s">
        <v>176</v>
      </c>
      <c r="B23" t="s">
        <v>176</v>
      </c>
      <c r="C23" s="103" t="s">
        <v>1867</v>
      </c>
      <c r="D23" s="103" t="s">
        <v>1867</v>
      </c>
      <c r="E23" t="s">
        <v>176</v>
      </c>
      <c r="F23" t="s">
        <v>176</v>
      </c>
      <c r="G23" s="103" t="s">
        <v>1867</v>
      </c>
      <c r="H23" s="103" t="s">
        <v>1867</v>
      </c>
      <c r="I23" s="54">
        <v>0</v>
      </c>
      <c r="J23" t="s">
        <v>176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186</v>
      </c>
      <c r="B24" s="102" t="s">
        <v>1867</v>
      </c>
      <c r="C24" s="103" t="s">
        <v>1867</v>
      </c>
      <c r="D24" s="103" t="s">
        <v>1867</v>
      </c>
      <c r="E24" s="103" t="s">
        <v>1867</v>
      </c>
      <c r="F24" s="103" t="s">
        <v>1867</v>
      </c>
      <c r="G24" s="103" t="s">
        <v>1867</v>
      </c>
      <c r="H24" s="103" t="s">
        <v>1867</v>
      </c>
      <c r="I24" s="103" t="s">
        <v>1867</v>
      </c>
      <c r="J24" s="103" t="s">
        <v>1867</v>
      </c>
      <c r="K24" s="103" t="s">
        <v>1867</v>
      </c>
      <c r="L24" s="103" t="s">
        <v>1867</v>
      </c>
      <c r="M24" s="103" t="s">
        <v>1867</v>
      </c>
      <c r="N24" s="103" t="s">
        <v>1867</v>
      </c>
      <c r="O24" s="103" t="s">
        <v>1867</v>
      </c>
      <c r="P24" s="103" t="s">
        <v>1867</v>
      </c>
      <c r="Q24" s="103" t="s">
        <v>1867</v>
      </c>
      <c r="R24" s="103" t="s">
        <v>1867</v>
      </c>
    </row>
    <row r="25" spans="1:18">
      <c r="A25" t="s">
        <v>218</v>
      </c>
      <c r="B25" s="102" t="s">
        <v>1867</v>
      </c>
      <c r="C25" s="103" t="s">
        <v>1867</v>
      </c>
      <c r="D25" s="103" t="s">
        <v>1867</v>
      </c>
      <c r="E25" s="103" t="s">
        <v>1867</v>
      </c>
      <c r="F25" s="103" t="s">
        <v>1867</v>
      </c>
      <c r="G25" s="103" t="s">
        <v>1867</v>
      </c>
      <c r="H25" s="103" t="s">
        <v>1867</v>
      </c>
      <c r="I25" s="103" t="s">
        <v>1867</v>
      </c>
      <c r="J25" s="103" t="s">
        <v>1867</v>
      </c>
      <c r="K25" s="103" t="s">
        <v>1867</v>
      </c>
      <c r="L25" s="103" t="s">
        <v>1867</v>
      </c>
      <c r="M25" s="103" t="s">
        <v>1867</v>
      </c>
      <c r="N25" s="103" t="s">
        <v>1867</v>
      </c>
      <c r="O25" s="103" t="s">
        <v>1867</v>
      </c>
      <c r="P25" s="103" t="s">
        <v>1867</v>
      </c>
      <c r="Q25" s="103" t="s">
        <v>1867</v>
      </c>
      <c r="R25" s="103" t="s">
        <v>1867</v>
      </c>
    </row>
    <row r="26" spans="1:18">
      <c r="A26" t="s">
        <v>219</v>
      </c>
      <c r="B26" s="102" t="s">
        <v>1867</v>
      </c>
      <c r="C26" s="103" t="s">
        <v>1867</v>
      </c>
      <c r="D26" s="103" t="s">
        <v>1867</v>
      </c>
      <c r="E26" s="103" t="s">
        <v>1867</v>
      </c>
      <c r="F26" s="103" t="s">
        <v>1867</v>
      </c>
      <c r="G26" s="103" t="s">
        <v>1867</v>
      </c>
      <c r="H26" s="103" t="s">
        <v>1867</v>
      </c>
      <c r="I26" s="103" t="s">
        <v>1867</v>
      </c>
      <c r="J26" s="103" t="s">
        <v>1867</v>
      </c>
      <c r="K26" s="103" t="s">
        <v>1867</v>
      </c>
      <c r="L26" s="103" t="s">
        <v>1867</v>
      </c>
      <c r="M26" s="103" t="s">
        <v>1867</v>
      </c>
      <c r="N26" s="103" t="s">
        <v>1867</v>
      </c>
      <c r="O26" s="103" t="s">
        <v>1867</v>
      </c>
      <c r="P26" s="103" t="s">
        <v>1867</v>
      </c>
      <c r="Q26" s="103" t="s">
        <v>1867</v>
      </c>
      <c r="R26" s="103" t="s">
        <v>1867</v>
      </c>
    </row>
    <row r="27" spans="1:18">
      <c r="A27" t="s">
        <v>220</v>
      </c>
      <c r="B27" s="102" t="s">
        <v>1867</v>
      </c>
      <c r="C27" s="103" t="s">
        <v>1867</v>
      </c>
      <c r="D27" s="103" t="s">
        <v>1867</v>
      </c>
      <c r="E27" s="103" t="s">
        <v>1867</v>
      </c>
      <c r="F27" s="103" t="s">
        <v>1867</v>
      </c>
      <c r="G27" s="103" t="s">
        <v>1867</v>
      </c>
      <c r="H27" s="103" t="s">
        <v>1867</v>
      </c>
      <c r="I27" s="103" t="s">
        <v>1867</v>
      </c>
      <c r="J27" s="103" t="s">
        <v>1867</v>
      </c>
      <c r="K27" s="103" t="s">
        <v>1867</v>
      </c>
      <c r="L27" s="103" t="s">
        <v>1867</v>
      </c>
      <c r="M27" s="103" t="s">
        <v>1867</v>
      </c>
      <c r="N27" s="103" t="s">
        <v>1867</v>
      </c>
      <c r="O27" s="103" t="s">
        <v>1867</v>
      </c>
      <c r="P27" s="103" t="s">
        <v>1867</v>
      </c>
      <c r="Q27" s="103" t="s">
        <v>1867</v>
      </c>
      <c r="R27" s="103" t="s">
        <v>1867</v>
      </c>
    </row>
    <row r="28" spans="1:18" hidden="1"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A365" s="13"/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5"/>
      <c r="C367" s="13"/>
      <c r="D367" s="13"/>
      <c r="E367" s="13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1" t="s">
        <v>1866</v>
      </c>
    </row>
    <row r="2" spans="1:20" s="1" customFormat="1">
      <c r="A2" s="2" t="s">
        <v>1</v>
      </c>
      <c r="B2" s="9" t="s">
        <v>1320</v>
      </c>
    </row>
    <row r="3" spans="1:20" s="1" customFormat="1">
      <c r="A3" s="2" t="s">
        <v>2</v>
      </c>
      <c r="B3" s="62" t="s">
        <v>1321</v>
      </c>
    </row>
    <row r="4" spans="1:20" s="1" customFormat="1">
      <c r="A4" s="2" t="s">
        <v>3</v>
      </c>
      <c r="B4" s="63" t="s">
        <v>164</v>
      </c>
    </row>
    <row r="5" spans="1:20" ht="18.75">
      <c r="A5" s="78" t="s">
        <v>85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80"/>
    </row>
    <row r="6" spans="1:20" s="15" customFormat="1">
      <c r="A6" s="31" t="s">
        <v>92</v>
      </c>
      <c r="B6" s="32" t="s">
        <v>46</v>
      </c>
      <c r="C6" s="32" t="s">
        <v>117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110" t="s">
        <v>52</v>
      </c>
      <c r="M6" s="110" t="s">
        <v>154</v>
      </c>
      <c r="N6" s="32" t="s">
        <v>155</v>
      </c>
      <c r="O6" s="32" t="s">
        <v>5</v>
      </c>
      <c r="P6" s="32" t="s">
        <v>69</v>
      </c>
      <c r="Q6" s="32" t="s">
        <v>54</v>
      </c>
      <c r="R6" s="33" t="s">
        <v>150</v>
      </c>
      <c r="T6" s="13"/>
    </row>
    <row r="7" spans="1:20" s="15" customFormat="1">
      <c r="A7" s="95" t="s">
        <v>1867</v>
      </c>
      <c r="B7" s="96" t="s">
        <v>1867</v>
      </c>
      <c r="C7" s="96" t="s">
        <v>1867</v>
      </c>
      <c r="D7" s="96" t="s">
        <v>1867</v>
      </c>
      <c r="E7" s="96" t="s">
        <v>1867</v>
      </c>
      <c r="F7" s="96" t="s">
        <v>1867</v>
      </c>
      <c r="G7" s="96" t="s">
        <v>1867</v>
      </c>
      <c r="H7" s="20" t="s">
        <v>70</v>
      </c>
      <c r="I7" s="20" t="s">
        <v>71</v>
      </c>
      <c r="J7" s="96" t="s">
        <v>1867</v>
      </c>
      <c r="K7" s="20" t="s">
        <v>7</v>
      </c>
      <c r="L7" s="20" t="s">
        <v>7</v>
      </c>
      <c r="M7" s="20" t="s">
        <v>151</v>
      </c>
      <c r="N7" s="96" t="s">
        <v>1867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97" t="s">
        <v>1867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118</v>
      </c>
      <c r="B9" s="98" t="s">
        <v>1867</v>
      </c>
      <c r="C9" s="98" t="s">
        <v>1867</v>
      </c>
      <c r="D9" s="98" t="s">
        <v>1867</v>
      </c>
      <c r="E9" s="98" t="s">
        <v>1867</v>
      </c>
      <c r="F9" s="98" t="s">
        <v>1867</v>
      </c>
      <c r="G9" s="98" t="s">
        <v>1867</v>
      </c>
      <c r="H9" s="98" t="s">
        <v>1867</v>
      </c>
      <c r="I9" s="98" t="s">
        <v>1867</v>
      </c>
      <c r="J9" s="98" t="s">
        <v>1867</v>
      </c>
      <c r="K9" s="98" t="s">
        <v>1867</v>
      </c>
      <c r="L9" s="98" t="s">
        <v>1867</v>
      </c>
      <c r="M9" s="52">
        <v>0</v>
      </c>
      <c r="N9" s="98" t="s">
        <v>1867</v>
      </c>
      <c r="O9" s="52">
        <v>0</v>
      </c>
      <c r="P9" s="98" t="s">
        <v>1867</v>
      </c>
      <c r="Q9" s="53">
        <v>0</v>
      </c>
      <c r="R9" s="53">
        <v>0</v>
      </c>
      <c r="S9" s="24"/>
    </row>
    <row r="10" spans="1:20">
      <c r="A10" s="56" t="s">
        <v>170</v>
      </c>
      <c r="B10" s="103" t="s">
        <v>1867</v>
      </c>
      <c r="C10" s="103" t="s">
        <v>1867</v>
      </c>
      <c r="D10" s="103" t="s">
        <v>1867</v>
      </c>
      <c r="E10" s="103" t="s">
        <v>1867</v>
      </c>
      <c r="F10" s="103" t="s">
        <v>1867</v>
      </c>
      <c r="G10" s="103" t="s">
        <v>1867</v>
      </c>
      <c r="H10" s="103" t="s">
        <v>1867</v>
      </c>
      <c r="I10" s="58">
        <v>0</v>
      </c>
      <c r="J10" s="103" t="s">
        <v>1867</v>
      </c>
      <c r="K10" s="103" t="s">
        <v>1867</v>
      </c>
      <c r="L10" s="57">
        <v>0</v>
      </c>
      <c r="M10" s="58">
        <v>0</v>
      </c>
      <c r="N10" s="103" t="s">
        <v>1867</v>
      </c>
      <c r="O10" s="58">
        <v>0</v>
      </c>
      <c r="P10" s="103" t="s">
        <v>1867</v>
      </c>
      <c r="Q10" s="57">
        <v>0</v>
      </c>
      <c r="R10" s="57">
        <v>0</v>
      </c>
    </row>
    <row r="11" spans="1:20">
      <c r="A11" s="56" t="s">
        <v>1127</v>
      </c>
      <c r="B11" s="103" t="s">
        <v>1867</v>
      </c>
      <c r="C11" s="103" t="s">
        <v>1867</v>
      </c>
      <c r="D11" s="103" t="s">
        <v>1867</v>
      </c>
      <c r="E11" s="103" t="s">
        <v>1867</v>
      </c>
      <c r="F11" s="103" t="s">
        <v>1867</v>
      </c>
      <c r="G11" s="103" t="s">
        <v>1867</v>
      </c>
      <c r="H11" s="103" t="s">
        <v>1867</v>
      </c>
      <c r="I11" s="58">
        <v>0</v>
      </c>
      <c r="J11" s="103" t="s">
        <v>1867</v>
      </c>
      <c r="K11" s="103" t="s">
        <v>1867</v>
      </c>
      <c r="L11" s="57">
        <v>0</v>
      </c>
      <c r="M11" s="58">
        <v>0</v>
      </c>
      <c r="N11" s="103" t="s">
        <v>1867</v>
      </c>
      <c r="O11" s="58">
        <v>0</v>
      </c>
      <c r="P11" s="103" t="s">
        <v>1867</v>
      </c>
      <c r="Q11" s="57">
        <v>0</v>
      </c>
      <c r="R11" s="57">
        <v>0</v>
      </c>
    </row>
    <row r="12" spans="1:20">
      <c r="A12" t="s">
        <v>176</v>
      </c>
      <c r="B12" t="s">
        <v>176</v>
      </c>
      <c r="C12" s="103" t="s">
        <v>1867</v>
      </c>
      <c r="D12" s="103" t="s">
        <v>1867</v>
      </c>
      <c r="E12" t="s">
        <v>176</v>
      </c>
      <c r="F12" t="s">
        <v>176</v>
      </c>
      <c r="G12" s="103" t="s">
        <v>1867</v>
      </c>
      <c r="H12" s="103" t="s">
        <v>1867</v>
      </c>
      <c r="I12" s="54">
        <v>0</v>
      </c>
      <c r="J12" t="s">
        <v>176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1128</v>
      </c>
      <c r="B13" s="103" t="s">
        <v>1867</v>
      </c>
      <c r="C13" s="103" t="s">
        <v>1867</v>
      </c>
      <c r="D13" s="103" t="s">
        <v>1867</v>
      </c>
      <c r="E13" s="103" t="s">
        <v>1867</v>
      </c>
      <c r="F13" s="103" t="s">
        <v>1867</v>
      </c>
      <c r="G13" s="103" t="s">
        <v>1867</v>
      </c>
      <c r="H13" s="103" t="s">
        <v>1867</v>
      </c>
      <c r="I13" s="58">
        <v>0</v>
      </c>
      <c r="J13" s="103" t="s">
        <v>1867</v>
      </c>
      <c r="K13" s="103" t="s">
        <v>1867</v>
      </c>
      <c r="L13" s="57">
        <v>0</v>
      </c>
      <c r="M13" s="58">
        <v>0</v>
      </c>
      <c r="N13" s="103" t="s">
        <v>1867</v>
      </c>
      <c r="O13" s="58">
        <v>0</v>
      </c>
      <c r="P13" s="103" t="s">
        <v>1867</v>
      </c>
      <c r="Q13" s="57">
        <v>0</v>
      </c>
      <c r="R13" s="57">
        <v>0</v>
      </c>
    </row>
    <row r="14" spans="1:20">
      <c r="A14" t="s">
        <v>176</v>
      </c>
      <c r="B14" t="s">
        <v>176</v>
      </c>
      <c r="C14" s="103" t="s">
        <v>1867</v>
      </c>
      <c r="D14" s="103" t="s">
        <v>1867</v>
      </c>
      <c r="E14" t="s">
        <v>176</v>
      </c>
      <c r="F14" t="s">
        <v>176</v>
      </c>
      <c r="G14" s="103" t="s">
        <v>1867</v>
      </c>
      <c r="H14" s="103" t="s">
        <v>1867</v>
      </c>
      <c r="I14" s="54">
        <v>0</v>
      </c>
      <c r="J14" t="s">
        <v>176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223</v>
      </c>
      <c r="B15" s="103" t="s">
        <v>1867</v>
      </c>
      <c r="C15" s="103" t="s">
        <v>1867</v>
      </c>
      <c r="D15" s="103" t="s">
        <v>1867</v>
      </c>
      <c r="E15" s="103" t="s">
        <v>1867</v>
      </c>
      <c r="F15" s="103" t="s">
        <v>1867</v>
      </c>
      <c r="G15" s="103" t="s">
        <v>1867</v>
      </c>
      <c r="H15" s="103" t="s">
        <v>1867</v>
      </c>
      <c r="I15" s="58">
        <v>0</v>
      </c>
      <c r="J15" s="103" t="s">
        <v>1867</v>
      </c>
      <c r="K15" s="103" t="s">
        <v>1867</v>
      </c>
      <c r="L15" s="57">
        <v>0</v>
      </c>
      <c r="M15" s="58">
        <v>0</v>
      </c>
      <c r="N15" s="103" t="s">
        <v>1867</v>
      </c>
      <c r="O15" s="58">
        <v>0</v>
      </c>
      <c r="P15" s="103" t="s">
        <v>1867</v>
      </c>
      <c r="Q15" s="57">
        <v>0</v>
      </c>
      <c r="R15" s="57">
        <v>0</v>
      </c>
    </row>
    <row r="16" spans="1:20">
      <c r="A16" t="s">
        <v>176</v>
      </c>
      <c r="B16" t="s">
        <v>176</v>
      </c>
      <c r="C16" s="103" t="s">
        <v>1867</v>
      </c>
      <c r="D16" s="103" t="s">
        <v>1867</v>
      </c>
      <c r="E16" t="s">
        <v>176</v>
      </c>
      <c r="F16" t="s">
        <v>176</v>
      </c>
      <c r="G16" s="103" t="s">
        <v>1867</v>
      </c>
      <c r="H16" s="103" t="s">
        <v>1867</v>
      </c>
      <c r="I16" s="54">
        <v>0</v>
      </c>
      <c r="J16" t="s">
        <v>176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226</v>
      </c>
      <c r="B17" s="103" t="s">
        <v>1867</v>
      </c>
      <c r="C17" s="103" t="s">
        <v>1867</v>
      </c>
      <c r="D17" s="103" t="s">
        <v>1867</v>
      </c>
      <c r="E17" s="103" t="s">
        <v>1867</v>
      </c>
      <c r="F17" s="103" t="s">
        <v>1867</v>
      </c>
      <c r="G17" s="103" t="s">
        <v>1867</v>
      </c>
      <c r="H17" s="103" t="s">
        <v>1867</v>
      </c>
      <c r="I17" s="58">
        <v>0</v>
      </c>
      <c r="J17" s="103" t="s">
        <v>1867</v>
      </c>
      <c r="K17" s="103" t="s">
        <v>1867</v>
      </c>
      <c r="L17" s="57">
        <v>0</v>
      </c>
      <c r="M17" s="58">
        <v>0</v>
      </c>
      <c r="N17" s="103" t="s">
        <v>1867</v>
      </c>
      <c r="O17" s="58">
        <v>0</v>
      </c>
      <c r="P17" s="103" t="s">
        <v>1867</v>
      </c>
      <c r="Q17" s="57">
        <v>0</v>
      </c>
      <c r="R17" s="57">
        <v>0</v>
      </c>
    </row>
    <row r="18" spans="1:18">
      <c r="A18" t="s">
        <v>176</v>
      </c>
      <c r="B18" t="s">
        <v>176</v>
      </c>
      <c r="C18" s="103" t="s">
        <v>1867</v>
      </c>
      <c r="D18" s="103" t="s">
        <v>1867</v>
      </c>
      <c r="E18" t="s">
        <v>176</v>
      </c>
      <c r="F18" t="s">
        <v>176</v>
      </c>
      <c r="G18" s="103" t="s">
        <v>1867</v>
      </c>
      <c r="H18" s="103" t="s">
        <v>1867</v>
      </c>
      <c r="I18" s="54">
        <v>0</v>
      </c>
      <c r="J18" t="s">
        <v>176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184</v>
      </c>
      <c r="B19" s="103" t="s">
        <v>1867</v>
      </c>
      <c r="C19" s="103" t="s">
        <v>1867</v>
      </c>
      <c r="D19" s="103" t="s">
        <v>1867</v>
      </c>
      <c r="E19" s="103" t="s">
        <v>1867</v>
      </c>
      <c r="F19" s="103" t="s">
        <v>1867</v>
      </c>
      <c r="G19" s="103" t="s">
        <v>1867</v>
      </c>
      <c r="H19" s="103" t="s">
        <v>1867</v>
      </c>
      <c r="I19" s="58">
        <v>0</v>
      </c>
      <c r="J19" s="103" t="s">
        <v>1867</v>
      </c>
      <c r="K19" s="103" t="s">
        <v>1867</v>
      </c>
      <c r="L19" s="57">
        <v>0</v>
      </c>
      <c r="M19" s="58">
        <v>0</v>
      </c>
      <c r="N19" s="103" t="s">
        <v>1867</v>
      </c>
      <c r="O19" s="58">
        <v>0</v>
      </c>
      <c r="P19" s="103" t="s">
        <v>1867</v>
      </c>
      <c r="Q19" s="57">
        <v>0</v>
      </c>
      <c r="R19" s="57">
        <v>0</v>
      </c>
    </row>
    <row r="20" spans="1:18">
      <c r="A20" s="56" t="s">
        <v>224</v>
      </c>
      <c r="B20" s="103" t="s">
        <v>1867</v>
      </c>
      <c r="C20" s="103" t="s">
        <v>1867</v>
      </c>
      <c r="D20" s="103" t="s">
        <v>1867</v>
      </c>
      <c r="E20" s="103" t="s">
        <v>1867</v>
      </c>
      <c r="F20" s="103" t="s">
        <v>1867</v>
      </c>
      <c r="G20" s="103" t="s">
        <v>1867</v>
      </c>
      <c r="H20" s="103" t="s">
        <v>1867</v>
      </c>
      <c r="I20" s="58">
        <v>0</v>
      </c>
      <c r="J20" s="103" t="s">
        <v>1867</v>
      </c>
      <c r="K20" s="103" t="s">
        <v>1867</v>
      </c>
      <c r="L20" s="57">
        <v>0</v>
      </c>
      <c r="M20" s="58">
        <v>0</v>
      </c>
      <c r="N20" s="103" t="s">
        <v>1867</v>
      </c>
      <c r="O20" s="58">
        <v>0</v>
      </c>
      <c r="P20" s="103" t="s">
        <v>1867</v>
      </c>
      <c r="Q20" s="57">
        <v>0</v>
      </c>
      <c r="R20" s="57">
        <v>0</v>
      </c>
    </row>
    <row r="21" spans="1:18">
      <c r="A21" t="s">
        <v>176</v>
      </c>
      <c r="B21" t="s">
        <v>176</v>
      </c>
      <c r="C21" s="103" t="s">
        <v>1867</v>
      </c>
      <c r="D21" s="103" t="s">
        <v>1867</v>
      </c>
      <c r="E21" t="s">
        <v>176</v>
      </c>
      <c r="F21" t="s">
        <v>176</v>
      </c>
      <c r="G21" s="103" t="s">
        <v>1867</v>
      </c>
      <c r="H21" s="103" t="s">
        <v>1867</v>
      </c>
      <c r="I21" s="54">
        <v>0</v>
      </c>
      <c r="J21" t="s">
        <v>176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225</v>
      </c>
      <c r="B22" s="103" t="s">
        <v>1867</v>
      </c>
      <c r="C22" s="103" t="s">
        <v>1867</v>
      </c>
      <c r="D22" s="103" t="s">
        <v>1867</v>
      </c>
      <c r="E22" s="103" t="s">
        <v>1867</v>
      </c>
      <c r="F22" s="103" t="s">
        <v>1867</v>
      </c>
      <c r="G22" s="103" t="s">
        <v>1867</v>
      </c>
      <c r="H22" s="103" t="s">
        <v>1867</v>
      </c>
      <c r="I22" s="58">
        <v>0</v>
      </c>
      <c r="J22" s="103" t="s">
        <v>1867</v>
      </c>
      <c r="K22" s="103" t="s">
        <v>1867</v>
      </c>
      <c r="L22" s="57">
        <v>0</v>
      </c>
      <c r="M22" s="58">
        <v>0</v>
      </c>
      <c r="N22" s="103" t="s">
        <v>1867</v>
      </c>
      <c r="O22" s="58">
        <v>0</v>
      </c>
      <c r="P22" s="103" t="s">
        <v>1867</v>
      </c>
      <c r="Q22" s="57">
        <v>0</v>
      </c>
      <c r="R22" s="57">
        <v>0</v>
      </c>
    </row>
    <row r="23" spans="1:18">
      <c r="A23" t="s">
        <v>176</v>
      </c>
      <c r="B23" t="s">
        <v>176</v>
      </c>
      <c r="C23" s="103" t="s">
        <v>1867</v>
      </c>
      <c r="D23" s="103" t="s">
        <v>1867</v>
      </c>
      <c r="E23" t="s">
        <v>176</v>
      </c>
      <c r="F23" t="s">
        <v>176</v>
      </c>
      <c r="G23" s="103" t="s">
        <v>1867</v>
      </c>
      <c r="H23" s="103" t="s">
        <v>1867</v>
      </c>
      <c r="I23" s="54">
        <v>0</v>
      </c>
      <c r="J23" t="s">
        <v>176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186</v>
      </c>
      <c r="B24" s="103" t="s">
        <v>1867</v>
      </c>
      <c r="C24" s="103" t="s">
        <v>1867</v>
      </c>
      <c r="D24" s="103" t="s">
        <v>1867</v>
      </c>
      <c r="E24" s="103" t="s">
        <v>1867</v>
      </c>
      <c r="F24" s="103" t="s">
        <v>1867</v>
      </c>
      <c r="G24" s="103" t="s">
        <v>1867</v>
      </c>
      <c r="H24" s="103" t="s">
        <v>1867</v>
      </c>
      <c r="I24" s="103" t="s">
        <v>1867</v>
      </c>
      <c r="J24" s="103" t="s">
        <v>1867</v>
      </c>
      <c r="K24" s="103" t="s">
        <v>1867</v>
      </c>
      <c r="L24" s="103" t="s">
        <v>1867</v>
      </c>
      <c r="M24" s="103" t="s">
        <v>1867</v>
      </c>
      <c r="N24" s="103" t="s">
        <v>1867</v>
      </c>
      <c r="O24" s="103" t="s">
        <v>1867</v>
      </c>
      <c r="P24" s="103" t="s">
        <v>1867</v>
      </c>
      <c r="Q24" s="103" t="s">
        <v>1867</v>
      </c>
      <c r="R24" s="103" t="s">
        <v>1867</v>
      </c>
    </row>
    <row r="25" spans="1:18">
      <c r="A25" t="s">
        <v>218</v>
      </c>
      <c r="B25" s="103" t="s">
        <v>1867</v>
      </c>
      <c r="C25" s="103" t="s">
        <v>1867</v>
      </c>
      <c r="D25" s="103" t="s">
        <v>1867</v>
      </c>
      <c r="E25" s="103" t="s">
        <v>1867</v>
      </c>
      <c r="F25" s="103" t="s">
        <v>1867</v>
      </c>
      <c r="G25" s="103" t="s">
        <v>1867</v>
      </c>
      <c r="H25" s="103" t="s">
        <v>1867</v>
      </c>
      <c r="I25" s="103" t="s">
        <v>1867</v>
      </c>
      <c r="J25" s="103" t="s">
        <v>1867</v>
      </c>
      <c r="K25" s="103" t="s">
        <v>1867</v>
      </c>
      <c r="L25" s="103" t="s">
        <v>1867</v>
      </c>
      <c r="M25" s="103" t="s">
        <v>1867</v>
      </c>
      <c r="N25" s="103" t="s">
        <v>1867</v>
      </c>
      <c r="O25" s="103" t="s">
        <v>1867</v>
      </c>
      <c r="P25" s="103" t="s">
        <v>1867</v>
      </c>
      <c r="Q25" s="103" t="s">
        <v>1867</v>
      </c>
      <c r="R25" s="103" t="s">
        <v>1867</v>
      </c>
    </row>
    <row r="26" spans="1:18">
      <c r="A26" t="s">
        <v>219</v>
      </c>
      <c r="B26" s="103" t="s">
        <v>1867</v>
      </c>
      <c r="C26" s="103" t="s">
        <v>1867</v>
      </c>
      <c r="D26" s="103" t="s">
        <v>1867</v>
      </c>
      <c r="E26" s="103" t="s">
        <v>1867</v>
      </c>
      <c r="F26" s="103" t="s">
        <v>1867</v>
      </c>
      <c r="G26" s="103" t="s">
        <v>1867</v>
      </c>
      <c r="H26" s="103" t="s">
        <v>1867</v>
      </c>
      <c r="I26" s="103" t="s">
        <v>1867</v>
      </c>
      <c r="J26" s="103" t="s">
        <v>1867</v>
      </c>
      <c r="K26" s="103" t="s">
        <v>1867</v>
      </c>
      <c r="L26" s="103" t="s">
        <v>1867</v>
      </c>
      <c r="M26" s="103" t="s">
        <v>1867</v>
      </c>
      <c r="N26" s="103" t="s">
        <v>1867</v>
      </c>
      <c r="O26" s="103" t="s">
        <v>1867</v>
      </c>
      <c r="P26" s="103" t="s">
        <v>1867</v>
      </c>
      <c r="Q26" s="103" t="s">
        <v>1867</v>
      </c>
      <c r="R26" s="103" t="s">
        <v>1867</v>
      </c>
    </row>
    <row r="27" spans="1:18">
      <c r="A27" t="s">
        <v>220</v>
      </c>
      <c r="B27" s="103" t="s">
        <v>1867</v>
      </c>
      <c r="C27" s="103" t="s">
        <v>1867</v>
      </c>
      <c r="D27" s="103" t="s">
        <v>1867</v>
      </c>
      <c r="E27" s="103" t="s">
        <v>1867</v>
      </c>
      <c r="F27" s="103" t="s">
        <v>1867</v>
      </c>
      <c r="G27" s="103" t="s">
        <v>1867</v>
      </c>
      <c r="H27" s="103" t="s">
        <v>1867</v>
      </c>
      <c r="I27" s="103" t="s">
        <v>1867</v>
      </c>
      <c r="J27" s="103" t="s">
        <v>1867</v>
      </c>
      <c r="K27" s="103" t="s">
        <v>1867</v>
      </c>
      <c r="L27" s="103" t="s">
        <v>1867</v>
      </c>
      <c r="M27" s="103" t="s">
        <v>1867</v>
      </c>
      <c r="N27" s="103" t="s">
        <v>1867</v>
      </c>
      <c r="O27" s="103" t="s">
        <v>1867</v>
      </c>
      <c r="P27" s="103" t="s">
        <v>1867</v>
      </c>
      <c r="Q27" s="103" t="s">
        <v>1867</v>
      </c>
      <c r="R27" s="103" t="s">
        <v>1867</v>
      </c>
    </row>
    <row r="28" spans="1:18" hidden="1">
      <c r="B28" s="13"/>
      <c r="C28" s="13"/>
      <c r="D28" s="13"/>
    </row>
    <row r="29" spans="1:18" hidden="1"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1:4" hidden="1">
      <c r="B497" s="13"/>
      <c r="C497" s="13"/>
      <c r="D497" s="13"/>
    </row>
    <row r="498" spans="1:4" hidden="1">
      <c r="B498" s="13"/>
      <c r="C498" s="13"/>
      <c r="D498" s="13"/>
    </row>
    <row r="499" spans="1:4" hidden="1">
      <c r="B499" s="13"/>
      <c r="C499" s="13"/>
      <c r="D499" s="13"/>
    </row>
    <row r="500" spans="1:4" hidden="1">
      <c r="B500" s="13"/>
      <c r="C500" s="13"/>
      <c r="D500" s="13"/>
    </row>
    <row r="501" spans="1:4" hidden="1">
      <c r="B501" s="13"/>
      <c r="C501" s="13"/>
      <c r="D501" s="13"/>
    </row>
    <row r="502" spans="1:4" hidden="1">
      <c r="B502" s="13"/>
      <c r="C502" s="13"/>
      <c r="D502" s="13"/>
    </row>
    <row r="503" spans="1:4" hidden="1">
      <c r="B503" s="13"/>
      <c r="C503" s="13"/>
      <c r="D503" s="13"/>
    </row>
    <row r="504" spans="1:4" hidden="1">
      <c r="B504" s="13"/>
      <c r="C504" s="13"/>
      <c r="D504" s="13"/>
    </row>
    <row r="505" spans="1:4" hidden="1">
      <c r="B505" s="13"/>
      <c r="C505" s="13"/>
      <c r="D505" s="13"/>
    </row>
    <row r="506" spans="1:4" hidden="1">
      <c r="B506" s="13"/>
      <c r="C506" s="13"/>
      <c r="D506" s="13"/>
    </row>
    <row r="507" spans="1:4" hidden="1">
      <c r="B507" s="13"/>
      <c r="C507" s="13"/>
      <c r="D507" s="13"/>
    </row>
    <row r="508" spans="1:4" hidden="1">
      <c r="B508" s="13"/>
      <c r="C508" s="13"/>
      <c r="D508" s="13"/>
    </row>
    <row r="512" spans="1:4" hidden="1">
      <c r="A512" s="13"/>
    </row>
    <row r="513" spans="1:1" hidden="1">
      <c r="A513" s="13"/>
    </row>
    <row r="514" spans="1:1" hidden="1">
      <c r="A514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34" s="1" customFormat="1">
      <c r="A1" s="2" t="s">
        <v>0</v>
      </c>
      <c r="B1" s="61" t="s">
        <v>1866</v>
      </c>
    </row>
    <row r="2" spans="1:34" s="1" customFormat="1">
      <c r="A2" s="2" t="s">
        <v>1</v>
      </c>
      <c r="B2" s="9" t="s">
        <v>1320</v>
      </c>
    </row>
    <row r="3" spans="1:34" s="1" customFormat="1">
      <c r="A3" s="2" t="s">
        <v>2</v>
      </c>
      <c r="B3" s="62" t="s">
        <v>1321</v>
      </c>
    </row>
    <row r="4" spans="1:34" s="1" customFormat="1">
      <c r="A4" s="2" t="s">
        <v>3</v>
      </c>
      <c r="B4" s="63" t="s">
        <v>164</v>
      </c>
    </row>
    <row r="5" spans="1:34" ht="18.75">
      <c r="A5" s="78" t="s">
        <v>87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80"/>
    </row>
    <row r="6" spans="1:34" s="15" customFormat="1">
      <c r="A6" s="31" t="s">
        <v>92</v>
      </c>
      <c r="B6" s="32" t="s">
        <v>46</v>
      </c>
      <c r="C6" s="32" t="s">
        <v>117</v>
      </c>
      <c r="D6" s="32" t="s">
        <v>47</v>
      </c>
      <c r="E6" s="32" t="s">
        <v>80</v>
      </c>
      <c r="F6" s="32" t="s">
        <v>50</v>
      </c>
      <c r="G6" s="32" t="s">
        <v>154</v>
      </c>
      <c r="H6" s="32" t="s">
        <v>155</v>
      </c>
      <c r="I6" s="32" t="s">
        <v>5</v>
      </c>
      <c r="J6" s="32" t="s">
        <v>69</v>
      </c>
      <c r="K6" s="32" t="s">
        <v>54</v>
      </c>
      <c r="L6" s="33" t="s">
        <v>150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>
      <c r="A7" s="95" t="s">
        <v>1867</v>
      </c>
      <c r="B7" s="96" t="s">
        <v>1867</v>
      </c>
      <c r="C7" s="96" t="s">
        <v>1867</v>
      </c>
      <c r="D7" s="96" t="s">
        <v>1867</v>
      </c>
      <c r="E7" s="96" t="s">
        <v>1867</v>
      </c>
      <c r="F7" s="96" t="s">
        <v>1867</v>
      </c>
      <c r="G7" s="20" t="s">
        <v>151</v>
      </c>
      <c r="H7" s="96" t="s">
        <v>1867</v>
      </c>
      <c r="I7" s="20" t="s">
        <v>6</v>
      </c>
      <c r="J7" s="20" t="s">
        <v>7</v>
      </c>
      <c r="K7" s="20" t="s">
        <v>7</v>
      </c>
      <c r="L7" s="21" t="s">
        <v>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7" customFormat="1" ht="20.25">
      <c r="A8" s="97" t="s">
        <v>1867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7" customFormat="1" ht="20.25">
      <c r="A9" s="18" t="s">
        <v>88</v>
      </c>
      <c r="B9" s="98" t="s">
        <v>1867</v>
      </c>
      <c r="C9" s="98" t="s">
        <v>1867</v>
      </c>
      <c r="D9" s="98" t="s">
        <v>1867</v>
      </c>
      <c r="E9" s="98" t="s">
        <v>1867</v>
      </c>
      <c r="F9" s="98" t="s">
        <v>1867</v>
      </c>
      <c r="G9" s="52">
        <v>223356.22</v>
      </c>
      <c r="H9" s="98" t="s">
        <v>1867</v>
      </c>
      <c r="I9" s="52">
        <v>304.35168693147199</v>
      </c>
      <c r="J9" s="98" t="s">
        <v>1867</v>
      </c>
      <c r="K9" s="53">
        <v>1</v>
      </c>
      <c r="L9" s="53">
        <v>2.9999999999999997E-4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56" t="s">
        <v>170</v>
      </c>
      <c r="B10" s="103" t="s">
        <v>1867</v>
      </c>
      <c r="C10" s="103" t="s">
        <v>1867</v>
      </c>
      <c r="D10" s="103" t="s">
        <v>1867</v>
      </c>
      <c r="E10" s="103" t="s">
        <v>1867</v>
      </c>
      <c r="F10" s="103" t="s">
        <v>1867</v>
      </c>
      <c r="G10" s="58">
        <v>182002.22</v>
      </c>
      <c r="H10" s="103" t="s">
        <v>1867</v>
      </c>
      <c r="I10" s="58">
        <v>167.18495584047201</v>
      </c>
      <c r="J10" s="103" t="s">
        <v>1867</v>
      </c>
      <c r="K10" s="57">
        <v>0.54930000000000001</v>
      </c>
      <c r="L10" s="57">
        <v>2.0000000000000001E-4</v>
      </c>
    </row>
    <row r="11" spans="1:34">
      <c r="A11" t="s">
        <v>1131</v>
      </c>
      <c r="B11" t="s">
        <v>1132</v>
      </c>
      <c r="C11" t="s">
        <v>108</v>
      </c>
      <c r="D11" t="s">
        <v>1133</v>
      </c>
      <c r="E11" t="s">
        <v>785</v>
      </c>
      <c r="F11" t="s">
        <v>100</v>
      </c>
      <c r="G11" s="54">
        <v>1227.3699999999999</v>
      </c>
      <c r="H11" s="54">
        <v>100</v>
      </c>
      <c r="I11" s="54">
        <v>4.4516709900000002</v>
      </c>
      <c r="J11" s="55">
        <v>0</v>
      </c>
      <c r="K11" s="55">
        <v>1.46E-2</v>
      </c>
      <c r="L11" s="55">
        <v>0</v>
      </c>
    </row>
    <row r="12" spans="1:34">
      <c r="A12" t="s">
        <v>1134</v>
      </c>
      <c r="B12" t="s">
        <v>1135</v>
      </c>
      <c r="C12" t="s">
        <v>108</v>
      </c>
      <c r="D12" t="s">
        <v>1136</v>
      </c>
      <c r="E12" t="s">
        <v>97</v>
      </c>
      <c r="F12" t="s">
        <v>98</v>
      </c>
      <c r="G12" s="54">
        <v>173534</v>
      </c>
      <c r="H12" s="54">
        <v>50</v>
      </c>
      <c r="I12" s="54">
        <v>86.766999999999996</v>
      </c>
      <c r="J12" s="55">
        <v>4.5999999999999999E-3</v>
      </c>
      <c r="K12" s="55">
        <v>0.28510000000000002</v>
      </c>
      <c r="L12" s="55">
        <v>1E-4</v>
      </c>
    </row>
    <row r="13" spans="1:34">
      <c r="A13" t="s">
        <v>1137</v>
      </c>
      <c r="B13" t="s">
        <v>1138</v>
      </c>
      <c r="C13" t="s">
        <v>108</v>
      </c>
      <c r="D13" t="s">
        <v>1139</v>
      </c>
      <c r="E13" t="s">
        <v>577</v>
      </c>
      <c r="F13" t="s">
        <v>100</v>
      </c>
      <c r="G13" s="54">
        <v>1493.57</v>
      </c>
      <c r="H13" s="54">
        <v>100</v>
      </c>
      <c r="I13" s="54">
        <v>5.4171783900000001</v>
      </c>
      <c r="J13" s="55">
        <v>0</v>
      </c>
      <c r="K13" s="55">
        <v>1.78E-2</v>
      </c>
      <c r="L13" s="55">
        <v>0</v>
      </c>
    </row>
    <row r="14" spans="1:34">
      <c r="A14" t="s">
        <v>1140</v>
      </c>
      <c r="B14" t="s">
        <v>1141</v>
      </c>
      <c r="C14" t="s">
        <v>108</v>
      </c>
      <c r="D14" t="s">
        <v>1142</v>
      </c>
      <c r="E14" t="s">
        <v>577</v>
      </c>
      <c r="F14" t="s">
        <v>100</v>
      </c>
      <c r="G14" s="54">
        <v>1493.57</v>
      </c>
      <c r="H14" s="54">
        <v>100</v>
      </c>
      <c r="I14" s="54">
        <v>5.4171783900000001</v>
      </c>
      <c r="J14" s="55">
        <v>0</v>
      </c>
      <c r="K14" s="55">
        <v>1.78E-2</v>
      </c>
      <c r="L14" s="55">
        <v>0</v>
      </c>
    </row>
    <row r="15" spans="1:34">
      <c r="A15" t="s">
        <v>1143</v>
      </c>
      <c r="B15" t="s">
        <v>1144</v>
      </c>
      <c r="C15" t="s">
        <v>108</v>
      </c>
      <c r="D15" t="s">
        <v>1145</v>
      </c>
      <c r="E15" t="s">
        <v>577</v>
      </c>
      <c r="F15" t="s">
        <v>100</v>
      </c>
      <c r="G15" s="54">
        <v>1493.57</v>
      </c>
      <c r="H15" s="54">
        <v>100</v>
      </c>
      <c r="I15" s="54">
        <v>5.4171783900000001</v>
      </c>
      <c r="J15" s="55">
        <v>0</v>
      </c>
      <c r="K15" s="55">
        <v>1.78E-2</v>
      </c>
      <c r="L15" s="55">
        <v>0</v>
      </c>
    </row>
    <row r="16" spans="1:34">
      <c r="A16" t="s">
        <v>1146</v>
      </c>
      <c r="B16" t="s">
        <v>1147</v>
      </c>
      <c r="C16" t="s">
        <v>108</v>
      </c>
      <c r="D16" t="s">
        <v>1148</v>
      </c>
      <c r="E16" t="s">
        <v>577</v>
      </c>
      <c r="F16" t="s">
        <v>98</v>
      </c>
      <c r="G16" s="54">
        <v>149.29</v>
      </c>
      <c r="H16" s="54">
        <v>3904.375</v>
      </c>
      <c r="I16" s="54">
        <v>5.8288414375000004</v>
      </c>
      <c r="J16" s="55">
        <v>2.0000000000000001E-4</v>
      </c>
      <c r="K16" s="55">
        <v>1.9199999999999998E-2</v>
      </c>
      <c r="L16" s="55">
        <v>0</v>
      </c>
    </row>
    <row r="17" spans="1:12">
      <c r="A17" t="s">
        <v>1149</v>
      </c>
      <c r="B17" t="s">
        <v>1150</v>
      </c>
      <c r="C17" t="s">
        <v>108</v>
      </c>
      <c r="D17" t="s">
        <v>1151</v>
      </c>
      <c r="E17" t="s">
        <v>577</v>
      </c>
      <c r="F17" t="s">
        <v>100</v>
      </c>
      <c r="G17" s="54">
        <v>1493.57</v>
      </c>
      <c r="H17" s="54">
        <v>100</v>
      </c>
      <c r="I17" s="54">
        <v>5.4171783900000001</v>
      </c>
      <c r="J17" s="55">
        <v>0</v>
      </c>
      <c r="K17" s="55">
        <v>1.78E-2</v>
      </c>
      <c r="L17" s="55">
        <v>0</v>
      </c>
    </row>
    <row r="18" spans="1:12">
      <c r="A18" t="s">
        <v>1152</v>
      </c>
      <c r="B18" t="s">
        <v>1153</v>
      </c>
      <c r="C18" t="s">
        <v>108</v>
      </c>
      <c r="D18" t="s">
        <v>1154</v>
      </c>
      <c r="E18" t="s">
        <v>295</v>
      </c>
      <c r="F18" t="s">
        <v>100</v>
      </c>
      <c r="G18" s="54">
        <v>1117.28</v>
      </c>
      <c r="H18" s="54">
        <v>1196.0574999999999</v>
      </c>
      <c r="I18" s="54">
        <v>48.468729852971997</v>
      </c>
      <c r="J18" s="55">
        <v>0</v>
      </c>
      <c r="K18" s="55">
        <v>0.1593</v>
      </c>
      <c r="L18" s="55">
        <v>1E-4</v>
      </c>
    </row>
    <row r="19" spans="1:12">
      <c r="A19" s="56" t="s">
        <v>184</v>
      </c>
      <c r="B19" s="103" t="s">
        <v>1867</v>
      </c>
      <c r="C19" s="103" t="s">
        <v>1867</v>
      </c>
      <c r="D19" s="103" t="s">
        <v>1867</v>
      </c>
      <c r="E19" s="103" t="s">
        <v>1867</v>
      </c>
      <c r="F19" s="103" t="s">
        <v>1867</v>
      </c>
      <c r="G19" s="58">
        <v>41354</v>
      </c>
      <c r="H19" s="103" t="s">
        <v>1867</v>
      </c>
      <c r="I19" s="58">
        <v>137.166731091</v>
      </c>
      <c r="J19" s="103" t="s">
        <v>1867</v>
      </c>
      <c r="K19" s="57">
        <v>0.45069999999999999</v>
      </c>
      <c r="L19" s="57">
        <v>1E-4</v>
      </c>
    </row>
    <row r="20" spans="1:12">
      <c r="A20" s="56" t="s">
        <v>224</v>
      </c>
      <c r="B20" s="103" t="s">
        <v>1867</v>
      </c>
      <c r="C20" s="103" t="s">
        <v>1867</v>
      </c>
      <c r="D20" s="103" t="s">
        <v>1867</v>
      </c>
      <c r="E20" s="103" t="s">
        <v>1867</v>
      </c>
      <c r="F20" s="103" t="s">
        <v>1867</v>
      </c>
      <c r="G20" s="58">
        <v>0</v>
      </c>
      <c r="H20" s="103" t="s">
        <v>1867</v>
      </c>
      <c r="I20" s="58">
        <v>0</v>
      </c>
      <c r="J20" s="103" t="s">
        <v>1867</v>
      </c>
      <c r="K20" s="57">
        <v>0</v>
      </c>
      <c r="L20" s="57">
        <v>0</v>
      </c>
    </row>
    <row r="21" spans="1:12">
      <c r="A21" t="s">
        <v>176</v>
      </c>
      <c r="B21" t="s">
        <v>176</v>
      </c>
      <c r="C21" s="103" t="s">
        <v>1867</v>
      </c>
      <c r="D21" s="103" t="s">
        <v>1867</v>
      </c>
      <c r="E21" t="s">
        <v>176</v>
      </c>
      <c r="F21" t="s">
        <v>176</v>
      </c>
      <c r="G21" s="54">
        <v>0</v>
      </c>
      <c r="H21" s="54">
        <v>0</v>
      </c>
      <c r="I21" s="54">
        <v>0</v>
      </c>
      <c r="J21" s="55">
        <v>0</v>
      </c>
      <c r="K21" s="55">
        <v>0</v>
      </c>
      <c r="L21" s="55">
        <v>0</v>
      </c>
    </row>
    <row r="22" spans="1:12">
      <c r="A22" s="56" t="s">
        <v>225</v>
      </c>
      <c r="B22" s="103" t="s">
        <v>1867</v>
      </c>
      <c r="C22" s="103" t="s">
        <v>1867</v>
      </c>
      <c r="D22" s="103" t="s">
        <v>1867</v>
      </c>
      <c r="E22" s="103" t="s">
        <v>1867</v>
      </c>
      <c r="F22" s="103" t="s">
        <v>1867</v>
      </c>
      <c r="G22" s="58">
        <v>41354</v>
      </c>
      <c r="H22" s="103" t="s">
        <v>1867</v>
      </c>
      <c r="I22" s="58">
        <v>137.166731091</v>
      </c>
      <c r="J22" s="103" t="s">
        <v>1867</v>
      </c>
      <c r="K22" s="57">
        <v>0.45069999999999999</v>
      </c>
      <c r="L22" s="57">
        <v>1E-4</v>
      </c>
    </row>
    <row r="23" spans="1:12">
      <c r="A23" t="s">
        <v>1155</v>
      </c>
      <c r="B23" t="s">
        <v>1156</v>
      </c>
      <c r="C23" t="s">
        <v>108</v>
      </c>
      <c r="D23" s="101" t="s">
        <v>1867</v>
      </c>
      <c r="E23" t="s">
        <v>785</v>
      </c>
      <c r="F23" t="s">
        <v>100</v>
      </c>
      <c r="G23" s="54">
        <v>41354</v>
      </c>
      <c r="H23" s="54">
        <v>91.45</v>
      </c>
      <c r="I23" s="54">
        <v>137.166731091</v>
      </c>
      <c r="J23" s="55">
        <v>2.0000000000000001E-4</v>
      </c>
      <c r="K23" s="55">
        <v>0.45069999999999999</v>
      </c>
      <c r="L23" s="55">
        <v>1E-4</v>
      </c>
    </row>
    <row r="24" spans="1:12">
      <c r="A24" t="s">
        <v>186</v>
      </c>
      <c r="B24" s="103" t="s">
        <v>1867</v>
      </c>
      <c r="C24" s="103" t="s">
        <v>1867</v>
      </c>
      <c r="D24" s="103" t="s">
        <v>1867</v>
      </c>
      <c r="E24" s="103" t="s">
        <v>1867</v>
      </c>
      <c r="F24" s="103" t="s">
        <v>1867</v>
      </c>
      <c r="G24" s="103" t="s">
        <v>1867</v>
      </c>
      <c r="H24" s="103" t="s">
        <v>1867</v>
      </c>
      <c r="I24" s="103" t="s">
        <v>1867</v>
      </c>
      <c r="J24" s="103" t="s">
        <v>1867</v>
      </c>
      <c r="K24" s="103" t="s">
        <v>1867</v>
      </c>
      <c r="L24" s="103" t="s">
        <v>1867</v>
      </c>
    </row>
    <row r="25" spans="1:12">
      <c r="A25" t="s">
        <v>218</v>
      </c>
      <c r="B25" s="103" t="s">
        <v>1867</v>
      </c>
      <c r="C25" s="103" t="s">
        <v>1867</v>
      </c>
      <c r="D25" s="103" t="s">
        <v>1867</v>
      </c>
      <c r="E25" s="103" t="s">
        <v>1867</v>
      </c>
      <c r="F25" s="103" t="s">
        <v>1867</v>
      </c>
      <c r="G25" s="103" t="s">
        <v>1867</v>
      </c>
      <c r="H25" s="103" t="s">
        <v>1867</v>
      </c>
      <c r="I25" s="103" t="s">
        <v>1867</v>
      </c>
      <c r="J25" s="103" t="s">
        <v>1867</v>
      </c>
      <c r="K25" s="103" t="s">
        <v>1867</v>
      </c>
      <c r="L25" s="103" t="s">
        <v>1867</v>
      </c>
    </row>
    <row r="26" spans="1:12">
      <c r="A26" t="s">
        <v>219</v>
      </c>
      <c r="B26" s="103" t="s">
        <v>1867</v>
      </c>
      <c r="C26" s="103" t="s">
        <v>1867</v>
      </c>
      <c r="D26" s="103" t="s">
        <v>1867</v>
      </c>
      <c r="E26" s="103" t="s">
        <v>1867</v>
      </c>
      <c r="F26" s="103" t="s">
        <v>1867</v>
      </c>
      <c r="G26" s="103" t="s">
        <v>1867</v>
      </c>
      <c r="H26" s="103" t="s">
        <v>1867</v>
      </c>
      <c r="I26" s="103" t="s">
        <v>1867</v>
      </c>
      <c r="J26" s="103" t="s">
        <v>1867</v>
      </c>
      <c r="K26" s="103" t="s">
        <v>1867</v>
      </c>
      <c r="L26" s="103" t="s">
        <v>1867</v>
      </c>
    </row>
    <row r="27" spans="1:12">
      <c r="A27" t="s">
        <v>220</v>
      </c>
      <c r="B27" s="103" t="s">
        <v>1867</v>
      </c>
      <c r="C27" s="103" t="s">
        <v>1867</v>
      </c>
      <c r="D27" s="103" t="s">
        <v>1867</v>
      </c>
      <c r="E27" s="103" t="s">
        <v>1867</v>
      </c>
      <c r="F27" s="103" t="s">
        <v>1867</v>
      </c>
      <c r="G27" s="103" t="s">
        <v>1867</v>
      </c>
      <c r="H27" s="103" t="s">
        <v>1867</v>
      </c>
      <c r="I27" s="103" t="s">
        <v>1867</v>
      </c>
      <c r="J27" s="103" t="s">
        <v>1867</v>
      </c>
      <c r="K27" s="103" t="s">
        <v>1867</v>
      </c>
      <c r="L27" s="103" t="s">
        <v>1867</v>
      </c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A387" s="13"/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5"/>
      <c r="B389" s="13"/>
      <c r="C389" s="13"/>
      <c r="D389" s="13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B1:B4 A5:AY1048576 BA5:XFD1048576 AZ5:AZ9999 AZ10001:AZ1048576" xr:uid="{00000000-0002-0000-0F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0" s="1" customFormat="1">
      <c r="A1" s="2" t="s">
        <v>0</v>
      </c>
      <c r="B1" s="61" t="s">
        <v>1866</v>
      </c>
    </row>
    <row r="2" spans="1:20" s="1" customFormat="1">
      <c r="A2" s="2" t="s">
        <v>1</v>
      </c>
      <c r="B2" s="9" t="s">
        <v>1320</v>
      </c>
    </row>
    <row r="3" spans="1:20" s="1" customFormat="1">
      <c r="A3" s="2" t="s">
        <v>2</v>
      </c>
      <c r="B3" s="62" t="s">
        <v>1321</v>
      </c>
    </row>
    <row r="4" spans="1:20" s="1" customFormat="1">
      <c r="A4" s="2" t="s">
        <v>3</v>
      </c>
      <c r="B4" s="63" t="s">
        <v>164</v>
      </c>
    </row>
    <row r="5" spans="1:20" ht="18.75">
      <c r="A5" s="78" t="s">
        <v>119</v>
      </c>
      <c r="B5" s="79"/>
      <c r="C5" s="79"/>
      <c r="D5" s="79"/>
      <c r="E5" s="79"/>
      <c r="F5" s="79"/>
      <c r="G5" s="79"/>
      <c r="H5" s="79"/>
      <c r="I5" s="79"/>
      <c r="J5" s="80"/>
    </row>
    <row r="6" spans="1:20" s="15" customFormat="1">
      <c r="A6" s="31" t="s">
        <v>92</v>
      </c>
      <c r="B6" s="32" t="s">
        <v>46</v>
      </c>
      <c r="C6" s="32" t="s">
        <v>50</v>
      </c>
      <c r="D6" s="32" t="s">
        <v>67</v>
      </c>
      <c r="E6" s="32" t="s">
        <v>154</v>
      </c>
      <c r="F6" s="32" t="s">
        <v>155</v>
      </c>
      <c r="G6" s="32" t="s">
        <v>5</v>
      </c>
      <c r="H6" s="32" t="s">
        <v>69</v>
      </c>
      <c r="I6" s="32" t="s">
        <v>54</v>
      </c>
      <c r="J6" s="33" t="s">
        <v>150</v>
      </c>
    </row>
    <row r="7" spans="1:20" s="15" customFormat="1">
      <c r="A7" s="95" t="s">
        <v>1867</v>
      </c>
      <c r="B7" s="96" t="s">
        <v>1867</v>
      </c>
      <c r="C7" s="96" t="s">
        <v>1867</v>
      </c>
      <c r="D7" s="20" t="s">
        <v>70</v>
      </c>
      <c r="E7" s="20" t="s">
        <v>151</v>
      </c>
      <c r="F7" s="96" t="s">
        <v>1867</v>
      </c>
      <c r="G7" s="20" t="s">
        <v>6</v>
      </c>
      <c r="H7" s="20" t="s">
        <v>7</v>
      </c>
      <c r="I7" s="20" t="s">
        <v>7</v>
      </c>
      <c r="J7" s="21" t="s">
        <v>7</v>
      </c>
    </row>
    <row r="8" spans="1:20" s="17" customFormat="1" ht="20.25">
      <c r="A8" s="97" t="s">
        <v>1867</v>
      </c>
      <c r="B8" s="5" t="s">
        <v>8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23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17" customFormat="1" ht="20.25">
      <c r="A9" s="18" t="s">
        <v>120</v>
      </c>
      <c r="B9" s="98" t="s">
        <v>1867</v>
      </c>
      <c r="C9" s="98" t="s">
        <v>1867</v>
      </c>
      <c r="D9" s="98" t="s">
        <v>1867</v>
      </c>
      <c r="E9" s="52">
        <v>817572.47</v>
      </c>
      <c r="F9" s="98" t="s">
        <v>1867</v>
      </c>
      <c r="G9" s="52">
        <v>3290.8240739977027</v>
      </c>
      <c r="H9" s="98" t="s">
        <v>1867</v>
      </c>
      <c r="I9" s="53">
        <v>1</v>
      </c>
      <c r="J9" s="53">
        <v>3.3999999999999998E-3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56" t="s">
        <v>170</v>
      </c>
      <c r="B10" s="103" t="s">
        <v>1867</v>
      </c>
      <c r="C10" s="103" t="s">
        <v>1867</v>
      </c>
      <c r="D10" s="103" t="s">
        <v>1867</v>
      </c>
      <c r="E10" s="58">
        <v>422814.29</v>
      </c>
      <c r="F10" s="103" t="s">
        <v>1867</v>
      </c>
      <c r="G10" s="58">
        <v>1430.6406228678673</v>
      </c>
      <c r="H10" s="103" t="s">
        <v>1867</v>
      </c>
      <c r="I10" s="57">
        <v>0.43469999999999998</v>
      </c>
      <c r="J10" s="57">
        <v>1.5E-3</v>
      </c>
    </row>
    <row r="11" spans="1:20">
      <c r="A11" s="56" t="s">
        <v>1157</v>
      </c>
      <c r="B11" s="103" t="s">
        <v>1867</v>
      </c>
      <c r="C11" s="103" t="s">
        <v>1867</v>
      </c>
      <c r="D11" s="103" t="s">
        <v>1867</v>
      </c>
      <c r="E11" s="58">
        <v>33247.93</v>
      </c>
      <c r="F11" s="103" t="s">
        <v>1867</v>
      </c>
      <c r="G11" s="58">
        <v>90.617822754343564</v>
      </c>
      <c r="H11" s="103" t="s">
        <v>1867</v>
      </c>
      <c r="I11" s="57">
        <v>2.75E-2</v>
      </c>
      <c r="J11" s="57">
        <v>1E-4</v>
      </c>
    </row>
    <row r="12" spans="1:20">
      <c r="A12" t="s">
        <v>1158</v>
      </c>
      <c r="B12" t="s">
        <v>1159</v>
      </c>
      <c r="C12" t="s">
        <v>100</v>
      </c>
      <c r="D12" t="s">
        <v>1160</v>
      </c>
      <c r="E12" s="54">
        <v>2400.48</v>
      </c>
      <c r="F12" s="54">
        <v>99.982100000000003</v>
      </c>
      <c r="G12" s="54">
        <v>8.7049824891681595</v>
      </c>
      <c r="H12" s="55">
        <v>0</v>
      </c>
      <c r="I12" s="55">
        <v>2.5999999999999999E-3</v>
      </c>
      <c r="J12" s="55">
        <v>0</v>
      </c>
    </row>
    <row r="13" spans="1:20">
      <c r="A13" t="s">
        <v>1161</v>
      </c>
      <c r="B13" t="s">
        <v>1162</v>
      </c>
      <c r="C13" t="s">
        <v>100</v>
      </c>
      <c r="D13" t="s">
        <v>1163</v>
      </c>
      <c r="E13" s="54">
        <v>4319.46</v>
      </c>
      <c r="F13" s="54">
        <v>81.944800000000257</v>
      </c>
      <c r="G13" s="54">
        <v>12.838030756256201</v>
      </c>
      <c r="H13" s="55">
        <v>0</v>
      </c>
      <c r="I13" s="55">
        <v>3.8999999999999998E-3</v>
      </c>
      <c r="J13" s="55">
        <v>0</v>
      </c>
    </row>
    <row r="14" spans="1:20">
      <c r="A14" t="s">
        <v>1164</v>
      </c>
      <c r="B14" t="s">
        <v>1165</v>
      </c>
      <c r="C14" t="s">
        <v>100</v>
      </c>
      <c r="D14" t="s">
        <v>1166</v>
      </c>
      <c r="E14" s="54">
        <v>3575.31</v>
      </c>
      <c r="F14" s="54">
        <v>108.9651999999997</v>
      </c>
      <c r="G14" s="54">
        <v>14.130225071319201</v>
      </c>
      <c r="H14" s="55">
        <v>0</v>
      </c>
      <c r="I14" s="55">
        <v>4.3E-3</v>
      </c>
      <c r="J14" s="55">
        <v>0</v>
      </c>
    </row>
    <row r="15" spans="1:20">
      <c r="A15" t="s">
        <v>1167</v>
      </c>
      <c r="B15" t="s">
        <v>1168</v>
      </c>
      <c r="C15" t="s">
        <v>100</v>
      </c>
      <c r="D15" t="s">
        <v>1169</v>
      </c>
      <c r="E15" s="54">
        <v>22952.68</v>
      </c>
      <c r="F15" s="54">
        <v>66</v>
      </c>
      <c r="G15" s="54">
        <v>54.9445844376</v>
      </c>
      <c r="H15" s="55">
        <v>4.0000000000000002E-4</v>
      </c>
      <c r="I15" s="55">
        <v>1.67E-2</v>
      </c>
      <c r="J15" s="55">
        <v>1E-4</v>
      </c>
    </row>
    <row r="16" spans="1:20">
      <c r="A16" s="56" t="s">
        <v>1170</v>
      </c>
      <c r="B16" s="103" t="s">
        <v>1867</v>
      </c>
      <c r="C16" s="103" t="s">
        <v>1867</v>
      </c>
      <c r="D16" s="103" t="s">
        <v>1867</v>
      </c>
      <c r="E16" s="58">
        <v>258.74</v>
      </c>
      <c r="F16" s="103" t="s">
        <v>1867</v>
      </c>
      <c r="G16" s="58">
        <v>593.62195895569801</v>
      </c>
      <c r="H16" s="103" t="s">
        <v>1867</v>
      </c>
      <c r="I16" s="57">
        <v>0.1804</v>
      </c>
      <c r="J16" s="57">
        <v>5.9999999999999995E-4</v>
      </c>
    </row>
    <row r="17" spans="1:10">
      <c r="A17" t="s">
        <v>1171</v>
      </c>
      <c r="B17" t="s">
        <v>1172</v>
      </c>
      <c r="C17" t="s">
        <v>100</v>
      </c>
      <c r="D17" t="s">
        <v>1173</v>
      </c>
      <c r="E17" s="54">
        <v>24.59</v>
      </c>
      <c r="F17" s="54">
        <v>130662.52</v>
      </c>
      <c r="G17" s="54">
        <v>116.535196873836</v>
      </c>
      <c r="H17" s="55">
        <v>0</v>
      </c>
      <c r="I17" s="55">
        <v>3.5400000000000001E-2</v>
      </c>
      <c r="J17" s="55">
        <v>1E-4</v>
      </c>
    </row>
    <row r="18" spans="1:10">
      <c r="A18" t="s">
        <v>1174</v>
      </c>
      <c r="B18" t="s">
        <v>1175</v>
      </c>
      <c r="C18" t="s">
        <v>100</v>
      </c>
      <c r="D18" t="s">
        <v>1173</v>
      </c>
      <c r="E18" s="54">
        <v>29.67</v>
      </c>
      <c r="F18" s="54">
        <v>130547.18</v>
      </c>
      <c r="G18" s="54">
        <v>140.48585430586201</v>
      </c>
      <c r="H18" s="55">
        <v>0</v>
      </c>
      <c r="I18" s="55">
        <v>4.2700000000000002E-2</v>
      </c>
      <c r="J18" s="55">
        <v>1E-4</v>
      </c>
    </row>
    <row r="19" spans="1:10">
      <c r="A19" t="s">
        <v>1176</v>
      </c>
      <c r="B19" t="s">
        <v>1177</v>
      </c>
      <c r="C19" t="s">
        <v>98</v>
      </c>
      <c r="D19" t="s">
        <v>1178</v>
      </c>
      <c r="E19" s="54">
        <v>204.48</v>
      </c>
      <c r="F19" s="54">
        <v>164613.12</v>
      </c>
      <c r="G19" s="54">
        <v>336.60090777599999</v>
      </c>
      <c r="H19" s="55">
        <v>0</v>
      </c>
      <c r="I19" s="55">
        <v>0.1023</v>
      </c>
      <c r="J19" s="55">
        <v>2.9999999999999997E-4</v>
      </c>
    </row>
    <row r="20" spans="1:10">
      <c r="A20" s="56" t="s">
        <v>1179</v>
      </c>
      <c r="B20" s="103" t="s">
        <v>1867</v>
      </c>
      <c r="C20" s="103" t="s">
        <v>1867</v>
      </c>
      <c r="D20" s="103" t="s">
        <v>1867</v>
      </c>
      <c r="E20" s="58">
        <v>0</v>
      </c>
      <c r="F20" s="103" t="s">
        <v>1867</v>
      </c>
      <c r="G20" s="58">
        <v>0</v>
      </c>
      <c r="H20" s="103" t="s">
        <v>1867</v>
      </c>
      <c r="I20" s="57">
        <v>0</v>
      </c>
      <c r="J20" s="57">
        <v>0</v>
      </c>
    </row>
    <row r="21" spans="1:10">
      <c r="A21" t="s">
        <v>176</v>
      </c>
      <c r="B21" t="s">
        <v>176</v>
      </c>
      <c r="C21" t="s">
        <v>176</v>
      </c>
      <c r="D21" s="103" t="s">
        <v>1867</v>
      </c>
      <c r="E21" s="54">
        <v>0</v>
      </c>
      <c r="F21" s="54">
        <v>0</v>
      </c>
      <c r="G21" s="54">
        <v>0</v>
      </c>
      <c r="H21" s="55">
        <v>0</v>
      </c>
      <c r="I21" s="55">
        <v>0</v>
      </c>
      <c r="J21" s="55">
        <v>0</v>
      </c>
    </row>
    <row r="22" spans="1:10">
      <c r="A22" s="56" t="s">
        <v>1180</v>
      </c>
      <c r="B22" s="103" t="s">
        <v>1867</v>
      </c>
      <c r="C22" s="103" t="s">
        <v>1867</v>
      </c>
      <c r="D22" s="103" t="s">
        <v>1867</v>
      </c>
      <c r="E22" s="58">
        <v>389307.62</v>
      </c>
      <c r="F22" s="103" t="s">
        <v>1867</v>
      </c>
      <c r="G22" s="58">
        <v>746.40084115782577</v>
      </c>
      <c r="H22" s="103" t="s">
        <v>1867</v>
      </c>
      <c r="I22" s="57">
        <v>0.2268</v>
      </c>
      <c r="J22" s="57">
        <v>8.0000000000000004E-4</v>
      </c>
    </row>
    <row r="23" spans="1:10">
      <c r="A23" t="s">
        <v>1181</v>
      </c>
      <c r="B23" t="s">
        <v>1182</v>
      </c>
      <c r="C23" t="s">
        <v>100</v>
      </c>
      <c r="D23" s="65">
        <v>42352</v>
      </c>
      <c r="E23" s="54">
        <v>46292.62</v>
      </c>
      <c r="F23" s="54">
        <v>84.997500000000301</v>
      </c>
      <c r="G23" s="54">
        <v>142.71363524568201</v>
      </c>
      <c r="H23" s="55">
        <v>2.0000000000000001E-4</v>
      </c>
      <c r="I23" s="55">
        <v>4.3400000000000001E-2</v>
      </c>
      <c r="J23" s="55">
        <v>1E-4</v>
      </c>
    </row>
    <row r="24" spans="1:10">
      <c r="A24" t="s">
        <v>1183</v>
      </c>
      <c r="B24" t="s">
        <v>1184</v>
      </c>
      <c r="C24" t="s">
        <v>100</v>
      </c>
      <c r="D24" t="s">
        <v>1185</v>
      </c>
      <c r="E24" s="54">
        <v>4679.58</v>
      </c>
      <c r="F24" s="54">
        <v>111.11110000000023</v>
      </c>
      <c r="G24" s="54">
        <v>18.858705514129301</v>
      </c>
      <c r="H24" s="55">
        <v>0</v>
      </c>
      <c r="I24" s="55">
        <v>5.7000000000000002E-3</v>
      </c>
      <c r="J24" s="55">
        <v>0</v>
      </c>
    </row>
    <row r="25" spans="1:10">
      <c r="A25" t="s">
        <v>1186</v>
      </c>
      <c r="B25" t="s">
        <v>1187</v>
      </c>
      <c r="C25" t="s">
        <v>100</v>
      </c>
      <c r="D25" t="s">
        <v>1188</v>
      </c>
      <c r="E25" s="54">
        <v>44920.9</v>
      </c>
      <c r="F25" s="54">
        <v>113.42320000000025</v>
      </c>
      <c r="G25" s="54">
        <v>184.798269596398</v>
      </c>
      <c r="H25" s="55">
        <v>8.9999999999999998E-4</v>
      </c>
      <c r="I25" s="55">
        <v>5.62E-2</v>
      </c>
      <c r="J25" s="55">
        <v>2.0000000000000001E-4</v>
      </c>
    </row>
    <row r="26" spans="1:10">
      <c r="A26" t="s">
        <v>1189</v>
      </c>
      <c r="B26" t="s">
        <v>1190</v>
      </c>
      <c r="C26" t="s">
        <v>100</v>
      </c>
      <c r="D26" t="s">
        <v>1191</v>
      </c>
      <c r="E26" s="54">
        <v>48482</v>
      </c>
      <c r="F26" s="54">
        <v>4.1492000000000004</v>
      </c>
      <c r="G26" s="54">
        <v>7.2961281272880001</v>
      </c>
      <c r="H26" s="55">
        <v>5.0000000000000001E-4</v>
      </c>
      <c r="I26" s="55">
        <v>2.2000000000000001E-3</v>
      </c>
      <c r="J26" s="55">
        <v>0</v>
      </c>
    </row>
    <row r="27" spans="1:10">
      <c r="A27" t="s">
        <v>1192</v>
      </c>
      <c r="B27" t="s">
        <v>1193</v>
      </c>
      <c r="C27" t="s">
        <v>100</v>
      </c>
      <c r="D27" t="s">
        <v>1194</v>
      </c>
      <c r="E27" s="54">
        <v>36240.1</v>
      </c>
      <c r="F27" s="54">
        <v>117.4561999999997</v>
      </c>
      <c r="G27" s="54">
        <v>154.38776820739699</v>
      </c>
      <c r="H27" s="55">
        <v>1E-4</v>
      </c>
      <c r="I27" s="55">
        <v>4.6899999999999997E-2</v>
      </c>
      <c r="J27" s="55">
        <v>2.0000000000000001E-4</v>
      </c>
    </row>
    <row r="28" spans="1:10">
      <c r="A28" t="s">
        <v>1195</v>
      </c>
      <c r="B28" t="s">
        <v>1196</v>
      </c>
      <c r="C28" t="s">
        <v>100</v>
      </c>
      <c r="D28" t="s">
        <v>1197</v>
      </c>
      <c r="E28" s="54">
        <v>107521</v>
      </c>
      <c r="F28" s="54">
        <v>1.9690000000000001</v>
      </c>
      <c r="G28" s="54">
        <v>7.6786799532299996</v>
      </c>
      <c r="H28" s="55">
        <v>1.2999999999999999E-3</v>
      </c>
      <c r="I28" s="55">
        <v>2.3E-3</v>
      </c>
      <c r="J28" s="55">
        <v>0</v>
      </c>
    </row>
    <row r="29" spans="1:10">
      <c r="A29" t="s">
        <v>1198</v>
      </c>
      <c r="B29" t="s">
        <v>1199</v>
      </c>
      <c r="C29" t="s">
        <v>100</v>
      </c>
      <c r="D29" t="s">
        <v>1200</v>
      </c>
      <c r="E29" s="54">
        <v>32456.58</v>
      </c>
      <c r="F29" s="54">
        <v>112.22150000000009</v>
      </c>
      <c r="G29" s="54">
        <v>132.10716737388699</v>
      </c>
      <c r="H29" s="55">
        <v>8.0000000000000004E-4</v>
      </c>
      <c r="I29" s="55">
        <v>4.0099999999999997E-2</v>
      </c>
      <c r="J29" s="55">
        <v>1E-4</v>
      </c>
    </row>
    <row r="30" spans="1:10">
      <c r="A30" t="s">
        <v>1201</v>
      </c>
      <c r="B30" t="s">
        <v>1202</v>
      </c>
      <c r="C30" t="s">
        <v>100</v>
      </c>
      <c r="D30" t="s">
        <v>1203</v>
      </c>
      <c r="E30" s="54">
        <v>47777.54</v>
      </c>
      <c r="F30" s="54">
        <v>1E-4</v>
      </c>
      <c r="G30" s="54">
        <v>1.7328913757999999E-4</v>
      </c>
      <c r="H30" s="55">
        <v>8.0000000000000004E-4</v>
      </c>
      <c r="I30" s="55">
        <v>0</v>
      </c>
      <c r="J30" s="55">
        <v>0</v>
      </c>
    </row>
    <row r="31" spans="1:10">
      <c r="A31" t="s">
        <v>1204</v>
      </c>
      <c r="B31" t="s">
        <v>1205</v>
      </c>
      <c r="C31" t="s">
        <v>100</v>
      </c>
      <c r="D31" t="s">
        <v>1194</v>
      </c>
      <c r="E31" s="54">
        <v>18878.919999999998</v>
      </c>
      <c r="F31" s="54">
        <v>133.20479999999998</v>
      </c>
      <c r="G31" s="54">
        <v>91.210445407336294</v>
      </c>
      <c r="H31" s="55">
        <v>2.9999999999999997E-4</v>
      </c>
      <c r="I31" s="55">
        <v>2.7699999999999999E-2</v>
      </c>
      <c r="J31" s="55">
        <v>1E-4</v>
      </c>
    </row>
    <row r="32" spans="1:10">
      <c r="A32" t="s">
        <v>1206</v>
      </c>
      <c r="B32" t="s">
        <v>1207</v>
      </c>
      <c r="C32" t="s">
        <v>100</v>
      </c>
      <c r="D32" t="s">
        <v>1208</v>
      </c>
      <c r="E32" s="54">
        <v>2058.38</v>
      </c>
      <c r="F32" s="54">
        <v>98.447900000000004</v>
      </c>
      <c r="G32" s="54">
        <v>7.3498684433405401</v>
      </c>
      <c r="H32" s="55">
        <v>0</v>
      </c>
      <c r="I32" s="55">
        <v>2.2000000000000001E-3</v>
      </c>
      <c r="J32" s="55">
        <v>0</v>
      </c>
    </row>
    <row r="33" spans="1:10">
      <c r="A33" s="56" t="s">
        <v>184</v>
      </c>
      <c r="B33" s="103" t="s">
        <v>1867</v>
      </c>
      <c r="C33" s="103" t="s">
        <v>1867</v>
      </c>
      <c r="D33" s="103" t="s">
        <v>1867</v>
      </c>
      <c r="E33" s="58">
        <v>394758.18</v>
      </c>
      <c r="F33" s="103" t="s">
        <v>1867</v>
      </c>
      <c r="G33" s="58">
        <v>1860.1834511298355</v>
      </c>
      <c r="H33" s="103" t="s">
        <v>1867</v>
      </c>
      <c r="I33" s="57">
        <v>0.56530000000000002</v>
      </c>
      <c r="J33" s="57">
        <v>1.9E-3</v>
      </c>
    </row>
    <row r="34" spans="1:10">
      <c r="A34" s="56" t="s">
        <v>1209</v>
      </c>
      <c r="B34" s="103" t="s">
        <v>1867</v>
      </c>
      <c r="C34" s="103" t="s">
        <v>1867</v>
      </c>
      <c r="D34" s="103" t="s">
        <v>1867</v>
      </c>
      <c r="E34" s="58">
        <v>48240.31</v>
      </c>
      <c r="F34" s="103" t="s">
        <v>1867</v>
      </c>
      <c r="G34" s="58">
        <v>158.66520731935034</v>
      </c>
      <c r="H34" s="103" t="s">
        <v>1867</v>
      </c>
      <c r="I34" s="57">
        <v>4.82E-2</v>
      </c>
      <c r="J34" s="57">
        <v>2.0000000000000001E-4</v>
      </c>
    </row>
    <row r="35" spans="1:10">
      <c r="A35" t="s">
        <v>1210</v>
      </c>
      <c r="B35" t="s">
        <v>1211</v>
      </c>
      <c r="C35" t="s">
        <v>100</v>
      </c>
      <c r="D35" t="s">
        <v>208</v>
      </c>
      <c r="E35" s="54">
        <v>45872.84</v>
      </c>
      <c r="F35" s="54">
        <v>90.722200000000029</v>
      </c>
      <c r="G35" s="54">
        <v>150.94431368229101</v>
      </c>
      <c r="H35" s="55">
        <v>2.9999999999999997E-4</v>
      </c>
      <c r="I35" s="55">
        <v>4.5900000000000003E-2</v>
      </c>
      <c r="J35" s="55">
        <v>2.0000000000000001E-4</v>
      </c>
    </row>
    <row r="36" spans="1:10">
      <c r="A36" t="s">
        <v>1212</v>
      </c>
      <c r="B36" t="s">
        <v>1213</v>
      </c>
      <c r="C36" t="s">
        <v>100</v>
      </c>
      <c r="D36" t="s">
        <v>1214</v>
      </c>
      <c r="E36" s="54">
        <v>2367.4699999999998</v>
      </c>
      <c r="F36" s="54">
        <v>89.915700000000001</v>
      </c>
      <c r="G36" s="54">
        <v>7.72089363705933</v>
      </c>
      <c r="H36" s="55">
        <v>0</v>
      </c>
      <c r="I36" s="55">
        <v>2.3E-3</v>
      </c>
      <c r="J36" s="55">
        <v>0</v>
      </c>
    </row>
    <row r="37" spans="1:10">
      <c r="A37" s="56" t="s">
        <v>1215</v>
      </c>
      <c r="B37" s="103" t="s">
        <v>1867</v>
      </c>
      <c r="C37" s="103" t="s">
        <v>1867</v>
      </c>
      <c r="D37" s="103" t="s">
        <v>1867</v>
      </c>
      <c r="E37" s="58">
        <v>87.89</v>
      </c>
      <c r="F37" s="103" t="s">
        <v>1867</v>
      </c>
      <c r="G37" s="58">
        <v>321.73241184513</v>
      </c>
      <c r="H37" s="103" t="s">
        <v>1867</v>
      </c>
      <c r="I37" s="57">
        <v>9.7799999999999998E-2</v>
      </c>
      <c r="J37" s="57">
        <v>2.9999999999999997E-4</v>
      </c>
    </row>
    <row r="38" spans="1:10">
      <c r="A38" t="s">
        <v>1216</v>
      </c>
      <c r="B38" t="s">
        <v>1217</v>
      </c>
      <c r="C38" t="s">
        <v>100</v>
      </c>
      <c r="D38" t="s">
        <v>1218</v>
      </c>
      <c r="E38" s="54">
        <v>87.89</v>
      </c>
      <c r="F38" s="54">
        <v>100927.1</v>
      </c>
      <c r="G38" s="54">
        <v>321.73241184513</v>
      </c>
      <c r="H38" s="55">
        <v>0</v>
      </c>
      <c r="I38" s="55">
        <v>9.7799999999999998E-2</v>
      </c>
      <c r="J38" s="55">
        <v>2.9999999999999997E-4</v>
      </c>
    </row>
    <row r="39" spans="1:10">
      <c r="A39" s="56" t="s">
        <v>1219</v>
      </c>
      <c r="B39" s="103" t="s">
        <v>1867</v>
      </c>
      <c r="C39" s="103" t="s">
        <v>1867</v>
      </c>
      <c r="D39" s="103" t="s">
        <v>1867</v>
      </c>
      <c r="E39" s="58">
        <v>0</v>
      </c>
      <c r="F39" s="103" t="s">
        <v>1867</v>
      </c>
      <c r="G39" s="58">
        <v>0</v>
      </c>
      <c r="H39" s="103" t="s">
        <v>1867</v>
      </c>
      <c r="I39" s="57">
        <v>0</v>
      </c>
      <c r="J39" s="57">
        <v>0</v>
      </c>
    </row>
    <row r="40" spans="1:10">
      <c r="A40" t="s">
        <v>176</v>
      </c>
      <c r="B40" t="s">
        <v>176</v>
      </c>
      <c r="C40" t="s">
        <v>176</v>
      </c>
      <c r="D40" s="103" t="s">
        <v>1867</v>
      </c>
      <c r="E40" s="54">
        <v>0</v>
      </c>
      <c r="F40" s="54">
        <v>0</v>
      </c>
      <c r="G40" s="54">
        <v>0</v>
      </c>
      <c r="H40" s="55">
        <v>0</v>
      </c>
      <c r="I40" s="55">
        <v>0</v>
      </c>
      <c r="J40" s="55">
        <v>0</v>
      </c>
    </row>
    <row r="41" spans="1:10">
      <c r="A41" s="56" t="s">
        <v>1220</v>
      </c>
      <c r="B41" s="103" t="s">
        <v>1867</v>
      </c>
      <c r="C41" s="103" t="s">
        <v>1867</v>
      </c>
      <c r="D41" s="103" t="s">
        <v>1867</v>
      </c>
      <c r="E41" s="58">
        <v>346429.98</v>
      </c>
      <c r="F41" s="103" t="s">
        <v>1867</v>
      </c>
      <c r="G41" s="58">
        <v>1379.7858319653551</v>
      </c>
      <c r="H41" s="103" t="s">
        <v>1867</v>
      </c>
      <c r="I41" s="57">
        <v>0.41930000000000001</v>
      </c>
      <c r="J41" s="57">
        <v>1.4E-3</v>
      </c>
    </row>
    <row r="42" spans="1:10">
      <c r="A42" t="s">
        <v>1221</v>
      </c>
      <c r="B42" t="s">
        <v>1222</v>
      </c>
      <c r="C42" t="s">
        <v>100</v>
      </c>
      <c r="D42" t="s">
        <v>1223</v>
      </c>
      <c r="E42" s="54">
        <v>6500.96</v>
      </c>
      <c r="F42" s="54">
        <v>106.13509999999991</v>
      </c>
      <c r="G42" s="54">
        <v>25.025576039773899</v>
      </c>
      <c r="H42" s="55">
        <v>0</v>
      </c>
      <c r="I42" s="55">
        <v>7.6E-3</v>
      </c>
      <c r="J42" s="55">
        <v>0</v>
      </c>
    </row>
    <row r="43" spans="1:10">
      <c r="A43" t="s">
        <v>1224</v>
      </c>
      <c r="B43" t="s">
        <v>1225</v>
      </c>
      <c r="C43" t="s">
        <v>100</v>
      </c>
      <c r="D43" t="s">
        <v>1226</v>
      </c>
      <c r="E43" s="54">
        <v>17723.97</v>
      </c>
      <c r="F43" s="54">
        <v>151.66830000000004</v>
      </c>
      <c r="G43" s="54">
        <v>97.499722757206797</v>
      </c>
      <c r="H43" s="55">
        <v>0</v>
      </c>
      <c r="I43" s="55">
        <v>2.9600000000000001E-2</v>
      </c>
      <c r="J43" s="55">
        <v>1E-4</v>
      </c>
    </row>
    <row r="44" spans="1:10">
      <c r="A44" t="s">
        <v>1227</v>
      </c>
      <c r="B44" t="s">
        <v>1228</v>
      </c>
      <c r="C44" t="s">
        <v>100</v>
      </c>
      <c r="D44" t="s">
        <v>1229</v>
      </c>
      <c r="E44" s="54">
        <v>37151.82</v>
      </c>
      <c r="F44" s="54">
        <v>113.46840000000017</v>
      </c>
      <c r="G44" s="54">
        <v>152.89827315414001</v>
      </c>
      <c r="H44" s="55">
        <v>1E-4</v>
      </c>
      <c r="I44" s="55">
        <v>4.65E-2</v>
      </c>
      <c r="J44" s="55">
        <v>2.0000000000000001E-4</v>
      </c>
    </row>
    <row r="45" spans="1:10">
      <c r="A45" t="s">
        <v>1230</v>
      </c>
      <c r="B45" t="s">
        <v>1231</v>
      </c>
      <c r="C45" t="s">
        <v>100</v>
      </c>
      <c r="D45" t="s">
        <v>1232</v>
      </c>
      <c r="E45" s="54">
        <v>8309.39</v>
      </c>
      <c r="F45" s="54">
        <v>109.55669999999996</v>
      </c>
      <c r="G45" s="54">
        <v>33.018370830669497</v>
      </c>
      <c r="H45" s="55">
        <v>0</v>
      </c>
      <c r="I45" s="55">
        <v>0.01</v>
      </c>
      <c r="J45" s="55">
        <v>0</v>
      </c>
    </row>
    <row r="46" spans="1:10">
      <c r="A46" t="s">
        <v>1233</v>
      </c>
      <c r="B46" t="s">
        <v>1234</v>
      </c>
      <c r="C46" t="s">
        <v>100</v>
      </c>
      <c r="D46" t="s">
        <v>196</v>
      </c>
      <c r="E46" s="54">
        <v>95850.91</v>
      </c>
      <c r="F46" s="54">
        <v>75.871900000000053</v>
      </c>
      <c r="G46" s="54">
        <v>263.76960918122001</v>
      </c>
      <c r="H46" s="55">
        <v>8.0000000000000004E-4</v>
      </c>
      <c r="I46" s="55">
        <v>8.0199999999999994E-2</v>
      </c>
      <c r="J46" s="55">
        <v>2.9999999999999997E-4</v>
      </c>
    </row>
    <row r="47" spans="1:10">
      <c r="A47" t="s">
        <v>1235</v>
      </c>
      <c r="B47" t="s">
        <v>1236</v>
      </c>
      <c r="C47" t="s">
        <v>100</v>
      </c>
      <c r="D47" t="s">
        <v>196</v>
      </c>
      <c r="E47" s="54">
        <v>88927.16</v>
      </c>
      <c r="F47" s="54">
        <v>138.17560000000003</v>
      </c>
      <c r="G47" s="54">
        <v>445.66993501076598</v>
      </c>
      <c r="H47" s="55">
        <v>5.9999999999999995E-4</v>
      </c>
      <c r="I47" s="55">
        <v>0.13539999999999999</v>
      </c>
      <c r="J47" s="55">
        <v>5.0000000000000001E-4</v>
      </c>
    </row>
    <row r="48" spans="1:10">
      <c r="A48" t="s">
        <v>1237</v>
      </c>
      <c r="B48" t="s">
        <v>1238</v>
      </c>
      <c r="C48" t="s">
        <v>100</v>
      </c>
      <c r="D48" t="s">
        <v>1239</v>
      </c>
      <c r="E48" s="54">
        <v>5691.33</v>
      </c>
      <c r="F48" s="54">
        <v>102</v>
      </c>
      <c r="G48" s="54">
        <v>21.055302988200001</v>
      </c>
      <c r="H48" s="55">
        <v>1.1000000000000001E-3</v>
      </c>
      <c r="I48" s="55">
        <v>6.4000000000000003E-3</v>
      </c>
      <c r="J48" s="55">
        <v>0</v>
      </c>
    </row>
    <row r="49" spans="1:10">
      <c r="A49" t="s">
        <v>1240</v>
      </c>
      <c r="B49" t="s">
        <v>1241</v>
      </c>
      <c r="C49" t="s">
        <v>100</v>
      </c>
      <c r="D49" t="s">
        <v>208</v>
      </c>
      <c r="E49" s="54">
        <v>9454.84</v>
      </c>
      <c r="F49" s="54">
        <v>100.59699999999999</v>
      </c>
      <c r="G49" s="54">
        <v>34.4974321269396</v>
      </c>
      <c r="H49" s="55">
        <v>5.9999999999999995E-4</v>
      </c>
      <c r="I49" s="55">
        <v>1.0500000000000001E-2</v>
      </c>
      <c r="J49" s="55">
        <v>0</v>
      </c>
    </row>
    <row r="50" spans="1:10">
      <c r="A50" t="s">
        <v>1242</v>
      </c>
      <c r="B50" t="s">
        <v>1243</v>
      </c>
      <c r="C50" t="s">
        <v>100</v>
      </c>
      <c r="D50" t="s">
        <v>1244</v>
      </c>
      <c r="E50" s="54">
        <v>11525.72</v>
      </c>
      <c r="F50" s="54">
        <v>104.86870000000005</v>
      </c>
      <c r="G50" s="54">
        <v>43.839087390404302</v>
      </c>
      <c r="H50" s="55">
        <v>0</v>
      </c>
      <c r="I50" s="55">
        <v>1.3299999999999999E-2</v>
      </c>
      <c r="J50" s="55">
        <v>0</v>
      </c>
    </row>
    <row r="51" spans="1:10">
      <c r="A51" t="s">
        <v>1245</v>
      </c>
      <c r="B51" t="s">
        <v>1246</v>
      </c>
      <c r="C51" t="s">
        <v>100</v>
      </c>
      <c r="D51" t="s">
        <v>1163</v>
      </c>
      <c r="E51" s="54">
        <v>3685.95</v>
      </c>
      <c r="F51" s="54">
        <v>100.4772</v>
      </c>
      <c r="G51" s="54">
        <v>13.432737234781801</v>
      </c>
      <c r="H51" s="55">
        <v>0</v>
      </c>
      <c r="I51" s="55">
        <v>4.1000000000000003E-3</v>
      </c>
      <c r="J51" s="55">
        <v>0</v>
      </c>
    </row>
    <row r="52" spans="1:10">
      <c r="A52" t="s">
        <v>1247</v>
      </c>
      <c r="B52" t="s">
        <v>1248</v>
      </c>
      <c r="C52" t="s">
        <v>100</v>
      </c>
      <c r="D52" t="s">
        <v>1249</v>
      </c>
      <c r="E52" s="54">
        <v>752.52</v>
      </c>
      <c r="F52" s="54">
        <v>82.376199999999997</v>
      </c>
      <c r="G52" s="54">
        <v>2.2483677981304799</v>
      </c>
      <c r="H52" s="55">
        <v>0</v>
      </c>
      <c r="I52" s="55">
        <v>6.9999999999999999E-4</v>
      </c>
      <c r="J52" s="55">
        <v>0</v>
      </c>
    </row>
    <row r="53" spans="1:10">
      <c r="A53" t="s">
        <v>1250</v>
      </c>
      <c r="B53" t="s">
        <v>1251</v>
      </c>
      <c r="C53" t="s">
        <v>100</v>
      </c>
      <c r="D53" t="s">
        <v>1252</v>
      </c>
      <c r="E53" s="54">
        <v>12087.53</v>
      </c>
      <c r="F53" s="54">
        <v>143.20390000000003</v>
      </c>
      <c r="G53" s="54">
        <v>62.782696733301101</v>
      </c>
      <c r="H53" s="55">
        <v>0</v>
      </c>
      <c r="I53" s="55">
        <v>1.9099999999999999E-2</v>
      </c>
      <c r="J53" s="55">
        <v>1E-4</v>
      </c>
    </row>
    <row r="54" spans="1:10">
      <c r="A54" t="s">
        <v>1253</v>
      </c>
      <c r="B54" t="s">
        <v>1254</v>
      </c>
      <c r="C54" t="s">
        <v>100</v>
      </c>
      <c r="D54" t="s">
        <v>1255</v>
      </c>
      <c r="E54" s="54">
        <v>3717.51</v>
      </c>
      <c r="F54" s="54">
        <v>80.141500000000377</v>
      </c>
      <c r="G54" s="54">
        <v>10.8058060394096</v>
      </c>
      <c r="H54" s="55">
        <v>0</v>
      </c>
      <c r="I54" s="55">
        <v>3.3E-3</v>
      </c>
      <c r="J54" s="55">
        <v>0</v>
      </c>
    </row>
    <row r="55" spans="1:10">
      <c r="A55" t="s">
        <v>1256</v>
      </c>
      <c r="B55" t="s">
        <v>1257</v>
      </c>
      <c r="C55" t="s">
        <v>100</v>
      </c>
      <c r="D55" t="s">
        <v>1258</v>
      </c>
      <c r="E55" s="54">
        <v>6383.89</v>
      </c>
      <c r="F55" s="54">
        <v>101</v>
      </c>
      <c r="G55" s="54">
        <v>23.385912720299999</v>
      </c>
      <c r="H55" s="55">
        <v>1.1999999999999999E-3</v>
      </c>
      <c r="I55" s="55">
        <v>7.1000000000000004E-3</v>
      </c>
      <c r="J55" s="55">
        <v>0</v>
      </c>
    </row>
    <row r="56" spans="1:10">
      <c r="A56" t="s">
        <v>1259</v>
      </c>
      <c r="B56" t="s">
        <v>1260</v>
      </c>
      <c r="C56" t="s">
        <v>102</v>
      </c>
      <c r="D56" t="s">
        <v>1261</v>
      </c>
      <c r="E56" s="54">
        <v>38666.480000000003</v>
      </c>
      <c r="F56" s="54">
        <v>96.610600000000119</v>
      </c>
      <c r="G56" s="54">
        <v>149.857001960112</v>
      </c>
      <c r="H56" s="55">
        <v>0</v>
      </c>
      <c r="I56" s="55">
        <v>4.5499999999999999E-2</v>
      </c>
      <c r="J56" s="55">
        <v>2.0000000000000001E-4</v>
      </c>
    </row>
    <row r="57" spans="1:10">
      <c r="A57" t="s">
        <v>186</v>
      </c>
      <c r="B57" s="103" t="s">
        <v>1867</v>
      </c>
      <c r="C57" s="103" t="s">
        <v>1867</v>
      </c>
      <c r="D57" s="103" t="s">
        <v>1867</v>
      </c>
      <c r="E57" s="103" t="s">
        <v>1867</v>
      </c>
      <c r="F57" s="103" t="s">
        <v>1867</v>
      </c>
      <c r="G57" s="103" t="s">
        <v>1867</v>
      </c>
      <c r="H57" s="103" t="s">
        <v>1867</v>
      </c>
      <c r="I57" s="103" t="s">
        <v>1867</v>
      </c>
      <c r="J57" s="103" t="s">
        <v>1867</v>
      </c>
    </row>
    <row r="58" spans="1:10">
      <c r="A58" t="s">
        <v>218</v>
      </c>
      <c r="B58" s="103" t="s">
        <v>1867</v>
      </c>
      <c r="C58" s="103" t="s">
        <v>1867</v>
      </c>
      <c r="D58" s="103" t="s">
        <v>1867</v>
      </c>
      <c r="E58" s="103" t="s">
        <v>1867</v>
      </c>
      <c r="F58" s="103" t="s">
        <v>1867</v>
      </c>
      <c r="G58" s="103" t="s">
        <v>1867</v>
      </c>
      <c r="H58" s="103" t="s">
        <v>1867</v>
      </c>
      <c r="I58" s="103" t="s">
        <v>1867</v>
      </c>
      <c r="J58" s="103" t="s">
        <v>1867</v>
      </c>
    </row>
    <row r="59" spans="1:10">
      <c r="A59" t="s">
        <v>219</v>
      </c>
      <c r="B59" s="103" t="s">
        <v>1867</v>
      </c>
      <c r="C59" s="103" t="s">
        <v>1867</v>
      </c>
      <c r="D59" s="103" t="s">
        <v>1867</v>
      </c>
      <c r="E59" s="103" t="s">
        <v>1867</v>
      </c>
      <c r="F59" s="103" t="s">
        <v>1867</v>
      </c>
      <c r="G59" s="103" t="s">
        <v>1867</v>
      </c>
      <c r="H59" s="103" t="s">
        <v>1867</v>
      </c>
      <c r="I59" s="103" t="s">
        <v>1867</v>
      </c>
      <c r="J59" s="103" t="s">
        <v>1867</v>
      </c>
    </row>
    <row r="60" spans="1:10">
      <c r="A60" t="s">
        <v>220</v>
      </c>
      <c r="B60" s="103" t="s">
        <v>1867</v>
      </c>
      <c r="C60" s="103" t="s">
        <v>1867</v>
      </c>
      <c r="D60" s="103" t="s">
        <v>1867</v>
      </c>
      <c r="E60" s="103" t="s">
        <v>1867</v>
      </c>
      <c r="F60" s="103" t="s">
        <v>1867</v>
      </c>
      <c r="G60" s="103" t="s">
        <v>1867</v>
      </c>
      <c r="H60" s="103" t="s">
        <v>1867</v>
      </c>
      <c r="I60" s="103" t="s">
        <v>1867</v>
      </c>
      <c r="J60" s="103" t="s">
        <v>1867</v>
      </c>
    </row>
    <row r="61" spans="1:10" hidden="1">
      <c r="B61" s="13"/>
    </row>
    <row r="62" spans="1:10" hidden="1">
      <c r="B62" s="13"/>
    </row>
    <row r="63" spans="1:10" hidden="1">
      <c r="B63" s="13"/>
    </row>
    <row r="64" spans="1:10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0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5" s="1" customFormat="1">
      <c r="A1" s="2" t="s">
        <v>0</v>
      </c>
      <c r="B1" s="61" t="s">
        <v>1866</v>
      </c>
    </row>
    <row r="2" spans="1:15" s="1" customFormat="1">
      <c r="A2" s="2" t="s">
        <v>1</v>
      </c>
      <c r="B2" s="9" t="s">
        <v>1320</v>
      </c>
    </row>
    <row r="3" spans="1:15" s="1" customFormat="1">
      <c r="A3" s="2" t="s">
        <v>2</v>
      </c>
      <c r="B3" s="62" t="s">
        <v>1321</v>
      </c>
    </row>
    <row r="4" spans="1:15" s="1" customFormat="1">
      <c r="A4" s="2" t="s">
        <v>3</v>
      </c>
      <c r="B4" s="63" t="s">
        <v>164</v>
      </c>
    </row>
    <row r="5" spans="1:15" ht="18.75">
      <c r="A5" s="78" t="s">
        <v>121</v>
      </c>
      <c r="B5" s="79"/>
      <c r="C5" s="79"/>
      <c r="D5" s="79"/>
      <c r="E5" s="79"/>
      <c r="F5" s="79"/>
      <c r="G5" s="79"/>
      <c r="H5" s="79"/>
      <c r="I5" s="79"/>
      <c r="J5" s="79"/>
      <c r="K5" s="80"/>
    </row>
    <row r="6" spans="1:15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154</v>
      </c>
      <c r="G6" s="32" t="s">
        <v>155</v>
      </c>
      <c r="H6" s="32" t="s">
        <v>5</v>
      </c>
      <c r="I6" s="32" t="s">
        <v>69</v>
      </c>
      <c r="J6" s="32" t="s">
        <v>54</v>
      </c>
      <c r="K6" s="33" t="s">
        <v>150</v>
      </c>
      <c r="L6" s="13"/>
      <c r="M6" s="13"/>
      <c r="N6" s="13"/>
      <c r="O6" s="13"/>
    </row>
    <row r="7" spans="1:15" s="15" customFormat="1">
      <c r="A7" s="95" t="s">
        <v>1867</v>
      </c>
      <c r="B7" s="96" t="s">
        <v>1867</v>
      </c>
      <c r="C7" s="96" t="s">
        <v>1867</v>
      </c>
      <c r="D7" s="96" t="s">
        <v>1867</v>
      </c>
      <c r="E7" s="16" t="s">
        <v>70</v>
      </c>
      <c r="F7" s="16" t="s">
        <v>151</v>
      </c>
      <c r="G7" s="96" t="s">
        <v>1867</v>
      </c>
      <c r="H7" s="16" t="s">
        <v>6</v>
      </c>
      <c r="I7" s="20" t="s">
        <v>7</v>
      </c>
      <c r="J7" s="20" t="s">
        <v>7</v>
      </c>
      <c r="K7" s="21" t="s">
        <v>7</v>
      </c>
      <c r="L7" s="13"/>
      <c r="M7" s="13"/>
      <c r="N7" s="13"/>
      <c r="O7" s="13"/>
    </row>
    <row r="8" spans="1:15" s="17" customFormat="1" ht="20.25">
      <c r="A8" s="97" t="s">
        <v>1867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  <c r="L8" s="13"/>
      <c r="M8" s="13"/>
      <c r="N8" s="13"/>
      <c r="O8" s="13"/>
    </row>
    <row r="9" spans="1:15" s="17" customFormat="1" ht="20.25">
      <c r="A9" s="18" t="s">
        <v>93</v>
      </c>
      <c r="B9" s="98" t="s">
        <v>1867</v>
      </c>
      <c r="C9" s="98" t="s">
        <v>1867</v>
      </c>
      <c r="D9" s="98" t="s">
        <v>1867</v>
      </c>
      <c r="E9" s="98" t="s">
        <v>1867</v>
      </c>
      <c r="F9" s="52">
        <v>13768.79</v>
      </c>
      <c r="G9" s="98" t="s">
        <v>1867</v>
      </c>
      <c r="H9" s="52">
        <v>4.2932247000000001E-4</v>
      </c>
      <c r="I9" s="98" t="s">
        <v>1867</v>
      </c>
      <c r="J9" s="53">
        <v>1</v>
      </c>
      <c r="K9" s="53">
        <v>0</v>
      </c>
      <c r="L9" s="13"/>
      <c r="M9" s="13"/>
      <c r="N9" s="13"/>
      <c r="O9" s="13"/>
    </row>
    <row r="10" spans="1:15">
      <c r="A10" s="56" t="s">
        <v>1262</v>
      </c>
      <c r="B10" s="103" t="s">
        <v>1867</v>
      </c>
      <c r="C10" s="103" t="s">
        <v>1867</v>
      </c>
      <c r="D10" s="103" t="s">
        <v>1867</v>
      </c>
      <c r="E10" s="103" t="s">
        <v>1867</v>
      </c>
      <c r="F10" s="58">
        <v>13768.79</v>
      </c>
      <c r="G10" s="103" t="s">
        <v>1867</v>
      </c>
      <c r="H10" s="58">
        <v>4.2932247000000001E-4</v>
      </c>
      <c r="I10" s="103" t="s">
        <v>1867</v>
      </c>
      <c r="J10" s="57">
        <v>1</v>
      </c>
      <c r="K10" s="57">
        <v>0</v>
      </c>
    </row>
    <row r="11" spans="1:15">
      <c r="A11" t="s">
        <v>1263</v>
      </c>
      <c r="B11" t="s">
        <v>1264</v>
      </c>
      <c r="C11" t="s">
        <v>464</v>
      </c>
      <c r="D11" t="s">
        <v>98</v>
      </c>
      <c r="E11" t="s">
        <v>1265</v>
      </c>
      <c r="F11" s="54">
        <v>11351.93</v>
      </c>
      <c r="G11" s="54">
        <v>2.0999999999999999E-3</v>
      </c>
      <c r="H11" s="54">
        <v>2.3839053E-4</v>
      </c>
      <c r="I11" s="55">
        <v>1E-4</v>
      </c>
      <c r="J11" s="55">
        <v>0.55530000000000002</v>
      </c>
      <c r="K11" s="55">
        <v>0</v>
      </c>
    </row>
    <row r="12" spans="1:15">
      <c r="A12" t="s">
        <v>1266</v>
      </c>
      <c r="B12" t="s">
        <v>1267</v>
      </c>
      <c r="C12" t="s">
        <v>109</v>
      </c>
      <c r="D12" t="s">
        <v>98</v>
      </c>
      <c r="E12" t="s">
        <v>1268</v>
      </c>
      <c r="F12" s="54">
        <v>2416.86</v>
      </c>
      <c r="G12" s="54">
        <v>7.9000000000000008E-3</v>
      </c>
      <c r="H12" s="54">
        <v>1.9093193999999999E-4</v>
      </c>
      <c r="I12" s="55">
        <v>4.0000000000000002E-4</v>
      </c>
      <c r="J12" s="55">
        <v>0.44469999999999998</v>
      </c>
      <c r="K12" s="55">
        <v>0</v>
      </c>
    </row>
    <row r="13" spans="1:15">
      <c r="A13" s="56" t="s">
        <v>1081</v>
      </c>
      <c r="B13" s="103" t="s">
        <v>1867</v>
      </c>
      <c r="C13" s="103" t="s">
        <v>1867</v>
      </c>
      <c r="D13" s="103" t="s">
        <v>1867</v>
      </c>
      <c r="E13" s="103" t="s">
        <v>1867</v>
      </c>
      <c r="F13" s="58">
        <v>0</v>
      </c>
      <c r="G13" s="103" t="s">
        <v>1867</v>
      </c>
      <c r="H13" s="58">
        <v>0</v>
      </c>
      <c r="I13" s="103" t="s">
        <v>1867</v>
      </c>
      <c r="J13" s="57">
        <v>0</v>
      </c>
      <c r="K13" s="57">
        <v>0</v>
      </c>
    </row>
    <row r="14" spans="1:15">
      <c r="A14" t="s">
        <v>176</v>
      </c>
      <c r="B14" t="s">
        <v>176</v>
      </c>
      <c r="C14" t="s">
        <v>176</v>
      </c>
      <c r="D14" t="s">
        <v>176</v>
      </c>
      <c r="E14" s="103" t="s">
        <v>1867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  <c r="K14" s="55">
        <v>0</v>
      </c>
    </row>
    <row r="15" spans="1:15">
      <c r="A15" t="s">
        <v>186</v>
      </c>
      <c r="B15" s="103" t="s">
        <v>1867</v>
      </c>
      <c r="C15" s="103" t="s">
        <v>1867</v>
      </c>
      <c r="D15" s="103" t="s">
        <v>1867</v>
      </c>
      <c r="E15" s="103" t="s">
        <v>1867</v>
      </c>
      <c r="F15" s="103" t="s">
        <v>1867</v>
      </c>
      <c r="G15" s="103" t="s">
        <v>1867</v>
      </c>
      <c r="H15" s="103" t="s">
        <v>1867</v>
      </c>
      <c r="I15" s="103" t="s">
        <v>1867</v>
      </c>
      <c r="J15" s="103" t="s">
        <v>1867</v>
      </c>
      <c r="K15" s="103" t="s">
        <v>1867</v>
      </c>
    </row>
    <row r="16" spans="1:15">
      <c r="A16" t="s">
        <v>218</v>
      </c>
      <c r="B16" s="103" t="s">
        <v>1867</v>
      </c>
      <c r="C16" s="103" t="s">
        <v>1867</v>
      </c>
      <c r="D16" s="103" t="s">
        <v>1867</v>
      </c>
      <c r="E16" s="103" t="s">
        <v>1867</v>
      </c>
      <c r="F16" s="103" t="s">
        <v>1867</v>
      </c>
      <c r="G16" s="103" t="s">
        <v>1867</v>
      </c>
      <c r="H16" s="103" t="s">
        <v>1867</v>
      </c>
      <c r="I16" s="103" t="s">
        <v>1867</v>
      </c>
      <c r="J16" s="103" t="s">
        <v>1867</v>
      </c>
      <c r="K16" s="103" t="s">
        <v>1867</v>
      </c>
    </row>
    <row r="17" spans="1:11">
      <c r="A17" t="s">
        <v>219</v>
      </c>
      <c r="B17" s="103" t="s">
        <v>1867</v>
      </c>
      <c r="C17" s="103" t="s">
        <v>1867</v>
      </c>
      <c r="D17" s="103" t="s">
        <v>1867</v>
      </c>
      <c r="E17" s="103" t="s">
        <v>1867</v>
      </c>
      <c r="F17" s="103" t="s">
        <v>1867</v>
      </c>
      <c r="G17" s="103" t="s">
        <v>1867</v>
      </c>
      <c r="H17" s="103" t="s">
        <v>1867</v>
      </c>
      <c r="I17" s="103" t="s">
        <v>1867</v>
      </c>
      <c r="J17" s="103" t="s">
        <v>1867</v>
      </c>
      <c r="K17" s="103" t="s">
        <v>1867</v>
      </c>
    </row>
    <row r="18" spans="1:11">
      <c r="A18" t="s">
        <v>220</v>
      </c>
      <c r="B18" s="103" t="s">
        <v>1867</v>
      </c>
      <c r="C18" s="103" t="s">
        <v>1867</v>
      </c>
      <c r="D18" s="103" t="s">
        <v>1867</v>
      </c>
      <c r="E18" s="103" t="s">
        <v>1867</v>
      </c>
      <c r="F18" s="103" t="s">
        <v>1867</v>
      </c>
      <c r="G18" s="103" t="s">
        <v>1867</v>
      </c>
      <c r="H18" s="103" t="s">
        <v>1867</v>
      </c>
      <c r="I18" s="103" t="s">
        <v>1867</v>
      </c>
      <c r="J18" s="103" t="s">
        <v>1867</v>
      </c>
      <c r="K18" s="103" t="s">
        <v>1867</v>
      </c>
    </row>
    <row r="19" spans="1:11" hidden="1">
      <c r="B19" s="13"/>
      <c r="C19" s="13"/>
    </row>
    <row r="20" spans="1:11" hidden="1">
      <c r="B20" s="13"/>
      <c r="C20" s="13"/>
    </row>
    <row r="21" spans="1:11" hidden="1">
      <c r="B21" s="13"/>
      <c r="C21" s="13"/>
    </row>
    <row r="22" spans="1:11" hidden="1">
      <c r="B22" s="13"/>
      <c r="C22" s="13"/>
    </row>
    <row r="23" spans="1:11" hidden="1">
      <c r="B23" s="13"/>
      <c r="C23" s="13"/>
    </row>
    <row r="24" spans="1:11" hidden="1">
      <c r="B24" s="13"/>
      <c r="C24" s="13"/>
    </row>
    <row r="25" spans="1:11" hidden="1">
      <c r="B25" s="13"/>
      <c r="C25" s="13"/>
    </row>
    <row r="26" spans="1:11" hidden="1">
      <c r="B26" s="13"/>
      <c r="C26" s="13"/>
    </row>
    <row r="27" spans="1:11" hidden="1">
      <c r="B27" s="13"/>
      <c r="C27" s="13"/>
    </row>
    <row r="28" spans="1:11" hidden="1">
      <c r="B28" s="13"/>
      <c r="C28" s="13"/>
    </row>
    <row r="29" spans="1:11" hidden="1">
      <c r="B29" s="13"/>
      <c r="C29" s="13"/>
    </row>
    <row r="30" spans="1:11" hidden="1">
      <c r="B30" s="13"/>
      <c r="C30" s="13"/>
    </row>
    <row r="31" spans="1:11" hidden="1">
      <c r="B31" s="13"/>
      <c r="C31" s="13"/>
    </row>
    <row r="32" spans="1:11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1" t="s">
        <v>1866</v>
      </c>
    </row>
    <row r="2" spans="1:12" s="1" customFormat="1">
      <c r="A2" s="2" t="s">
        <v>1</v>
      </c>
      <c r="B2" s="9" t="s">
        <v>1320</v>
      </c>
    </row>
    <row r="3" spans="1:12" s="1" customFormat="1">
      <c r="A3" s="2" t="s">
        <v>2</v>
      </c>
      <c r="B3" s="62" t="s">
        <v>1321</v>
      </c>
    </row>
    <row r="4" spans="1:12" s="1" customFormat="1">
      <c r="A4" s="2" t="s">
        <v>3</v>
      </c>
      <c r="B4" s="63" t="s">
        <v>164</v>
      </c>
    </row>
    <row r="5" spans="1:12" ht="18.75">
      <c r="A5" s="78" t="s">
        <v>122</v>
      </c>
      <c r="B5" s="79"/>
      <c r="C5" s="79"/>
      <c r="D5" s="79"/>
      <c r="E5" s="79"/>
      <c r="F5" s="79"/>
      <c r="G5" s="79"/>
      <c r="H5" s="79"/>
      <c r="I5" s="79"/>
      <c r="J5" s="79"/>
      <c r="K5" s="80"/>
    </row>
    <row r="6" spans="1:12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154</v>
      </c>
      <c r="G6" s="32" t="s">
        <v>155</v>
      </c>
      <c r="H6" s="32" t="s">
        <v>5</v>
      </c>
      <c r="I6" s="32" t="s">
        <v>69</v>
      </c>
      <c r="J6" s="32" t="s">
        <v>54</v>
      </c>
      <c r="K6" s="33" t="s">
        <v>150</v>
      </c>
      <c r="L6" s="13"/>
    </row>
    <row r="7" spans="1:12" s="15" customFormat="1">
      <c r="A7" s="95" t="s">
        <v>1867</v>
      </c>
      <c r="B7" s="96" t="s">
        <v>1867</v>
      </c>
      <c r="C7" s="96" t="s">
        <v>1867</v>
      </c>
      <c r="D7" s="96" t="s">
        <v>1867</v>
      </c>
      <c r="E7" s="16" t="s">
        <v>70</v>
      </c>
      <c r="F7" s="16" t="s">
        <v>151</v>
      </c>
      <c r="G7" s="96" t="s">
        <v>1867</v>
      </c>
      <c r="H7" s="16" t="s">
        <v>6</v>
      </c>
      <c r="I7" s="20" t="s">
        <v>7</v>
      </c>
      <c r="J7" s="20" t="s">
        <v>7</v>
      </c>
      <c r="K7" s="21" t="s">
        <v>7</v>
      </c>
    </row>
    <row r="8" spans="1:12" s="17" customFormat="1" ht="20.25">
      <c r="A8" s="97" t="s">
        <v>1867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</row>
    <row r="9" spans="1:12" s="17" customFormat="1" ht="20.25">
      <c r="A9" s="18" t="s">
        <v>95</v>
      </c>
      <c r="B9" s="98" t="s">
        <v>1867</v>
      </c>
      <c r="C9" s="98" t="s">
        <v>1867</v>
      </c>
      <c r="D9" s="98" t="s">
        <v>1867</v>
      </c>
      <c r="E9" s="98" t="s">
        <v>1867</v>
      </c>
      <c r="F9" s="52">
        <v>4572630.0999999996</v>
      </c>
      <c r="G9" s="98" t="s">
        <v>1867</v>
      </c>
      <c r="H9" s="52">
        <v>10.07576680715</v>
      </c>
      <c r="I9" s="98" t="s">
        <v>1867</v>
      </c>
      <c r="J9" s="53">
        <v>1</v>
      </c>
      <c r="K9" s="53">
        <v>0</v>
      </c>
    </row>
    <row r="10" spans="1:12">
      <c r="A10" s="56" t="s">
        <v>170</v>
      </c>
      <c r="B10" s="103" t="s">
        <v>1867</v>
      </c>
      <c r="C10" s="103" t="s">
        <v>1867</v>
      </c>
      <c r="D10" s="103" t="s">
        <v>1867</v>
      </c>
      <c r="E10" s="103" t="s">
        <v>1867</v>
      </c>
      <c r="F10" s="58">
        <v>4572630.0999999996</v>
      </c>
      <c r="G10" s="103" t="s">
        <v>1867</v>
      </c>
      <c r="H10" s="58">
        <v>10.07576680715</v>
      </c>
      <c r="I10" s="103" t="s">
        <v>1867</v>
      </c>
      <c r="J10" s="57">
        <v>1</v>
      </c>
      <c r="K10" s="57">
        <v>0</v>
      </c>
    </row>
    <row r="11" spans="1:12">
      <c r="A11" s="56" t="s">
        <v>1086</v>
      </c>
      <c r="B11" s="103" t="s">
        <v>1867</v>
      </c>
      <c r="C11" s="103" t="s">
        <v>1867</v>
      </c>
      <c r="D11" s="103" t="s">
        <v>1867</v>
      </c>
      <c r="E11" s="103" t="s">
        <v>1867</v>
      </c>
      <c r="F11" s="58">
        <v>0</v>
      </c>
      <c r="G11" s="103" t="s">
        <v>1867</v>
      </c>
      <c r="H11" s="58">
        <v>0</v>
      </c>
      <c r="I11" s="103" t="s">
        <v>1867</v>
      </c>
      <c r="J11" s="57">
        <v>0</v>
      </c>
      <c r="K11" s="57">
        <v>0</v>
      </c>
    </row>
    <row r="12" spans="1:12">
      <c r="A12" t="s">
        <v>176</v>
      </c>
      <c r="B12" t="s">
        <v>176</v>
      </c>
      <c r="C12" t="s">
        <v>176</v>
      </c>
      <c r="D12" t="s">
        <v>176</v>
      </c>
      <c r="E12" s="103" t="s">
        <v>1867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2">
      <c r="A13" s="56" t="s">
        <v>1092</v>
      </c>
      <c r="B13" s="103" t="s">
        <v>1867</v>
      </c>
      <c r="C13" s="103" t="s">
        <v>1867</v>
      </c>
      <c r="D13" s="103" t="s">
        <v>1867</v>
      </c>
      <c r="E13" s="103" t="s">
        <v>1867</v>
      </c>
      <c r="F13" s="58">
        <v>4572630.0999999996</v>
      </c>
      <c r="G13" s="103" t="s">
        <v>1867</v>
      </c>
      <c r="H13" s="58">
        <v>10.07576680715</v>
      </c>
      <c r="I13" s="103" t="s">
        <v>1867</v>
      </c>
      <c r="J13" s="57">
        <v>1</v>
      </c>
      <c r="K13" s="57">
        <v>0</v>
      </c>
    </row>
    <row r="14" spans="1:12">
      <c r="A14" t="s">
        <v>1269</v>
      </c>
      <c r="B14" t="s">
        <v>1270</v>
      </c>
      <c r="C14" t="s">
        <v>108</v>
      </c>
      <c r="D14" t="s">
        <v>100</v>
      </c>
      <c r="E14" t="s">
        <v>201</v>
      </c>
      <c r="F14" s="54">
        <v>2309885.31</v>
      </c>
      <c r="G14" s="54">
        <v>-1.1333</v>
      </c>
      <c r="H14" s="54">
        <v>-26.177930218229999</v>
      </c>
      <c r="I14" s="55">
        <v>0</v>
      </c>
      <c r="J14" s="55">
        <v>-2.5981000000000001</v>
      </c>
      <c r="K14" s="55">
        <v>0</v>
      </c>
    </row>
    <row r="15" spans="1:12">
      <c r="A15" t="s">
        <v>1271</v>
      </c>
      <c r="B15" t="s">
        <v>1272</v>
      </c>
      <c r="C15" t="s">
        <v>108</v>
      </c>
      <c r="D15" t="s">
        <v>100</v>
      </c>
      <c r="E15" t="s">
        <v>201</v>
      </c>
      <c r="F15" s="54">
        <v>2262744.79</v>
      </c>
      <c r="G15" s="54">
        <v>1.6022000000000001</v>
      </c>
      <c r="H15" s="54">
        <v>36.253697025379999</v>
      </c>
      <c r="I15" s="55">
        <v>0</v>
      </c>
      <c r="J15" s="55">
        <v>3.5981000000000001</v>
      </c>
      <c r="K15" s="55">
        <v>0</v>
      </c>
    </row>
    <row r="16" spans="1:12">
      <c r="A16" s="56" t="s">
        <v>1273</v>
      </c>
      <c r="B16" s="103" t="s">
        <v>1867</v>
      </c>
      <c r="C16" s="103" t="s">
        <v>1867</v>
      </c>
      <c r="D16" s="103" t="s">
        <v>1867</v>
      </c>
      <c r="E16" s="103" t="s">
        <v>1867</v>
      </c>
      <c r="F16" s="58">
        <v>0</v>
      </c>
      <c r="G16" s="103" t="s">
        <v>1867</v>
      </c>
      <c r="H16" s="58">
        <v>0</v>
      </c>
      <c r="I16" s="103" t="s">
        <v>1867</v>
      </c>
      <c r="J16" s="57">
        <v>0</v>
      </c>
      <c r="K16" s="57">
        <v>0</v>
      </c>
    </row>
    <row r="17" spans="1:11">
      <c r="A17" t="s">
        <v>176</v>
      </c>
      <c r="B17" t="s">
        <v>176</v>
      </c>
      <c r="C17" t="s">
        <v>176</v>
      </c>
      <c r="D17" t="s">
        <v>176</v>
      </c>
      <c r="E17" s="103" t="s">
        <v>1867</v>
      </c>
      <c r="F17" s="54">
        <v>0</v>
      </c>
      <c r="G17" s="54">
        <v>0</v>
      </c>
      <c r="H17" s="54">
        <v>0</v>
      </c>
      <c r="I17" s="55">
        <v>0</v>
      </c>
      <c r="J17" s="55">
        <v>0</v>
      </c>
      <c r="K17" s="55">
        <v>0</v>
      </c>
    </row>
    <row r="18" spans="1:11">
      <c r="A18" s="56" t="s">
        <v>1093</v>
      </c>
      <c r="B18" s="103" t="s">
        <v>1867</v>
      </c>
      <c r="C18" s="103" t="s">
        <v>1867</v>
      </c>
      <c r="D18" s="103" t="s">
        <v>1867</v>
      </c>
      <c r="E18" s="103" t="s">
        <v>1867</v>
      </c>
      <c r="F18" s="58">
        <v>0</v>
      </c>
      <c r="G18" s="103" t="s">
        <v>1867</v>
      </c>
      <c r="H18" s="58">
        <v>0</v>
      </c>
      <c r="I18" s="103" t="s">
        <v>1867</v>
      </c>
      <c r="J18" s="57">
        <v>0</v>
      </c>
      <c r="K18" s="57">
        <v>0</v>
      </c>
    </row>
    <row r="19" spans="1:11">
      <c r="A19" t="s">
        <v>176</v>
      </c>
      <c r="B19" t="s">
        <v>176</v>
      </c>
      <c r="C19" t="s">
        <v>176</v>
      </c>
      <c r="D19" t="s">
        <v>176</v>
      </c>
      <c r="E19" s="103" t="s">
        <v>1867</v>
      </c>
      <c r="F19" s="54">
        <v>0</v>
      </c>
      <c r="G19" s="54">
        <v>0</v>
      </c>
      <c r="H19" s="54">
        <v>0</v>
      </c>
      <c r="I19" s="55">
        <v>0</v>
      </c>
      <c r="J19" s="55">
        <v>0</v>
      </c>
      <c r="K19" s="55">
        <v>0</v>
      </c>
    </row>
    <row r="20" spans="1:11">
      <c r="A20" s="56" t="s">
        <v>226</v>
      </c>
      <c r="B20" s="103" t="s">
        <v>1867</v>
      </c>
      <c r="C20" s="103" t="s">
        <v>1867</v>
      </c>
      <c r="D20" s="103" t="s">
        <v>1867</v>
      </c>
      <c r="E20" s="103" t="s">
        <v>1867</v>
      </c>
      <c r="F20" s="58">
        <v>0</v>
      </c>
      <c r="G20" s="103" t="s">
        <v>1867</v>
      </c>
      <c r="H20" s="58">
        <v>0</v>
      </c>
      <c r="I20" s="103" t="s">
        <v>1867</v>
      </c>
      <c r="J20" s="57">
        <v>0</v>
      </c>
      <c r="K20" s="57">
        <v>0</v>
      </c>
    </row>
    <row r="21" spans="1:11">
      <c r="A21" t="s">
        <v>176</v>
      </c>
      <c r="B21" t="s">
        <v>176</v>
      </c>
      <c r="C21" t="s">
        <v>176</v>
      </c>
      <c r="D21" t="s">
        <v>176</v>
      </c>
      <c r="E21" s="103" t="s">
        <v>1867</v>
      </c>
      <c r="F21" s="54">
        <v>0</v>
      </c>
      <c r="G21" s="54">
        <v>0</v>
      </c>
      <c r="H21" s="54">
        <v>0</v>
      </c>
      <c r="I21" s="55">
        <v>0</v>
      </c>
      <c r="J21" s="55">
        <v>0</v>
      </c>
      <c r="K21" s="55">
        <v>0</v>
      </c>
    </row>
    <row r="22" spans="1:11">
      <c r="A22" s="56" t="s">
        <v>184</v>
      </c>
      <c r="B22" s="103" t="s">
        <v>1867</v>
      </c>
      <c r="C22" s="103" t="s">
        <v>1867</v>
      </c>
      <c r="D22" s="103" t="s">
        <v>1867</v>
      </c>
      <c r="E22" s="103" t="s">
        <v>1867</v>
      </c>
      <c r="F22" s="58">
        <v>0</v>
      </c>
      <c r="G22" s="103" t="s">
        <v>1867</v>
      </c>
      <c r="H22" s="58">
        <v>0</v>
      </c>
      <c r="I22" s="103" t="s">
        <v>1867</v>
      </c>
      <c r="J22" s="57">
        <v>0</v>
      </c>
      <c r="K22" s="57">
        <v>0</v>
      </c>
    </row>
    <row r="23" spans="1:11">
      <c r="A23" s="56" t="s">
        <v>1086</v>
      </c>
      <c r="B23" s="103" t="s">
        <v>1867</v>
      </c>
      <c r="C23" s="103" t="s">
        <v>1867</v>
      </c>
      <c r="D23" s="103" t="s">
        <v>1867</v>
      </c>
      <c r="E23" s="103" t="s">
        <v>1867</v>
      </c>
      <c r="F23" s="58">
        <v>0</v>
      </c>
      <c r="G23" s="103" t="s">
        <v>1867</v>
      </c>
      <c r="H23" s="58">
        <v>0</v>
      </c>
      <c r="I23" s="103" t="s">
        <v>1867</v>
      </c>
      <c r="J23" s="57">
        <v>0</v>
      </c>
      <c r="K23" s="57">
        <v>0</v>
      </c>
    </row>
    <row r="24" spans="1:11">
      <c r="A24" t="s">
        <v>176</v>
      </c>
      <c r="B24" t="s">
        <v>176</v>
      </c>
      <c r="C24" t="s">
        <v>176</v>
      </c>
      <c r="D24" t="s">
        <v>176</v>
      </c>
      <c r="E24" s="103" t="s">
        <v>1867</v>
      </c>
      <c r="F24" s="54">
        <v>0</v>
      </c>
      <c r="G24" s="54">
        <v>0</v>
      </c>
      <c r="H24" s="54">
        <v>0</v>
      </c>
      <c r="I24" s="55">
        <v>0</v>
      </c>
      <c r="J24" s="55">
        <v>0</v>
      </c>
      <c r="K24" s="55">
        <v>0</v>
      </c>
    </row>
    <row r="25" spans="1:11">
      <c r="A25" s="56" t="s">
        <v>1098</v>
      </c>
      <c r="B25" s="103" t="s">
        <v>1867</v>
      </c>
      <c r="C25" s="103" t="s">
        <v>1867</v>
      </c>
      <c r="D25" s="103" t="s">
        <v>1867</v>
      </c>
      <c r="E25" s="103" t="s">
        <v>1867</v>
      </c>
      <c r="F25" s="58">
        <v>0</v>
      </c>
      <c r="G25" s="103" t="s">
        <v>1867</v>
      </c>
      <c r="H25" s="58">
        <v>0</v>
      </c>
      <c r="I25" s="103" t="s">
        <v>1867</v>
      </c>
      <c r="J25" s="57">
        <v>0</v>
      </c>
      <c r="K25" s="57">
        <v>0</v>
      </c>
    </row>
    <row r="26" spans="1:11">
      <c r="A26" t="s">
        <v>176</v>
      </c>
      <c r="B26" t="s">
        <v>176</v>
      </c>
      <c r="C26" t="s">
        <v>176</v>
      </c>
      <c r="D26" t="s">
        <v>176</v>
      </c>
      <c r="E26" s="103" t="s">
        <v>1867</v>
      </c>
      <c r="F26" s="54">
        <v>0</v>
      </c>
      <c r="G26" s="54">
        <v>0</v>
      </c>
      <c r="H26" s="54">
        <v>0</v>
      </c>
      <c r="I26" s="55">
        <v>0</v>
      </c>
      <c r="J26" s="55">
        <v>0</v>
      </c>
      <c r="K26" s="55">
        <v>0</v>
      </c>
    </row>
    <row r="27" spans="1:11">
      <c r="A27" s="56" t="s">
        <v>1093</v>
      </c>
      <c r="B27" s="103" t="s">
        <v>1867</v>
      </c>
      <c r="C27" s="103" t="s">
        <v>1867</v>
      </c>
      <c r="D27" s="103" t="s">
        <v>1867</v>
      </c>
      <c r="E27" s="103" t="s">
        <v>1867</v>
      </c>
      <c r="F27" s="58">
        <v>0</v>
      </c>
      <c r="G27" s="103" t="s">
        <v>1867</v>
      </c>
      <c r="H27" s="58">
        <v>0</v>
      </c>
      <c r="I27" s="103" t="s">
        <v>1867</v>
      </c>
      <c r="J27" s="57">
        <v>0</v>
      </c>
      <c r="K27" s="57">
        <v>0</v>
      </c>
    </row>
    <row r="28" spans="1:11">
      <c r="A28" t="s">
        <v>176</v>
      </c>
      <c r="B28" t="s">
        <v>176</v>
      </c>
      <c r="C28" t="s">
        <v>176</v>
      </c>
      <c r="D28" t="s">
        <v>176</v>
      </c>
      <c r="E28" s="103" t="s">
        <v>1867</v>
      </c>
      <c r="F28" s="54">
        <v>0</v>
      </c>
      <c r="G28" s="54">
        <v>0</v>
      </c>
      <c r="H28" s="54">
        <v>0</v>
      </c>
      <c r="I28" s="55">
        <v>0</v>
      </c>
      <c r="J28" s="55">
        <v>0</v>
      </c>
      <c r="K28" s="55">
        <v>0</v>
      </c>
    </row>
    <row r="29" spans="1:11">
      <c r="A29" s="56" t="s">
        <v>1099</v>
      </c>
      <c r="B29" s="103" t="s">
        <v>1867</v>
      </c>
      <c r="C29" s="103" t="s">
        <v>1867</v>
      </c>
      <c r="D29" s="103" t="s">
        <v>1867</v>
      </c>
      <c r="E29" s="103" t="s">
        <v>1867</v>
      </c>
      <c r="F29" s="58">
        <v>0</v>
      </c>
      <c r="G29" s="103" t="s">
        <v>1867</v>
      </c>
      <c r="H29" s="58">
        <v>0</v>
      </c>
      <c r="I29" s="103" t="s">
        <v>1867</v>
      </c>
      <c r="J29" s="57">
        <v>0</v>
      </c>
      <c r="K29" s="57">
        <v>0</v>
      </c>
    </row>
    <row r="30" spans="1:11">
      <c r="A30" t="s">
        <v>176</v>
      </c>
      <c r="B30" t="s">
        <v>176</v>
      </c>
      <c r="C30" t="s">
        <v>176</v>
      </c>
      <c r="D30" t="s">
        <v>176</v>
      </c>
      <c r="E30" s="103" t="s">
        <v>1867</v>
      </c>
      <c r="F30" s="54">
        <v>0</v>
      </c>
      <c r="G30" s="54">
        <v>0</v>
      </c>
      <c r="H30" s="54">
        <v>0</v>
      </c>
      <c r="I30" s="55">
        <v>0</v>
      </c>
      <c r="J30" s="55">
        <v>0</v>
      </c>
      <c r="K30" s="55">
        <v>0</v>
      </c>
    </row>
    <row r="31" spans="1:11">
      <c r="A31" s="56" t="s">
        <v>226</v>
      </c>
      <c r="B31" s="103" t="s">
        <v>1867</v>
      </c>
      <c r="C31" s="103" t="s">
        <v>1867</v>
      </c>
      <c r="D31" s="103" t="s">
        <v>1867</v>
      </c>
      <c r="E31" s="103" t="s">
        <v>1867</v>
      </c>
      <c r="F31" s="58">
        <v>0</v>
      </c>
      <c r="G31" s="103" t="s">
        <v>1867</v>
      </c>
      <c r="H31" s="58">
        <v>0</v>
      </c>
      <c r="I31" s="103" t="s">
        <v>1867</v>
      </c>
      <c r="J31" s="57">
        <v>0</v>
      </c>
      <c r="K31" s="57">
        <v>0</v>
      </c>
    </row>
    <row r="32" spans="1:11">
      <c r="A32" t="s">
        <v>176</v>
      </c>
      <c r="B32" t="s">
        <v>176</v>
      </c>
      <c r="C32" t="s">
        <v>176</v>
      </c>
      <c r="D32" t="s">
        <v>176</v>
      </c>
      <c r="E32" s="103" t="s">
        <v>1867</v>
      </c>
      <c r="F32" s="54">
        <v>0</v>
      </c>
      <c r="G32" s="54">
        <v>0</v>
      </c>
      <c r="H32" s="54">
        <v>0</v>
      </c>
      <c r="I32" s="55">
        <v>0</v>
      </c>
      <c r="J32" s="55">
        <v>0</v>
      </c>
      <c r="K32" s="55">
        <v>0</v>
      </c>
    </row>
    <row r="33" spans="1:11">
      <c r="A33" t="s">
        <v>186</v>
      </c>
      <c r="B33" s="103" t="s">
        <v>1867</v>
      </c>
      <c r="C33" s="103" t="s">
        <v>1867</v>
      </c>
      <c r="D33" s="103" t="s">
        <v>1867</v>
      </c>
      <c r="E33" s="103" t="s">
        <v>1867</v>
      </c>
      <c r="F33" s="103" t="s">
        <v>1867</v>
      </c>
      <c r="G33" s="103" t="s">
        <v>1867</v>
      </c>
      <c r="H33" s="103" t="s">
        <v>1867</v>
      </c>
      <c r="I33" s="103" t="s">
        <v>1867</v>
      </c>
      <c r="J33" s="103" t="s">
        <v>1867</v>
      </c>
      <c r="K33" s="103" t="s">
        <v>1867</v>
      </c>
    </row>
    <row r="34" spans="1:11">
      <c r="A34" t="s">
        <v>218</v>
      </c>
      <c r="B34" s="103" t="s">
        <v>1867</v>
      </c>
      <c r="C34" s="103" t="s">
        <v>1867</v>
      </c>
      <c r="D34" s="103" t="s">
        <v>1867</v>
      </c>
      <c r="E34" s="103" t="s">
        <v>1867</v>
      </c>
      <c r="F34" s="103" t="s">
        <v>1867</v>
      </c>
      <c r="G34" s="103" t="s">
        <v>1867</v>
      </c>
      <c r="H34" s="103" t="s">
        <v>1867</v>
      </c>
      <c r="I34" s="103" t="s">
        <v>1867</v>
      </c>
      <c r="J34" s="103" t="s">
        <v>1867</v>
      </c>
      <c r="K34" s="103" t="s">
        <v>1867</v>
      </c>
    </row>
    <row r="35" spans="1:11">
      <c r="A35" t="s">
        <v>219</v>
      </c>
      <c r="B35" s="103" t="s">
        <v>1867</v>
      </c>
      <c r="C35" s="103" t="s">
        <v>1867</v>
      </c>
      <c r="D35" s="103" t="s">
        <v>1867</v>
      </c>
      <c r="E35" s="103" t="s">
        <v>1867</v>
      </c>
      <c r="F35" s="103" t="s">
        <v>1867</v>
      </c>
      <c r="G35" s="103" t="s">
        <v>1867</v>
      </c>
      <c r="H35" s="103" t="s">
        <v>1867</v>
      </c>
      <c r="I35" s="103" t="s">
        <v>1867</v>
      </c>
      <c r="J35" s="103" t="s">
        <v>1867</v>
      </c>
      <c r="K35" s="103" t="s">
        <v>1867</v>
      </c>
    </row>
    <row r="36" spans="1:11">
      <c r="A36" t="s">
        <v>220</v>
      </c>
      <c r="B36" s="103" t="s">
        <v>1867</v>
      </c>
      <c r="C36" s="103" t="s">
        <v>1867</v>
      </c>
      <c r="D36" s="103" t="s">
        <v>1867</v>
      </c>
      <c r="E36" s="103" t="s">
        <v>1867</v>
      </c>
      <c r="F36" s="103" t="s">
        <v>1867</v>
      </c>
      <c r="G36" s="103" t="s">
        <v>1867</v>
      </c>
      <c r="H36" s="103" t="s">
        <v>1867</v>
      </c>
      <c r="I36" s="103" t="s">
        <v>1867</v>
      </c>
      <c r="J36" s="103" t="s">
        <v>1867</v>
      </c>
      <c r="K36" s="103" t="s">
        <v>1867</v>
      </c>
    </row>
    <row r="37" spans="1:11" hidden="1"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72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10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9" s="1" customFormat="1">
      <c r="A1" s="2" t="s">
        <v>0</v>
      </c>
      <c r="B1" s="61" t="s">
        <v>1866</v>
      </c>
      <c r="E1" s="69"/>
    </row>
    <row r="2" spans="1:19" s="1" customFormat="1">
      <c r="A2" s="2" t="s">
        <v>1</v>
      </c>
      <c r="B2" s="9" t="s">
        <v>1320</v>
      </c>
      <c r="E2" s="69"/>
    </row>
    <row r="3" spans="1:19" s="1" customFormat="1">
      <c r="A3" s="2" t="s">
        <v>2</v>
      </c>
      <c r="B3" s="62" t="s">
        <v>1321</v>
      </c>
      <c r="E3" s="69"/>
    </row>
    <row r="4" spans="1:19" s="1" customFormat="1">
      <c r="A4" s="2" t="s">
        <v>3</v>
      </c>
      <c r="B4" s="63" t="s">
        <v>164</v>
      </c>
      <c r="E4" s="69"/>
    </row>
    <row r="5" spans="1:19" ht="18.75">
      <c r="A5" s="78" t="s">
        <v>123</v>
      </c>
      <c r="B5" s="79"/>
      <c r="C5" s="79"/>
      <c r="D5" s="79"/>
      <c r="E5" s="79"/>
      <c r="F5" s="79"/>
      <c r="G5" s="79"/>
      <c r="H5" s="79"/>
      <c r="I5" s="79"/>
      <c r="J5" s="80"/>
    </row>
    <row r="6" spans="1:19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115" t="s">
        <v>67</v>
      </c>
      <c r="F6" s="32" t="s">
        <v>154</v>
      </c>
      <c r="G6" s="32" t="s">
        <v>155</v>
      </c>
      <c r="H6" s="32" t="s">
        <v>5</v>
      </c>
      <c r="I6" s="32" t="s">
        <v>54</v>
      </c>
      <c r="J6" s="33" t="s">
        <v>150</v>
      </c>
      <c r="K6" s="13"/>
    </row>
    <row r="7" spans="1:19" s="15" customFormat="1">
      <c r="A7" s="95" t="s">
        <v>1867</v>
      </c>
      <c r="B7" s="96" t="s">
        <v>1867</v>
      </c>
      <c r="C7" s="96" t="s">
        <v>1867</v>
      </c>
      <c r="D7" s="96" t="s">
        <v>1867</v>
      </c>
      <c r="E7" s="70" t="s">
        <v>70</v>
      </c>
      <c r="F7" s="16" t="s">
        <v>151</v>
      </c>
      <c r="G7" s="96" t="s">
        <v>1867</v>
      </c>
      <c r="H7" s="16" t="s">
        <v>6</v>
      </c>
      <c r="I7" s="20" t="s">
        <v>7</v>
      </c>
      <c r="J7" s="28" t="s">
        <v>7</v>
      </c>
    </row>
    <row r="8" spans="1:19" s="17" customFormat="1" ht="20.25">
      <c r="A8" s="97" t="s">
        <v>1867</v>
      </c>
      <c r="B8" s="5" t="s">
        <v>8</v>
      </c>
      <c r="C8" s="5" t="s">
        <v>9</v>
      </c>
      <c r="D8" s="5" t="s">
        <v>56</v>
      </c>
      <c r="E8" s="71" t="s">
        <v>57</v>
      </c>
      <c r="F8" s="5" t="s">
        <v>58</v>
      </c>
      <c r="G8" s="5" t="s">
        <v>59</v>
      </c>
      <c r="H8" s="5" t="s">
        <v>60</v>
      </c>
      <c r="I8" s="23" t="s">
        <v>61</v>
      </c>
      <c r="J8" s="23" t="s">
        <v>62</v>
      </c>
    </row>
    <row r="9" spans="1:19" s="17" customFormat="1" ht="20.25">
      <c r="A9" s="18" t="s">
        <v>106</v>
      </c>
      <c r="B9" s="98" t="s">
        <v>1867</v>
      </c>
      <c r="C9" s="98" t="s">
        <v>1867</v>
      </c>
      <c r="D9" s="98" t="s">
        <v>1867</v>
      </c>
      <c r="E9" s="98" t="s">
        <v>1867</v>
      </c>
      <c r="F9" s="116" t="s">
        <v>1867</v>
      </c>
      <c r="G9" s="98" t="s">
        <v>1867</v>
      </c>
      <c r="H9" s="52">
        <f>H10+H256</f>
        <v>8633.4939400749936</v>
      </c>
      <c r="I9" s="53">
        <f>H9/$H$9</f>
        <v>1</v>
      </c>
      <c r="J9" s="53">
        <f>H9/'סכום נכסי הקרן'!$C$41</f>
        <v>8.9664243600252151E-3</v>
      </c>
      <c r="S9" s="68"/>
    </row>
    <row r="10" spans="1:19">
      <c r="A10" s="56" t="s">
        <v>1388</v>
      </c>
      <c r="B10" s="103" t="s">
        <v>1867</v>
      </c>
      <c r="C10" s="103" t="s">
        <v>1867</v>
      </c>
      <c r="D10" s="103" t="s">
        <v>1867</v>
      </c>
      <c r="E10" s="103" t="s">
        <v>1867</v>
      </c>
      <c r="F10" s="117" t="s">
        <v>1867</v>
      </c>
      <c r="G10" s="103" t="s">
        <v>1867</v>
      </c>
      <c r="H10" s="58">
        <f>H11+H20+H178</f>
        <v>2710.8387951019931</v>
      </c>
      <c r="I10" s="57">
        <f t="shared" ref="I10:I73" si="0">H10/$H$9</f>
        <v>0.31399093042954584</v>
      </c>
      <c r="J10" s="57">
        <f>H10/'סכום נכסי הקרן'!$C$41</f>
        <v>2.8153759274304629E-3</v>
      </c>
    </row>
    <row r="11" spans="1:19">
      <c r="A11" s="56" t="s">
        <v>1086</v>
      </c>
      <c r="B11" s="103" t="s">
        <v>1867</v>
      </c>
      <c r="C11" s="103" t="s">
        <v>1867</v>
      </c>
      <c r="D11" s="103" t="s">
        <v>1867</v>
      </c>
      <c r="E11" s="103" t="s">
        <v>1867</v>
      </c>
      <c r="F11" s="117" t="s">
        <v>1867</v>
      </c>
      <c r="G11" s="103" t="s">
        <v>1867</v>
      </c>
      <c r="H11" s="58">
        <f>SUM(H12:H19)</f>
        <v>-258.96030721099999</v>
      </c>
      <c r="I11" s="57">
        <f t="shared" si="0"/>
        <v>-2.9994844382638271E-2</v>
      </c>
      <c r="J11" s="57">
        <f>H11/'סכום נכסי הקרן'!$C$41</f>
        <v>-2.6894650334765332E-4</v>
      </c>
    </row>
    <row r="12" spans="1:19">
      <c r="A12" t="s">
        <v>1389</v>
      </c>
      <c r="B12" t="s">
        <v>1390</v>
      </c>
      <c r="C12" t="s">
        <v>1089</v>
      </c>
      <c r="D12" t="s">
        <v>98</v>
      </c>
      <c r="E12" s="65">
        <v>44952</v>
      </c>
      <c r="F12" s="54">
        <v>709143.63754100015</v>
      </c>
      <c r="G12" s="54">
        <v>-38.778080000000003</v>
      </c>
      <c r="H12" s="54">
        <v>-274.99228820499997</v>
      </c>
      <c r="I12" s="55">
        <f t="shared" si="0"/>
        <v>-3.1851796053106549E-2</v>
      </c>
      <c r="J12" s="55">
        <f>H12/'סכום נכסי הקרן'!$C$41</f>
        <v>-2.8559672004112958E-4</v>
      </c>
    </row>
    <row r="13" spans="1:19">
      <c r="A13" t="s">
        <v>1391</v>
      </c>
      <c r="B13" t="s">
        <v>1392</v>
      </c>
      <c r="C13" t="s">
        <v>1089</v>
      </c>
      <c r="D13" t="s">
        <v>98</v>
      </c>
      <c r="E13" s="65">
        <v>44952</v>
      </c>
      <c r="F13" s="54">
        <v>1180283.118909</v>
      </c>
      <c r="G13" s="54">
        <v>-15.624169999999999</v>
      </c>
      <c r="H13" s="54">
        <v>-184.40944540999999</v>
      </c>
      <c r="I13" s="55">
        <f t="shared" si="0"/>
        <v>-2.1359770064122863E-2</v>
      </c>
      <c r="J13" s="55">
        <f>H13/'סכום נכסי הקרן'!$C$41</f>
        <v>-1.9152076262748859E-4</v>
      </c>
    </row>
    <row r="14" spans="1:19">
      <c r="A14" t="s">
        <v>1393</v>
      </c>
      <c r="B14" t="s">
        <v>1394</v>
      </c>
      <c r="C14" t="s">
        <v>1089</v>
      </c>
      <c r="D14" t="s">
        <v>98</v>
      </c>
      <c r="E14" s="65">
        <v>45244</v>
      </c>
      <c r="F14" s="54">
        <v>586550.73686399998</v>
      </c>
      <c r="G14" s="54">
        <v>10.994979000000001</v>
      </c>
      <c r="H14" s="54">
        <v>64.491132454999999</v>
      </c>
      <c r="I14" s="55">
        <f t="shared" si="0"/>
        <v>7.4698763794394697E-3</v>
      </c>
      <c r="J14" s="55">
        <f>H14/'סכום נכסי הקרן'!$C$41</f>
        <v>6.6978081534983024E-5</v>
      </c>
    </row>
    <row r="15" spans="1:19">
      <c r="A15" t="s">
        <v>1395</v>
      </c>
      <c r="B15" t="s">
        <v>1396</v>
      </c>
      <c r="C15" t="s">
        <v>1089</v>
      </c>
      <c r="D15" t="s">
        <v>98</v>
      </c>
      <c r="E15" s="65">
        <v>44965</v>
      </c>
      <c r="F15" s="54">
        <v>283651.85843999998</v>
      </c>
      <c r="G15" s="54">
        <v>-2.479949</v>
      </c>
      <c r="H15" s="54">
        <v>-7.0344206379999994</v>
      </c>
      <c r="I15" s="55">
        <f t="shared" si="0"/>
        <v>-8.1478259981716003E-4</v>
      </c>
      <c r="J15" s="55">
        <f>H15/'סכום נכסי הקרן'!$C$41</f>
        <v>-7.3056865511252603E-6</v>
      </c>
    </row>
    <row r="16" spans="1:19">
      <c r="A16" t="s">
        <v>1395</v>
      </c>
      <c r="B16" t="s">
        <v>1397</v>
      </c>
      <c r="C16" t="s">
        <v>1089</v>
      </c>
      <c r="D16" t="s">
        <v>98</v>
      </c>
      <c r="E16" s="65">
        <v>44952</v>
      </c>
      <c r="F16" s="54">
        <v>816658.78968600009</v>
      </c>
      <c r="G16" s="54">
        <v>7.9122940000000002</v>
      </c>
      <c r="H16" s="54">
        <v>64.616446448000005</v>
      </c>
      <c r="I16" s="55">
        <f t="shared" si="0"/>
        <v>7.4843912437423596E-3</v>
      </c>
      <c r="J16" s="55">
        <f>H16/'סכום נכסי הקרן'!$C$41</f>
        <v>6.7108227967850918E-5</v>
      </c>
    </row>
    <row r="17" spans="1:10">
      <c r="A17" t="s">
        <v>1398</v>
      </c>
      <c r="B17" t="s">
        <v>1399</v>
      </c>
      <c r="C17" t="s">
        <v>1089</v>
      </c>
      <c r="D17" t="s">
        <v>98</v>
      </c>
      <c r="E17" s="65">
        <v>45091</v>
      </c>
      <c r="F17" s="54">
        <v>694921.41978</v>
      </c>
      <c r="G17" s="54">
        <v>5.8367300000000002</v>
      </c>
      <c r="H17" s="54">
        <v>40.560684198000004</v>
      </c>
      <c r="I17" s="55">
        <f t="shared" si="0"/>
        <v>4.6980613503097776E-3</v>
      </c>
      <c r="J17" s="55">
        <f>H17/'סכום נכסי הקרן'!$C$41</f>
        <v>4.2124811736310546E-5</v>
      </c>
    </row>
    <row r="18" spans="1:10">
      <c r="A18" t="s">
        <v>1400</v>
      </c>
      <c r="B18" t="s">
        <v>1401</v>
      </c>
      <c r="C18" t="s">
        <v>1089</v>
      </c>
      <c r="D18" t="s">
        <v>98</v>
      </c>
      <c r="E18" s="65">
        <v>44917</v>
      </c>
      <c r="F18" s="54">
        <v>1123461.009903</v>
      </c>
      <c r="G18" s="54">
        <v>-1.4228719999999999</v>
      </c>
      <c r="H18" s="54">
        <v>-15.985410529999999</v>
      </c>
      <c r="I18" s="55">
        <f t="shared" si="0"/>
        <v>-1.8515575085770136E-3</v>
      </c>
      <c r="J18" s="55">
        <f>H18/'סכום נכסי הקרן'!$C$41</f>
        <v>-1.6601850348892533E-5</v>
      </c>
    </row>
    <row r="19" spans="1:10">
      <c r="A19" t="s">
        <v>1400</v>
      </c>
      <c r="B19" t="s">
        <v>1402</v>
      </c>
      <c r="C19" t="s">
        <v>1089</v>
      </c>
      <c r="D19" t="s">
        <v>98</v>
      </c>
      <c r="E19" s="65">
        <v>45043</v>
      </c>
      <c r="F19" s="54">
        <v>925878.33576000005</v>
      </c>
      <c r="G19" s="54">
        <v>5.8099420000000004</v>
      </c>
      <c r="H19" s="54">
        <v>53.792994471</v>
      </c>
      <c r="I19" s="55">
        <f t="shared" si="0"/>
        <v>6.2307328694937072E-3</v>
      </c>
      <c r="J19" s="55">
        <f>H19/'סכום נכסי הקרן'!$C$41</f>
        <v>5.5867394981838197E-5</v>
      </c>
    </row>
    <row r="20" spans="1:10" s="67" customFormat="1">
      <c r="A20" s="56" t="s">
        <v>1864</v>
      </c>
      <c r="B20" s="117" t="s">
        <v>1867</v>
      </c>
      <c r="C20" s="117" t="s">
        <v>1867</v>
      </c>
      <c r="D20" s="117" t="s">
        <v>1867</v>
      </c>
      <c r="E20" s="117" t="s">
        <v>1867</v>
      </c>
      <c r="F20" s="117" t="s">
        <v>1867</v>
      </c>
      <c r="G20" s="117" t="s">
        <v>1867</v>
      </c>
      <c r="H20" s="58">
        <f>SUM(H21:H177)</f>
        <v>3593.4928174579927</v>
      </c>
      <c r="I20" s="57">
        <f t="shared" si="0"/>
        <v>0.41622694617039119</v>
      </c>
      <c r="J20" s="57">
        <f>H20/'סכום נכסי הקרן'!$C$41</f>
        <v>3.7320674294410998E-3</v>
      </c>
    </row>
    <row r="21" spans="1:10">
      <c r="A21" t="s">
        <v>1403</v>
      </c>
      <c r="B21" t="s">
        <v>1404</v>
      </c>
      <c r="C21" t="s">
        <v>1089</v>
      </c>
      <c r="D21" t="s">
        <v>100</v>
      </c>
      <c r="E21" s="65">
        <v>45131</v>
      </c>
      <c r="F21" s="54">
        <v>1150767.35136</v>
      </c>
      <c r="G21" s="54">
        <v>-1.8345130000000001</v>
      </c>
      <c r="H21" s="54">
        <v>-21.110977999999999</v>
      </c>
      <c r="I21" s="55">
        <f t="shared" si="0"/>
        <v>-2.4452415379603108E-3</v>
      </c>
      <c r="J21" s="55">
        <f>H21/'סכום נכסי הקרן'!$C$41</f>
        <v>-2.1925073292112852E-5</v>
      </c>
    </row>
    <row r="22" spans="1:10">
      <c r="A22" t="s">
        <v>1405</v>
      </c>
      <c r="B22" t="s">
        <v>1406</v>
      </c>
      <c r="C22" t="s">
        <v>1089</v>
      </c>
      <c r="D22" t="s">
        <v>100</v>
      </c>
      <c r="E22" s="65">
        <v>45131</v>
      </c>
      <c r="F22" s="54">
        <v>1153759.6373980001</v>
      </c>
      <c r="G22" s="54">
        <v>-1.720221</v>
      </c>
      <c r="H22" s="54">
        <v>-19.847212496000001</v>
      </c>
      <c r="I22" s="55">
        <f t="shared" si="0"/>
        <v>-2.2988621563597923E-3</v>
      </c>
      <c r="J22" s="55">
        <f>H22/'סכום נכסי הקרן'!$C$41</f>
        <v>-2.0612573639124539E-5</v>
      </c>
    </row>
    <row r="23" spans="1:10">
      <c r="A23" t="s">
        <v>1407</v>
      </c>
      <c r="B23" t="s">
        <v>1408</v>
      </c>
      <c r="C23" t="s">
        <v>1089</v>
      </c>
      <c r="D23" t="s">
        <v>100</v>
      </c>
      <c r="E23" s="65">
        <v>45138</v>
      </c>
      <c r="F23" s="54">
        <v>2459859.4945649998</v>
      </c>
      <c r="G23" s="54">
        <v>0.75822500000000004</v>
      </c>
      <c r="H23" s="54">
        <v>18.651257772000001</v>
      </c>
      <c r="I23" s="55">
        <f t="shared" si="0"/>
        <v>2.1603371591453263E-3</v>
      </c>
      <c r="J23" s="55">
        <f>H23/'סכום נכסי הקרן'!$C$41</f>
        <v>1.9370499729628324E-5</v>
      </c>
    </row>
    <row r="24" spans="1:10">
      <c r="A24" t="s">
        <v>1409</v>
      </c>
      <c r="B24" t="s">
        <v>1410</v>
      </c>
      <c r="C24" t="s">
        <v>1089</v>
      </c>
      <c r="D24" t="s">
        <v>100</v>
      </c>
      <c r="E24" s="65">
        <v>45274</v>
      </c>
      <c r="F24" s="54">
        <v>985398.41947799991</v>
      </c>
      <c r="G24" s="54">
        <v>1.4278599999999999</v>
      </c>
      <c r="H24" s="54">
        <v>14.070110772</v>
      </c>
      <c r="I24" s="55">
        <f t="shared" si="0"/>
        <v>1.6297122427675881E-3</v>
      </c>
      <c r="J24" s="55">
        <f>H24/'סכום נכסי הקרן'!$C$41</f>
        <v>1.4612691553382632E-5</v>
      </c>
    </row>
    <row r="25" spans="1:10">
      <c r="A25" t="s">
        <v>1411</v>
      </c>
      <c r="B25" t="s">
        <v>1412</v>
      </c>
      <c r="C25" t="s">
        <v>1089</v>
      </c>
      <c r="D25" t="s">
        <v>100</v>
      </c>
      <c r="E25" s="65">
        <v>45274</v>
      </c>
      <c r="F25" s="54">
        <v>985802.48104800005</v>
      </c>
      <c r="G25" s="54">
        <v>1.4682630000000001</v>
      </c>
      <c r="H25" s="54">
        <v>14.474172341999999</v>
      </c>
      <c r="I25" s="55">
        <f t="shared" si="0"/>
        <v>1.6765138705679421E-3</v>
      </c>
      <c r="J25" s="55">
        <f>H25/'סכום נכסי הקרן'!$C$41</f>
        <v>1.5032334808980558E-5</v>
      </c>
    </row>
    <row r="26" spans="1:10">
      <c r="A26" t="s">
        <v>1413</v>
      </c>
      <c r="B26" t="s">
        <v>1414</v>
      </c>
      <c r="C26" t="s">
        <v>1089</v>
      </c>
      <c r="D26" t="s">
        <v>100</v>
      </c>
      <c r="E26" s="65">
        <v>45132</v>
      </c>
      <c r="F26" s="54">
        <v>832187.53368699993</v>
      </c>
      <c r="G26" s="54">
        <v>1.0965450000000001</v>
      </c>
      <c r="H26" s="54">
        <v>9.1253147949999995</v>
      </c>
      <c r="I26" s="55">
        <f t="shared" si="0"/>
        <v>1.0569666068382894E-3</v>
      </c>
      <c r="J26" s="55">
        <f>H26/'סכום נכסי הקרן'!$C$41</f>
        <v>9.477211131288033E-6</v>
      </c>
    </row>
    <row r="27" spans="1:10">
      <c r="A27" t="s">
        <v>1415</v>
      </c>
      <c r="B27" t="s">
        <v>1416</v>
      </c>
      <c r="C27" t="s">
        <v>1089</v>
      </c>
      <c r="D27" t="s">
        <v>100</v>
      </c>
      <c r="E27" s="65">
        <v>45258</v>
      </c>
      <c r="F27" s="54">
        <v>1913960.2455229997</v>
      </c>
      <c r="G27" s="54">
        <v>1.573842</v>
      </c>
      <c r="H27" s="54">
        <v>30.122704203000005</v>
      </c>
      <c r="I27" s="55">
        <f t="shared" si="0"/>
        <v>3.4890514097862852E-3</v>
      </c>
      <c r="J27" s="55">
        <f>H27/'סכום נכסי הקרן'!$C$41</f>
        <v>3.1284315554088068E-5</v>
      </c>
    </row>
    <row r="28" spans="1:10">
      <c r="A28" t="s">
        <v>1417</v>
      </c>
      <c r="B28" t="s">
        <v>1418</v>
      </c>
      <c r="C28" t="s">
        <v>1089</v>
      </c>
      <c r="D28" t="s">
        <v>100</v>
      </c>
      <c r="E28" s="65">
        <v>45258</v>
      </c>
      <c r="F28" s="54">
        <v>537568.97519999999</v>
      </c>
      <c r="G28" s="54">
        <v>1.6988760000000001</v>
      </c>
      <c r="H28" s="54">
        <v>9.1326279299999999</v>
      </c>
      <c r="I28" s="55">
        <f t="shared" si="0"/>
        <v>1.0578136723543782E-3</v>
      </c>
      <c r="J28" s="55">
        <f>H28/'סכום נכסי הקרן'!$C$41</f>
        <v>9.4848062801660296E-6</v>
      </c>
    </row>
    <row r="29" spans="1:10">
      <c r="A29" t="s">
        <v>1419</v>
      </c>
      <c r="B29" t="s">
        <v>1420</v>
      </c>
      <c r="C29" t="s">
        <v>1089</v>
      </c>
      <c r="D29" t="s">
        <v>100</v>
      </c>
      <c r="E29" s="65">
        <v>45251</v>
      </c>
      <c r="F29" s="54">
        <v>329624.44965999998</v>
      </c>
      <c r="G29" s="54">
        <v>1.695227</v>
      </c>
      <c r="H29" s="54">
        <v>5.5878812170000005</v>
      </c>
      <c r="I29" s="55">
        <f t="shared" si="0"/>
        <v>6.4723288807352333E-4</v>
      </c>
      <c r="J29" s="55">
        <f>H29/'סכום נכסי הקרן'!$C$41</f>
        <v>5.8033647342319138E-6</v>
      </c>
    </row>
    <row r="30" spans="1:10">
      <c r="A30" t="s">
        <v>1421</v>
      </c>
      <c r="B30" t="s">
        <v>1422</v>
      </c>
      <c r="C30" t="s">
        <v>1089</v>
      </c>
      <c r="D30" t="s">
        <v>100</v>
      </c>
      <c r="E30" s="65">
        <v>45251</v>
      </c>
      <c r="F30" s="54">
        <v>403594.18959600001</v>
      </c>
      <c r="G30" s="54">
        <v>1.7701499999999999</v>
      </c>
      <c r="H30" s="54">
        <v>7.1442221039999998</v>
      </c>
      <c r="I30" s="55">
        <f t="shared" si="0"/>
        <v>8.2750067974657576E-4</v>
      </c>
      <c r="J30" s="55">
        <f>H30/'סכום נכסי הקרן'!$C$41</f>
        <v>7.4197222528171218E-6</v>
      </c>
    </row>
    <row r="31" spans="1:10">
      <c r="A31" t="s">
        <v>1421</v>
      </c>
      <c r="B31" t="s">
        <v>1423</v>
      </c>
      <c r="C31" t="s">
        <v>1089</v>
      </c>
      <c r="D31" t="s">
        <v>100</v>
      </c>
      <c r="E31" s="65">
        <v>45251</v>
      </c>
      <c r="F31" s="54">
        <v>659751.73149599996</v>
      </c>
      <c r="G31" s="54">
        <v>1.7701499999999999</v>
      </c>
      <c r="H31" s="54">
        <v>11.678594611000001</v>
      </c>
      <c r="I31" s="55">
        <f t="shared" si="0"/>
        <v>1.3527078019699816E-3</v>
      </c>
      <c r="J31" s="55">
        <f>H31/'סכום נכסי הקרן'!$C$41</f>
        <v>1.2128952187579809E-5</v>
      </c>
    </row>
    <row r="32" spans="1:10">
      <c r="A32" t="s">
        <v>1424</v>
      </c>
      <c r="B32" t="s">
        <v>1425</v>
      </c>
      <c r="C32" t="s">
        <v>1089</v>
      </c>
      <c r="D32" t="s">
        <v>100</v>
      </c>
      <c r="E32" s="65">
        <v>45251</v>
      </c>
      <c r="F32" s="54">
        <v>824891.69515499996</v>
      </c>
      <c r="G32" s="54">
        <v>1.794208</v>
      </c>
      <c r="H32" s="54">
        <v>14.800274003</v>
      </c>
      <c r="I32" s="55">
        <f t="shared" si="0"/>
        <v>1.7142855610635247E-3</v>
      </c>
      <c r="J32" s="55">
        <f>H32/'סכום נכסי הקרן'!$C$41</f>
        <v>1.5371011814759483E-5</v>
      </c>
    </row>
    <row r="33" spans="1:10">
      <c r="A33" t="s">
        <v>1424</v>
      </c>
      <c r="B33" t="s">
        <v>1426</v>
      </c>
      <c r="C33" t="s">
        <v>1089</v>
      </c>
      <c r="D33" t="s">
        <v>100</v>
      </c>
      <c r="E33" s="65">
        <v>45251</v>
      </c>
      <c r="F33" s="54">
        <v>941950.47630600003</v>
      </c>
      <c r="G33" s="54">
        <v>1.794208</v>
      </c>
      <c r="H33" s="54">
        <v>16.900552207</v>
      </c>
      <c r="I33" s="55">
        <f t="shared" si="0"/>
        <v>1.9575565031152609E-3</v>
      </c>
      <c r="J33" s="55">
        <f>H33/'סכום נכסי הקרן'!$C$41</f>
        <v>1.7552282315658455E-5</v>
      </c>
    </row>
    <row r="34" spans="1:10">
      <c r="A34" t="s">
        <v>1427</v>
      </c>
      <c r="B34" t="s">
        <v>1428</v>
      </c>
      <c r="C34" t="s">
        <v>1089</v>
      </c>
      <c r="D34" t="s">
        <v>100</v>
      </c>
      <c r="E34" s="65">
        <v>45132</v>
      </c>
      <c r="F34" s="54">
        <v>807452.03700000001</v>
      </c>
      <c r="G34" s="54">
        <v>1.3549059999999999</v>
      </c>
      <c r="H34" s="54">
        <v>10.940212251</v>
      </c>
      <c r="I34" s="55">
        <f t="shared" si="0"/>
        <v>1.2671824787201934E-3</v>
      </c>
      <c r="J34" s="55">
        <f>H34/'סכום נכסי הקרן'!$C$41</f>
        <v>1.1362095845793877E-5</v>
      </c>
    </row>
    <row r="35" spans="1:10">
      <c r="A35" t="s">
        <v>1429</v>
      </c>
      <c r="B35" t="s">
        <v>1430</v>
      </c>
      <c r="C35" t="s">
        <v>1089</v>
      </c>
      <c r="D35" t="s">
        <v>100</v>
      </c>
      <c r="E35" s="65">
        <v>45132</v>
      </c>
      <c r="F35" s="54">
        <v>2404180.3275970002</v>
      </c>
      <c r="G35" s="54">
        <v>1.3763749999999999</v>
      </c>
      <c r="H35" s="54">
        <v>33.090527635000001</v>
      </c>
      <c r="I35" s="55">
        <f t="shared" si="0"/>
        <v>3.8328083467343657E-3</v>
      </c>
      <c r="J35" s="55">
        <f>H35/'סכום נכסי הקרן'!$C$41</f>
        <v>3.4366586127466992E-5</v>
      </c>
    </row>
    <row r="36" spans="1:10">
      <c r="A36" t="s">
        <v>1431</v>
      </c>
      <c r="B36" t="s">
        <v>1432</v>
      </c>
      <c r="C36" t="s">
        <v>1089</v>
      </c>
      <c r="D36" t="s">
        <v>100</v>
      </c>
      <c r="E36" s="65">
        <v>45132</v>
      </c>
      <c r="F36" s="54">
        <v>1320329.544424</v>
      </c>
      <c r="G36" s="54">
        <v>1.384423</v>
      </c>
      <c r="H36" s="54">
        <v>18.278947359999997</v>
      </c>
      <c r="I36" s="55">
        <f t="shared" si="0"/>
        <v>2.1172132032377636E-3</v>
      </c>
      <c r="J36" s="55">
        <f>H36/'סכום נכסי הקרן'!$C$41</f>
        <v>1.8983832040878102E-5</v>
      </c>
    </row>
    <row r="37" spans="1:10">
      <c r="A37" t="s">
        <v>1433</v>
      </c>
      <c r="B37" t="s">
        <v>1434</v>
      </c>
      <c r="C37" t="s">
        <v>1089</v>
      </c>
      <c r="D37" t="s">
        <v>100</v>
      </c>
      <c r="E37" s="65">
        <v>45265</v>
      </c>
      <c r="F37" s="54">
        <v>3348163</v>
      </c>
      <c r="G37" s="54">
        <v>2.2751420000000002</v>
      </c>
      <c r="H37" s="54">
        <v>76.175460000000001</v>
      </c>
      <c r="I37" s="55">
        <f t="shared" si="0"/>
        <v>8.8232482154656285E-3</v>
      </c>
      <c r="J37" s="55">
        <f>H37/'סכום נכסי הקרן'!$C$41</f>
        <v>7.9112987733700018E-5</v>
      </c>
    </row>
    <row r="38" spans="1:10">
      <c r="A38" t="s">
        <v>1435</v>
      </c>
      <c r="B38" t="s">
        <v>1436</v>
      </c>
      <c r="C38" t="s">
        <v>1089</v>
      </c>
      <c r="D38" t="s">
        <v>100</v>
      </c>
      <c r="E38" s="65">
        <v>45132</v>
      </c>
      <c r="F38" s="54">
        <v>991324.65583800001</v>
      </c>
      <c r="G38" s="54">
        <v>1.491611</v>
      </c>
      <c r="H38" s="54">
        <v>14.786708039999999</v>
      </c>
      <c r="I38" s="55">
        <f t="shared" si="0"/>
        <v>1.7127142432292663E-3</v>
      </c>
      <c r="J38" s="55">
        <f>H38/'סכום נכסי הקרן'!$C$41</f>
        <v>1.5356922712253047E-5</v>
      </c>
    </row>
    <row r="39" spans="1:10">
      <c r="A39" t="s">
        <v>1437</v>
      </c>
      <c r="B39" t="s">
        <v>1438</v>
      </c>
      <c r="C39" t="s">
        <v>1089</v>
      </c>
      <c r="D39" t="s">
        <v>100</v>
      </c>
      <c r="E39" s="65">
        <v>45272</v>
      </c>
      <c r="F39" s="54">
        <v>661044.72852</v>
      </c>
      <c r="G39" s="54">
        <v>2.0410910000000002</v>
      </c>
      <c r="H39" s="54">
        <v>13.492522716</v>
      </c>
      <c r="I39" s="55">
        <f t="shared" si="0"/>
        <v>1.5628113959019932E-3</v>
      </c>
      <c r="J39" s="55">
        <f>H39/'סכום נכסי הקרן'!$C$41</f>
        <v>1.4012830170340644E-5</v>
      </c>
    </row>
    <row r="40" spans="1:10">
      <c r="A40" t="s">
        <v>1439</v>
      </c>
      <c r="B40" t="s">
        <v>1440</v>
      </c>
      <c r="C40" t="s">
        <v>1089</v>
      </c>
      <c r="D40" t="s">
        <v>100</v>
      </c>
      <c r="E40" s="65">
        <v>45250</v>
      </c>
      <c r="F40" s="54">
        <v>562147.51656100003</v>
      </c>
      <c r="G40" s="54">
        <v>1.9945440000000001</v>
      </c>
      <c r="H40" s="54">
        <v>11.212278826</v>
      </c>
      <c r="I40" s="55">
        <f t="shared" si="0"/>
        <v>1.2986953953780856E-3</v>
      </c>
      <c r="J40" s="55">
        <f>H40/'סכום נכסי הקרן'!$C$41</f>
        <v>1.1644654029370647E-5</v>
      </c>
    </row>
    <row r="41" spans="1:10">
      <c r="A41" t="s">
        <v>1439</v>
      </c>
      <c r="B41" t="s">
        <v>1441</v>
      </c>
      <c r="C41" t="s">
        <v>1089</v>
      </c>
      <c r="D41" t="s">
        <v>100</v>
      </c>
      <c r="E41" s="65">
        <v>45250</v>
      </c>
      <c r="F41" s="54">
        <v>674286.53439000016</v>
      </c>
      <c r="G41" s="54">
        <v>1.9945440000000001</v>
      </c>
      <c r="H41" s="54">
        <v>13.448940683</v>
      </c>
      <c r="I41" s="55">
        <f t="shared" si="0"/>
        <v>1.5577633778802627E-3</v>
      </c>
      <c r="J41" s="55">
        <f>H41/'סכום נכסי הקרן'!$C$41</f>
        <v>1.3967567498580753E-5</v>
      </c>
    </row>
    <row r="42" spans="1:10">
      <c r="A42" t="s">
        <v>1442</v>
      </c>
      <c r="B42" t="s">
        <v>1443</v>
      </c>
      <c r="C42" t="s">
        <v>1089</v>
      </c>
      <c r="D42" t="s">
        <v>100</v>
      </c>
      <c r="E42" s="65">
        <v>45271</v>
      </c>
      <c r="F42" s="54">
        <v>1918592.084112</v>
      </c>
      <c r="G42" s="54">
        <v>2.1030929999999999</v>
      </c>
      <c r="H42" s="54">
        <v>40.349777840000002</v>
      </c>
      <c r="I42" s="55">
        <f t="shared" si="0"/>
        <v>4.6736324968856711E-3</v>
      </c>
      <c r="J42" s="55">
        <f>H42/'סכום נכסי הקרן'!$C$41</f>
        <v>4.1905772269881154E-5</v>
      </c>
    </row>
    <row r="43" spans="1:10">
      <c r="A43" t="s">
        <v>1444</v>
      </c>
      <c r="B43" t="s">
        <v>1445</v>
      </c>
      <c r="C43" t="s">
        <v>1089</v>
      </c>
      <c r="D43" t="s">
        <v>100</v>
      </c>
      <c r="E43" s="65">
        <v>45271</v>
      </c>
      <c r="F43" s="54">
        <v>2481274.7577749998</v>
      </c>
      <c r="G43" s="54">
        <v>2.1163780000000001</v>
      </c>
      <c r="H43" s="54">
        <v>52.513154836999995</v>
      </c>
      <c r="I43" s="55">
        <f t="shared" si="0"/>
        <v>6.0824916541892945E-3</v>
      </c>
      <c r="J43" s="55">
        <f>H43/'סכום נכסי הקרן'!$C$41</f>
        <v>5.4538201337772956E-5</v>
      </c>
    </row>
    <row r="44" spans="1:10">
      <c r="A44" t="s">
        <v>1446</v>
      </c>
      <c r="B44" t="s">
        <v>1447</v>
      </c>
      <c r="C44" t="s">
        <v>1089</v>
      </c>
      <c r="D44" t="s">
        <v>100</v>
      </c>
      <c r="E44" s="65">
        <v>45250</v>
      </c>
      <c r="F44" s="54">
        <v>2813256.2332600001</v>
      </c>
      <c r="G44" s="54">
        <v>2.0822859999999999</v>
      </c>
      <c r="H44" s="54">
        <v>58.580044491000002</v>
      </c>
      <c r="I44" s="55">
        <f t="shared" si="0"/>
        <v>6.7852071128564617E-3</v>
      </c>
      <c r="J44" s="55">
        <f>H44/'סכום נכסי הקרן'!$C$41</f>
        <v>6.0839046344532539E-5</v>
      </c>
    </row>
    <row r="45" spans="1:10">
      <c r="A45" t="s">
        <v>1448</v>
      </c>
      <c r="B45" t="s">
        <v>1449</v>
      </c>
      <c r="C45" t="s">
        <v>1089</v>
      </c>
      <c r="D45" t="s">
        <v>100</v>
      </c>
      <c r="E45" s="65">
        <v>45252</v>
      </c>
      <c r="F45" s="54">
        <v>405373.8798</v>
      </c>
      <c r="G45" s="54">
        <v>2.2230240000000001</v>
      </c>
      <c r="H45" s="54">
        <v>9.0115602199999998</v>
      </c>
      <c r="I45" s="55">
        <f t="shared" si="0"/>
        <v>1.0437906463535112E-3</v>
      </c>
      <c r="J45" s="55">
        <f>H45/'סכום נכסי הקרן'!$C$41</f>
        <v>9.3590698782305887E-6</v>
      </c>
    </row>
    <row r="46" spans="1:10">
      <c r="A46" t="s">
        <v>1448</v>
      </c>
      <c r="B46" t="s">
        <v>1450</v>
      </c>
      <c r="C46" t="s">
        <v>1089</v>
      </c>
      <c r="D46" t="s">
        <v>100</v>
      </c>
      <c r="E46" s="65">
        <v>45252</v>
      </c>
      <c r="F46" s="54">
        <v>1159656.7058999999</v>
      </c>
      <c r="G46" s="54">
        <v>2.2230240000000001</v>
      </c>
      <c r="H46" s="54">
        <v>25.779451415</v>
      </c>
      <c r="I46" s="55">
        <f t="shared" si="0"/>
        <v>2.9859812949351618E-3</v>
      </c>
      <c r="J46" s="55">
        <f>H46/'סכום נכסי הקרן'!$C$41</f>
        <v>2.6773575421486273E-5</v>
      </c>
    </row>
    <row r="47" spans="1:10">
      <c r="A47" t="s">
        <v>1451</v>
      </c>
      <c r="B47" t="s">
        <v>1452</v>
      </c>
      <c r="C47" t="s">
        <v>1089</v>
      </c>
      <c r="D47" t="s">
        <v>100</v>
      </c>
      <c r="E47" s="65">
        <v>45252</v>
      </c>
      <c r="F47" s="54">
        <v>2484978.6554999999</v>
      </c>
      <c r="G47" s="54">
        <v>2.2230240000000001</v>
      </c>
      <c r="H47" s="54">
        <v>55.241681604</v>
      </c>
      <c r="I47" s="55">
        <f t="shared" si="0"/>
        <v>6.3985313463392722E-3</v>
      </c>
      <c r="J47" s="55">
        <f>H47/'סכום נכסי הקרן'!$C$41</f>
        <v>5.7371947332201396E-5</v>
      </c>
    </row>
    <row r="48" spans="1:10">
      <c r="A48" t="s">
        <v>1453</v>
      </c>
      <c r="B48" t="s">
        <v>1454</v>
      </c>
      <c r="C48" t="s">
        <v>1089</v>
      </c>
      <c r="D48" t="s">
        <v>100</v>
      </c>
      <c r="E48" s="65">
        <v>45252</v>
      </c>
      <c r="F48" s="54">
        <v>1325321.9495999999</v>
      </c>
      <c r="G48" s="54">
        <v>2.2230240000000001</v>
      </c>
      <c r="H48" s="54">
        <v>29.462230189000003</v>
      </c>
      <c r="I48" s="55">
        <f t="shared" si="0"/>
        <v>3.4125500514041113E-3</v>
      </c>
      <c r="J48" s="55">
        <f>H48/'סכום נכסי הקרן'!$C$41</f>
        <v>3.059837191071513E-5</v>
      </c>
    </row>
    <row r="49" spans="1:10">
      <c r="A49" t="s">
        <v>1455</v>
      </c>
      <c r="B49" t="s">
        <v>1456</v>
      </c>
      <c r="C49" t="s">
        <v>1089</v>
      </c>
      <c r="D49" t="s">
        <v>100</v>
      </c>
      <c r="E49" s="65">
        <v>45253</v>
      </c>
      <c r="F49" s="54">
        <v>1656966.7071099998</v>
      </c>
      <c r="G49" s="54">
        <v>2.2199520000000001</v>
      </c>
      <c r="H49" s="54">
        <v>36.783864897000001</v>
      </c>
      <c r="I49" s="55">
        <f t="shared" si="0"/>
        <v>4.2606000713403501E-3</v>
      </c>
      <c r="J49" s="55">
        <f>H49/'סכום נכסי הקרן'!$C$41</f>
        <v>3.8202348267991294E-5</v>
      </c>
    </row>
    <row r="50" spans="1:10">
      <c r="A50" t="s">
        <v>1457</v>
      </c>
      <c r="B50" t="s">
        <v>1458</v>
      </c>
      <c r="C50" t="s">
        <v>1089</v>
      </c>
      <c r="D50" t="s">
        <v>100</v>
      </c>
      <c r="E50" s="65">
        <v>45252</v>
      </c>
      <c r="F50" s="54">
        <v>1288411.866195</v>
      </c>
      <c r="G50" s="54">
        <v>2.319293</v>
      </c>
      <c r="H50" s="54">
        <v>29.882042078999998</v>
      </c>
      <c r="I50" s="55">
        <f t="shared" si="0"/>
        <v>3.4611760066562843E-3</v>
      </c>
      <c r="J50" s="55">
        <f>H50/'סכום נכסי הקרן'!$C$41</f>
        <v>3.1034372860417707E-5</v>
      </c>
    </row>
    <row r="51" spans="1:10">
      <c r="A51" t="s">
        <v>1457</v>
      </c>
      <c r="B51" t="s">
        <v>1459</v>
      </c>
      <c r="C51" t="s">
        <v>1089</v>
      </c>
      <c r="D51" t="s">
        <v>100</v>
      </c>
      <c r="E51" s="65">
        <v>45252</v>
      </c>
      <c r="F51" s="54">
        <v>1492522.627266</v>
      </c>
      <c r="G51" s="54">
        <v>2.319293</v>
      </c>
      <c r="H51" s="54">
        <v>34.615968080999998</v>
      </c>
      <c r="I51" s="55">
        <f t="shared" si="0"/>
        <v>4.009497003330185E-3</v>
      </c>
      <c r="J51" s="55">
        <f>H51/'סכום נכסי הקרן'!$C$41</f>
        <v>3.5950851602107876E-5</v>
      </c>
    </row>
    <row r="52" spans="1:10">
      <c r="A52" t="s">
        <v>1460</v>
      </c>
      <c r="B52" t="s">
        <v>1461</v>
      </c>
      <c r="C52" t="s">
        <v>1089</v>
      </c>
      <c r="D52" t="s">
        <v>100</v>
      </c>
      <c r="E52" s="65">
        <v>45265</v>
      </c>
      <c r="F52" s="54">
        <v>2354996.5380040002</v>
      </c>
      <c r="G52" s="54">
        <v>2.3245809999999998</v>
      </c>
      <c r="H52" s="54">
        <v>54.743808969999996</v>
      </c>
      <c r="I52" s="55">
        <f t="shared" si="0"/>
        <v>6.3408637742698726E-3</v>
      </c>
      <c r="J52" s="55">
        <f>H52/'סכום נכסי הקרן'!$C$41</f>
        <v>5.6854875409214819E-5</v>
      </c>
    </row>
    <row r="53" spans="1:10">
      <c r="A53" t="s">
        <v>1462</v>
      </c>
      <c r="B53" t="s">
        <v>1463</v>
      </c>
      <c r="C53" t="s">
        <v>1089</v>
      </c>
      <c r="D53" t="s">
        <v>100</v>
      </c>
      <c r="E53" s="65">
        <v>45252</v>
      </c>
      <c r="F53" s="54">
        <v>1623560.8386959999</v>
      </c>
      <c r="G53" s="54">
        <v>2.3430870000000001</v>
      </c>
      <c r="H53" s="54">
        <v>38.041441898999999</v>
      </c>
      <c r="I53" s="55">
        <f t="shared" si="0"/>
        <v>4.4062626513721231E-3</v>
      </c>
      <c r="J53" s="55">
        <f>H53/'סכום נכסי הקרן'!$C$41</f>
        <v>3.95084207739323E-5</v>
      </c>
    </row>
    <row r="54" spans="1:10">
      <c r="A54" t="s">
        <v>1462</v>
      </c>
      <c r="B54" t="s">
        <v>1464</v>
      </c>
      <c r="C54" t="s">
        <v>1089</v>
      </c>
      <c r="D54" t="s">
        <v>100</v>
      </c>
      <c r="E54" s="65">
        <v>45252</v>
      </c>
      <c r="F54" s="54">
        <v>497628.760893</v>
      </c>
      <c r="G54" s="54">
        <v>2.3430870000000001</v>
      </c>
      <c r="H54" s="54">
        <v>11.659874438000001</v>
      </c>
      <c r="I54" s="55">
        <f t="shared" si="0"/>
        <v>1.3505394825004903E-3</v>
      </c>
      <c r="J54" s="55">
        <f>H54/'סכום נכסי הקרן'!$C$41</f>
        <v>1.2109510115068246E-5</v>
      </c>
    </row>
    <row r="55" spans="1:10">
      <c r="A55" t="s">
        <v>1465</v>
      </c>
      <c r="B55" t="s">
        <v>1466</v>
      </c>
      <c r="C55" t="s">
        <v>1089</v>
      </c>
      <c r="D55" t="s">
        <v>100</v>
      </c>
      <c r="E55" s="65">
        <v>45253</v>
      </c>
      <c r="F55" s="54">
        <v>1658852.3277700001</v>
      </c>
      <c r="G55" s="54">
        <v>2.3008690000000001</v>
      </c>
      <c r="H55" s="54">
        <v>38.168015068000003</v>
      </c>
      <c r="I55" s="55">
        <f t="shared" si="0"/>
        <v>4.420923363463722E-3</v>
      </c>
      <c r="J55" s="55">
        <f>H55/'סכום נכסי הקרן'!$C$41</f>
        <v>3.9639874939965731E-5</v>
      </c>
    </row>
    <row r="56" spans="1:10">
      <c r="A56" t="s">
        <v>1467</v>
      </c>
      <c r="B56" t="s">
        <v>1468</v>
      </c>
      <c r="C56" t="s">
        <v>1089</v>
      </c>
      <c r="D56" t="s">
        <v>100</v>
      </c>
      <c r="E56" s="65">
        <v>45252</v>
      </c>
      <c r="F56" s="54">
        <v>1327476.9446399999</v>
      </c>
      <c r="G56" s="54">
        <v>2.3774359999999999</v>
      </c>
      <c r="H56" s="54">
        <v>31.559914212999999</v>
      </c>
      <c r="I56" s="55">
        <f t="shared" si="0"/>
        <v>3.6555205148757954E-3</v>
      </c>
      <c r="J56" s="55">
        <f>H56/'סכום נכסי הקרן'!$C$41</f>
        <v>3.2776948193154248E-5</v>
      </c>
    </row>
    <row r="57" spans="1:10">
      <c r="A57" t="s">
        <v>1469</v>
      </c>
      <c r="B57" t="s">
        <v>1470</v>
      </c>
      <c r="C57" t="s">
        <v>1089</v>
      </c>
      <c r="D57" t="s">
        <v>100</v>
      </c>
      <c r="E57" s="65">
        <v>45272</v>
      </c>
      <c r="F57" s="54">
        <v>2220120</v>
      </c>
      <c r="G57" s="54">
        <v>2.066195</v>
      </c>
      <c r="H57" s="54">
        <v>45.872</v>
      </c>
      <c r="I57" s="55">
        <f t="shared" si="0"/>
        <v>5.3132602302610223E-3</v>
      </c>
      <c r="J57" s="55">
        <f>H57/'סכום נכסי הקרן'!$C$41</f>
        <v>4.7640945959765616E-5</v>
      </c>
    </row>
    <row r="58" spans="1:10">
      <c r="A58" t="s">
        <v>1471</v>
      </c>
      <c r="B58" t="s">
        <v>1472</v>
      </c>
      <c r="C58" t="s">
        <v>1089</v>
      </c>
      <c r="D58" t="s">
        <v>100</v>
      </c>
      <c r="E58" s="65">
        <v>45257</v>
      </c>
      <c r="F58" s="54">
        <v>1329308.6904239999</v>
      </c>
      <c r="G58" s="54">
        <v>2.5205790000000001</v>
      </c>
      <c r="H58" s="54">
        <v>33.506282028000001</v>
      </c>
      <c r="I58" s="55">
        <f t="shared" si="0"/>
        <v>3.8809643303819768E-3</v>
      </c>
      <c r="J58" s="55">
        <f>H58/'סכום נכסי הקרן'!$C$41</f>
        <v>3.4798373112325908E-5</v>
      </c>
    </row>
    <row r="59" spans="1:10">
      <c r="A59" t="s">
        <v>1473</v>
      </c>
      <c r="B59" t="s">
        <v>1474</v>
      </c>
      <c r="C59" t="s">
        <v>1089</v>
      </c>
      <c r="D59" t="s">
        <v>100</v>
      </c>
      <c r="E59" s="65">
        <v>45257</v>
      </c>
      <c r="F59" s="54">
        <v>666252.63320000004</v>
      </c>
      <c r="G59" s="54">
        <v>2.7544249999999999</v>
      </c>
      <c r="H59" s="54">
        <v>18.351429002</v>
      </c>
      <c r="I59" s="55">
        <f t="shared" si="0"/>
        <v>2.1256086040457212E-3</v>
      </c>
      <c r="J59" s="55">
        <f>H59/'סכום נכסי הקרן'!$C$41</f>
        <v>1.9059108767194746E-5</v>
      </c>
    </row>
    <row r="60" spans="1:10">
      <c r="A60" t="s">
        <v>1475</v>
      </c>
      <c r="B60" t="s">
        <v>1476</v>
      </c>
      <c r="C60" t="s">
        <v>1089</v>
      </c>
      <c r="D60" t="s">
        <v>100</v>
      </c>
      <c r="E60" s="65">
        <v>45252</v>
      </c>
      <c r="F60" s="54">
        <v>2227560</v>
      </c>
      <c r="G60" s="54">
        <v>2.3932910000000001</v>
      </c>
      <c r="H60" s="54">
        <v>53.311999999999998</v>
      </c>
      <c r="I60" s="55">
        <f t="shared" si="0"/>
        <v>6.1750202606312256E-3</v>
      </c>
      <c r="J60" s="55">
        <f>H60/'סכום נכסי הקרן'!$C$41</f>
        <v>5.5367852088573081E-5</v>
      </c>
    </row>
    <row r="61" spans="1:10">
      <c r="A61" t="s">
        <v>1477</v>
      </c>
      <c r="B61" t="s">
        <v>1478</v>
      </c>
      <c r="C61" t="s">
        <v>1089</v>
      </c>
      <c r="D61" t="s">
        <v>100</v>
      </c>
      <c r="E61" s="65">
        <v>45257</v>
      </c>
      <c r="F61" s="54">
        <v>666845.25683600002</v>
      </c>
      <c r="G61" s="54">
        <v>2.8408470000000001</v>
      </c>
      <c r="H61" s="54">
        <v>18.944052638000002</v>
      </c>
      <c r="I61" s="55">
        <f t="shared" si="0"/>
        <v>2.1942509914862404E-3</v>
      </c>
      <c r="J61" s="55">
        <f>H61/'סכום נכסי הקרן'!$C$41</f>
        <v>1.9674585542071706E-5</v>
      </c>
    </row>
    <row r="62" spans="1:10">
      <c r="A62" t="s">
        <v>1479</v>
      </c>
      <c r="B62" t="s">
        <v>1480</v>
      </c>
      <c r="C62" t="s">
        <v>1089</v>
      </c>
      <c r="D62" t="s">
        <v>100</v>
      </c>
      <c r="E62" s="65">
        <v>45257</v>
      </c>
      <c r="F62" s="54">
        <v>680347.00205999997</v>
      </c>
      <c r="G62" s="54">
        <v>2.9062160000000001</v>
      </c>
      <c r="H62" s="54">
        <v>19.772352087999998</v>
      </c>
      <c r="I62" s="55">
        <f t="shared" si="0"/>
        <v>2.290191227936189E-3</v>
      </c>
      <c r="J62" s="55">
        <f>H62/'סכום נכסי הקרן'!$C$41</f>
        <v>2.053482641528311E-5</v>
      </c>
    </row>
    <row r="63" spans="1:10">
      <c r="A63" t="s">
        <v>1481</v>
      </c>
      <c r="B63" t="s">
        <v>1482</v>
      </c>
      <c r="C63" t="s">
        <v>1089</v>
      </c>
      <c r="D63" t="s">
        <v>100</v>
      </c>
      <c r="E63" s="65">
        <v>45257</v>
      </c>
      <c r="F63" s="54">
        <v>333665.06536000001</v>
      </c>
      <c r="G63" s="54">
        <v>2.9114420000000001</v>
      </c>
      <c r="H63" s="54">
        <v>9.7144632610000006</v>
      </c>
      <c r="I63" s="55">
        <f t="shared" si="0"/>
        <v>1.1252064724233323E-3</v>
      </c>
      <c r="J63" s="55">
        <f>H63/'סכום נכסי הקרן'!$C$41</f>
        <v>1.0089078724394609E-5</v>
      </c>
    </row>
    <row r="64" spans="1:10">
      <c r="A64" t="s">
        <v>1483</v>
      </c>
      <c r="B64" t="s">
        <v>1484</v>
      </c>
      <c r="C64" t="s">
        <v>1089</v>
      </c>
      <c r="D64" t="s">
        <v>100</v>
      </c>
      <c r="E64" s="65">
        <v>45245</v>
      </c>
      <c r="F64" s="54">
        <v>1342454.1601680003</v>
      </c>
      <c r="G64" s="54">
        <v>3.4153419999999999</v>
      </c>
      <c r="H64" s="54">
        <v>45.849398991000001</v>
      </c>
      <c r="I64" s="55">
        <f t="shared" si="0"/>
        <v>5.3106424014703994E-3</v>
      </c>
      <c r="J64" s="55">
        <f>H64/'סכום נכסי הקרן'!$C$41</f>
        <v>4.7617473395927E-5</v>
      </c>
    </row>
    <row r="65" spans="1:10">
      <c r="A65" t="s">
        <v>1485</v>
      </c>
      <c r="B65" t="s">
        <v>1486</v>
      </c>
      <c r="C65" t="s">
        <v>1089</v>
      </c>
      <c r="D65" t="s">
        <v>100</v>
      </c>
      <c r="E65" s="65">
        <v>45245</v>
      </c>
      <c r="F65" s="54">
        <v>1678292.1788600001</v>
      </c>
      <c r="G65" s="54">
        <v>3.4282599999999999</v>
      </c>
      <c r="H65" s="54">
        <v>57.536227388999997</v>
      </c>
      <c r="I65" s="55">
        <f t="shared" si="0"/>
        <v>6.6643039062004852E-3</v>
      </c>
      <c r="J65" s="55">
        <f>H65/'סכום נכסי הקרן'!$C$41</f>
        <v>5.9754976887167232E-5</v>
      </c>
    </row>
    <row r="66" spans="1:10">
      <c r="A66" t="s">
        <v>1485</v>
      </c>
      <c r="B66" t="s">
        <v>1487</v>
      </c>
      <c r="C66" t="s">
        <v>1089</v>
      </c>
      <c r="D66" t="s">
        <v>100</v>
      </c>
      <c r="E66" s="65">
        <v>45245</v>
      </c>
      <c r="F66" s="54">
        <v>410669.00744400005</v>
      </c>
      <c r="G66" s="54">
        <v>3.4282599999999999</v>
      </c>
      <c r="H66" s="54">
        <v>14.078803219999999</v>
      </c>
      <c r="I66" s="55">
        <f t="shared" si="0"/>
        <v>1.6307190712961462E-3</v>
      </c>
      <c r="J66" s="55">
        <f>H66/'סכום נכסי הקרן'!$C$41</f>
        <v>1.4621719205227462E-5</v>
      </c>
    </row>
    <row r="67" spans="1:10">
      <c r="A67" t="s">
        <v>1488</v>
      </c>
      <c r="B67" t="s">
        <v>1489</v>
      </c>
      <c r="C67" t="s">
        <v>1089</v>
      </c>
      <c r="D67" t="s">
        <v>100</v>
      </c>
      <c r="E67" s="65">
        <v>45246</v>
      </c>
      <c r="F67" s="54">
        <v>1999551.5205599999</v>
      </c>
      <c r="G67" s="54">
        <v>3.4790049999999999</v>
      </c>
      <c r="H67" s="54">
        <v>69.564504327999998</v>
      </c>
      <c r="I67" s="55">
        <f t="shared" si="0"/>
        <v>8.0575146992453595E-3</v>
      </c>
      <c r="J67" s="55">
        <f>H67/'סכום נכסי הקרן'!$C$41</f>
        <v>7.224709608057484E-5</v>
      </c>
    </row>
    <row r="68" spans="1:10">
      <c r="A68" t="s">
        <v>1490</v>
      </c>
      <c r="B68" t="s">
        <v>1491</v>
      </c>
      <c r="C68" t="s">
        <v>1089</v>
      </c>
      <c r="D68" t="s">
        <v>100</v>
      </c>
      <c r="E68" s="65">
        <v>45160</v>
      </c>
      <c r="F68" s="54">
        <v>1175684.4815100001</v>
      </c>
      <c r="G68" s="54">
        <v>3.11198</v>
      </c>
      <c r="H68" s="54">
        <v>36.587064374000001</v>
      </c>
      <c r="I68" s="55">
        <f t="shared" si="0"/>
        <v>4.2378050680235016E-3</v>
      </c>
      <c r="J68" s="55">
        <f>H68/'סכום נכסי הקרן'!$C$41</f>
        <v>3.7997958594964246E-5</v>
      </c>
    </row>
    <row r="69" spans="1:10">
      <c r="A69" t="s">
        <v>1492</v>
      </c>
      <c r="B69" t="s">
        <v>1493</v>
      </c>
      <c r="C69" t="s">
        <v>1089</v>
      </c>
      <c r="D69" t="s">
        <v>100</v>
      </c>
      <c r="E69" s="65">
        <v>45245</v>
      </c>
      <c r="F69" s="54">
        <v>672178.86956000002</v>
      </c>
      <c r="G69" s="54">
        <v>3.5521029999999998</v>
      </c>
      <c r="H69" s="54">
        <v>23.876488971000001</v>
      </c>
      <c r="I69" s="55">
        <f t="shared" si="0"/>
        <v>2.7655650350514524E-3</v>
      </c>
      <c r="J69" s="55">
        <f>H69/'סכום נכסי הקרן'!$C$41</f>
        <v>2.4797229699519333E-5</v>
      </c>
    </row>
    <row r="70" spans="1:10">
      <c r="A70" t="s">
        <v>1494</v>
      </c>
      <c r="B70" t="s">
        <v>1495</v>
      </c>
      <c r="C70" t="s">
        <v>1089</v>
      </c>
      <c r="D70" t="s">
        <v>100</v>
      </c>
      <c r="E70" s="65">
        <v>45246</v>
      </c>
      <c r="F70" s="54">
        <v>1008295.241778</v>
      </c>
      <c r="G70" s="54">
        <v>3.5589430000000002</v>
      </c>
      <c r="H70" s="54">
        <v>35.884654157</v>
      </c>
      <c r="I70" s="55">
        <f t="shared" si="0"/>
        <v>4.1564463247527675E-3</v>
      </c>
      <c r="J70" s="55">
        <f>H70/'סכום נכסי הקרן'!$C$41</f>
        <v>3.7268461577400497E-5</v>
      </c>
    </row>
    <row r="71" spans="1:10">
      <c r="A71" t="s">
        <v>1496</v>
      </c>
      <c r="B71" t="s">
        <v>1497</v>
      </c>
      <c r="C71" t="s">
        <v>1089</v>
      </c>
      <c r="D71" t="s">
        <v>100</v>
      </c>
      <c r="E71" s="65">
        <v>45155</v>
      </c>
      <c r="F71" s="54">
        <v>2016913.732812</v>
      </c>
      <c r="G71" s="54">
        <v>3.170544</v>
      </c>
      <c r="H71" s="54">
        <v>63.947143414000003</v>
      </c>
      <c r="I71" s="55">
        <f t="shared" si="0"/>
        <v>7.4068672379753279E-3</v>
      </c>
      <c r="J71" s="55">
        <f>H71/'סכום נכסי הקרן'!$C$41</f>
        <v>6.6413114834054676E-5</v>
      </c>
    </row>
    <row r="72" spans="1:10">
      <c r="A72" t="s">
        <v>1498</v>
      </c>
      <c r="B72" t="s">
        <v>1499</v>
      </c>
      <c r="C72" t="s">
        <v>1089</v>
      </c>
      <c r="D72" t="s">
        <v>100</v>
      </c>
      <c r="E72" s="65">
        <v>45245</v>
      </c>
      <c r="F72" s="54">
        <v>571504.68460799998</v>
      </c>
      <c r="G72" s="54">
        <v>3.5778639999999999</v>
      </c>
      <c r="H72" s="54">
        <v>20.447661099000001</v>
      </c>
      <c r="I72" s="55">
        <f t="shared" si="0"/>
        <v>2.3684108937733713E-3</v>
      </c>
      <c r="J72" s="55">
        <f>H72/'סכום נכסי הקרן'!$C$41</f>
        <v>2.1236177132478652E-5</v>
      </c>
    </row>
    <row r="73" spans="1:10">
      <c r="A73" t="s">
        <v>1500</v>
      </c>
      <c r="B73" t="s">
        <v>1501</v>
      </c>
      <c r="C73" t="s">
        <v>1089</v>
      </c>
      <c r="D73" t="s">
        <v>100</v>
      </c>
      <c r="E73" s="65">
        <v>45155</v>
      </c>
      <c r="F73" s="54">
        <v>2017075.3574399999</v>
      </c>
      <c r="G73" s="54">
        <v>3.1783030000000001</v>
      </c>
      <c r="H73" s="54">
        <v>64.108768042000008</v>
      </c>
      <c r="I73" s="55">
        <f t="shared" si="0"/>
        <v>7.4255878890954708E-3</v>
      </c>
      <c r="J73" s="55">
        <f>H73/'סכום נכסי הקרן'!$C$41</f>
        <v>6.6580972136293844E-5</v>
      </c>
    </row>
    <row r="74" spans="1:10">
      <c r="A74" t="s">
        <v>1502</v>
      </c>
      <c r="B74" t="s">
        <v>1503</v>
      </c>
      <c r="C74" t="s">
        <v>1089</v>
      </c>
      <c r="D74" t="s">
        <v>100</v>
      </c>
      <c r="E74" s="65">
        <v>45160</v>
      </c>
      <c r="F74" s="54">
        <v>1680896.1311999999</v>
      </c>
      <c r="G74" s="54">
        <v>3.1896149999999999</v>
      </c>
      <c r="H74" s="54">
        <v>53.614106785000004</v>
      </c>
      <c r="I74" s="55">
        <f t="shared" ref="I74:I137" si="1">H74/$H$9</f>
        <v>6.2100126735635712E-3</v>
      </c>
      <c r="J74" s="55">
        <f>H74/'סכום נכסי הקרן'!$C$41</f>
        <v>5.5681608912305727E-5</v>
      </c>
    </row>
    <row r="75" spans="1:10">
      <c r="A75" t="s">
        <v>1504</v>
      </c>
      <c r="B75" t="s">
        <v>1505</v>
      </c>
      <c r="C75" t="s">
        <v>1089</v>
      </c>
      <c r="D75" t="s">
        <v>100</v>
      </c>
      <c r="E75" s="65">
        <v>45160</v>
      </c>
      <c r="F75" s="54">
        <v>1680896.1311999999</v>
      </c>
      <c r="G75" s="54">
        <v>3.1896149999999999</v>
      </c>
      <c r="H75" s="54">
        <v>53.614106785000004</v>
      </c>
      <c r="I75" s="55">
        <f t="shared" si="1"/>
        <v>6.2100126735635712E-3</v>
      </c>
      <c r="J75" s="55">
        <f>H75/'סכום נכסי הקרן'!$C$41</f>
        <v>5.5681608912305727E-5</v>
      </c>
    </row>
    <row r="76" spans="1:10">
      <c r="A76" t="s">
        <v>1506</v>
      </c>
      <c r="B76" t="s">
        <v>1507</v>
      </c>
      <c r="C76" t="s">
        <v>1089</v>
      </c>
      <c r="D76" t="s">
        <v>100</v>
      </c>
      <c r="E76" s="65">
        <v>45168</v>
      </c>
      <c r="F76" s="54">
        <v>2357654.36522</v>
      </c>
      <c r="G76" s="54">
        <v>3.370279</v>
      </c>
      <c r="H76" s="54">
        <v>79.459531037999994</v>
      </c>
      <c r="I76" s="55">
        <f t="shared" si="1"/>
        <v>9.2036354678103564E-3</v>
      </c>
      <c r="J76" s="55">
        <f>H76/'סכום נכסי הקרן'!$C$41</f>
        <v>8.2523701259366855E-5</v>
      </c>
    </row>
    <row r="77" spans="1:10">
      <c r="A77" t="s">
        <v>1508</v>
      </c>
      <c r="B77" t="s">
        <v>1509</v>
      </c>
      <c r="C77" t="s">
        <v>1089</v>
      </c>
      <c r="D77" t="s">
        <v>100</v>
      </c>
      <c r="E77" s="65">
        <v>45174</v>
      </c>
      <c r="F77" s="54">
        <v>2123214.3563399999</v>
      </c>
      <c r="G77" s="54">
        <v>3.8023899999999999</v>
      </c>
      <c r="H77" s="54">
        <v>80.732899669000005</v>
      </c>
      <c r="I77" s="55">
        <f t="shared" si="1"/>
        <v>9.3511271600311956E-3</v>
      </c>
      <c r="J77" s="55">
        <f>H77/'סכום נכסי הקרן'!$C$41</f>
        <v>8.3846174361397116E-5</v>
      </c>
    </row>
    <row r="78" spans="1:10">
      <c r="A78" t="s">
        <v>1508</v>
      </c>
      <c r="B78" t="s">
        <v>1510</v>
      </c>
      <c r="C78" t="s">
        <v>1089</v>
      </c>
      <c r="D78" t="s">
        <v>100</v>
      </c>
      <c r="E78" s="65">
        <v>45174</v>
      </c>
      <c r="F78" s="54">
        <v>338064.8469</v>
      </c>
      <c r="G78" s="54">
        <v>3.8023899999999999</v>
      </c>
      <c r="H78" s="54">
        <v>12.854545414</v>
      </c>
      <c r="I78" s="55">
        <f t="shared" si="1"/>
        <v>1.4889157858015872E-3</v>
      </c>
      <c r="J78" s="55">
        <f>H78/'סכום נכסי הקרן'!$C$41</f>
        <v>1.3350250771837438E-5</v>
      </c>
    </row>
    <row r="79" spans="1:10">
      <c r="A79" t="s">
        <v>1511</v>
      </c>
      <c r="B79" t="s">
        <v>1512</v>
      </c>
      <c r="C79" t="s">
        <v>1089</v>
      </c>
      <c r="D79" t="s">
        <v>100</v>
      </c>
      <c r="E79" s="65">
        <v>45169</v>
      </c>
      <c r="F79" s="54">
        <v>1014436.9776420001</v>
      </c>
      <c r="G79" s="54">
        <v>3.8032300000000001</v>
      </c>
      <c r="H79" s="54">
        <v>38.581369963999997</v>
      </c>
      <c r="I79" s="55">
        <f t="shared" si="1"/>
        <v>4.468801418266226E-3</v>
      </c>
      <c r="J79" s="55">
        <f>H79/'סכום נכסי הקרן'!$C$41</f>
        <v>4.006916989685752E-5</v>
      </c>
    </row>
    <row r="80" spans="1:10">
      <c r="A80" t="s">
        <v>1513</v>
      </c>
      <c r="B80" t="s">
        <v>1514</v>
      </c>
      <c r="C80" t="s">
        <v>1089</v>
      </c>
      <c r="D80" t="s">
        <v>100</v>
      </c>
      <c r="E80" s="65">
        <v>45174</v>
      </c>
      <c r="F80" s="54">
        <v>27603.507731999998</v>
      </c>
      <c r="G80" s="54">
        <v>3.9044840000000001</v>
      </c>
      <c r="H80" s="54">
        <v>1.077774528</v>
      </c>
      <c r="I80" s="55">
        <f t="shared" si="1"/>
        <v>1.2483642607278393E-4</v>
      </c>
      <c r="J80" s="55">
        <f>H80/'סכום נכסי הקרן'!$C$41</f>
        <v>1.1193363717574968E-6</v>
      </c>
    </row>
    <row r="81" spans="1:10">
      <c r="A81" t="s">
        <v>1513</v>
      </c>
      <c r="B81" t="s">
        <v>1515</v>
      </c>
      <c r="C81" t="s">
        <v>1089</v>
      </c>
      <c r="D81" t="s">
        <v>100</v>
      </c>
      <c r="E81" s="65">
        <v>45174</v>
      </c>
      <c r="F81" s="54">
        <v>846060.03185000003</v>
      </c>
      <c r="G81" s="54">
        <v>3.9044840000000001</v>
      </c>
      <c r="H81" s="54">
        <v>33.034278133999997</v>
      </c>
      <c r="I81" s="55">
        <f t="shared" si="1"/>
        <v>3.8262930817222593E-3</v>
      </c>
      <c r="J81" s="55">
        <f>H81/'סכום נכסי הקרן'!$C$41</f>
        <v>3.430816749655042E-5</v>
      </c>
    </row>
    <row r="82" spans="1:10">
      <c r="A82" t="s">
        <v>1516</v>
      </c>
      <c r="B82" t="s">
        <v>1517</v>
      </c>
      <c r="C82" t="s">
        <v>1089</v>
      </c>
      <c r="D82" t="s">
        <v>100</v>
      </c>
      <c r="E82" s="65">
        <v>45181</v>
      </c>
      <c r="F82" s="54">
        <v>744730.36924000015</v>
      </c>
      <c r="G82" s="54">
        <v>3.9528509999999999</v>
      </c>
      <c r="H82" s="54">
        <v>29.438085265000002</v>
      </c>
      <c r="I82" s="55">
        <f t="shared" si="1"/>
        <v>3.4097533940869707E-3</v>
      </c>
      <c r="J82" s="55">
        <f>H82/'סכום נכסי הקרן'!$C$41</f>
        <v>3.057329589442007E-5</v>
      </c>
    </row>
    <row r="83" spans="1:10">
      <c r="A83" t="s">
        <v>1516</v>
      </c>
      <c r="B83" t="s">
        <v>1518</v>
      </c>
      <c r="C83" t="s">
        <v>1089</v>
      </c>
      <c r="D83" t="s">
        <v>100</v>
      </c>
      <c r="E83" s="65">
        <v>45181</v>
      </c>
      <c r="F83" s="54">
        <v>1104433.2623999999</v>
      </c>
      <c r="G83" s="54">
        <v>3.9528509999999999</v>
      </c>
      <c r="H83" s="54">
        <v>43.656606324999998</v>
      </c>
      <c r="I83" s="55">
        <f t="shared" si="1"/>
        <v>5.0566556979155979E-3</v>
      </c>
      <c r="J83" s="55">
        <f>H83/'סכום נכסי הקרן'!$C$41</f>
        <v>4.5340120830050721E-5</v>
      </c>
    </row>
    <row r="84" spans="1:10">
      <c r="A84" t="s">
        <v>1519</v>
      </c>
      <c r="B84" t="s">
        <v>1520</v>
      </c>
      <c r="C84" t="s">
        <v>1089</v>
      </c>
      <c r="D84" t="s">
        <v>100</v>
      </c>
      <c r="E84" s="65">
        <v>45181</v>
      </c>
      <c r="F84" s="54">
        <v>1015676.09979</v>
      </c>
      <c r="G84" s="54">
        <v>3.9655879999999999</v>
      </c>
      <c r="H84" s="54">
        <v>40.277530734000003</v>
      </c>
      <c r="I84" s="55">
        <f t="shared" si="1"/>
        <v>4.665264261904392E-3</v>
      </c>
      <c r="J84" s="55">
        <f>H84/'סכום נכסי הקרן'!$C$41</f>
        <v>4.1830739123894594E-5</v>
      </c>
    </row>
    <row r="85" spans="1:10">
      <c r="A85" t="s">
        <v>1521</v>
      </c>
      <c r="B85" t="s">
        <v>1522</v>
      </c>
      <c r="C85" t="s">
        <v>1089</v>
      </c>
      <c r="D85" t="s">
        <v>100</v>
      </c>
      <c r="E85" s="65">
        <v>45159</v>
      </c>
      <c r="F85" s="54">
        <v>1354953.1314000001</v>
      </c>
      <c r="G85" s="54">
        <v>3.9097590000000002</v>
      </c>
      <c r="H85" s="54">
        <v>52.975405133999992</v>
      </c>
      <c r="I85" s="55">
        <f t="shared" si="1"/>
        <v>6.1360331635953898E-3</v>
      </c>
      <c r="J85" s="55">
        <f>H85/'סכום נכסי הקרן'!$C$41</f>
        <v>5.5018277231984298E-5</v>
      </c>
    </row>
    <row r="86" spans="1:10">
      <c r="A86" t="s">
        <v>1523</v>
      </c>
      <c r="B86" t="s">
        <v>1524</v>
      </c>
      <c r="C86" t="s">
        <v>1089</v>
      </c>
      <c r="D86" t="s">
        <v>100</v>
      </c>
      <c r="E86" s="65">
        <v>45167</v>
      </c>
      <c r="F86" s="54">
        <v>1185803.979052</v>
      </c>
      <c r="G86" s="54">
        <v>3.9388100000000001</v>
      </c>
      <c r="H86" s="54">
        <v>46.706561915999998</v>
      </c>
      <c r="I86" s="55">
        <f t="shared" si="1"/>
        <v>5.4099258353790293E-3</v>
      </c>
      <c r="J86" s="55">
        <f>H86/'סכום נכסי הקרן'!$C$41</f>
        <v>4.8507690796272298E-5</v>
      </c>
    </row>
    <row r="87" spans="1:10">
      <c r="A87" t="s">
        <v>1525</v>
      </c>
      <c r="B87" t="s">
        <v>1526</v>
      </c>
      <c r="C87" t="s">
        <v>1089</v>
      </c>
      <c r="D87" t="s">
        <v>100</v>
      </c>
      <c r="E87" s="65">
        <v>45189</v>
      </c>
      <c r="F87" s="54">
        <v>5009028.1612400003</v>
      </c>
      <c r="G87" s="54">
        <v>4.0757500000000002</v>
      </c>
      <c r="H87" s="54">
        <v>204.155462672</v>
      </c>
      <c r="I87" s="55">
        <f t="shared" si="1"/>
        <v>2.3646910982858305E-2</v>
      </c>
      <c r="J87" s="55">
        <f>H87/'סכום נכסי הקרן'!$C$41</f>
        <v>2.1202823867604853E-4</v>
      </c>
    </row>
    <row r="88" spans="1:10">
      <c r="A88" t="s">
        <v>1527</v>
      </c>
      <c r="B88" t="s">
        <v>1528</v>
      </c>
      <c r="C88" t="s">
        <v>1089</v>
      </c>
      <c r="D88" t="s">
        <v>100</v>
      </c>
      <c r="E88" s="65">
        <v>45174</v>
      </c>
      <c r="F88" s="54">
        <v>712010.36121600005</v>
      </c>
      <c r="G88" s="54">
        <v>4.0826269999999996</v>
      </c>
      <c r="H88" s="54">
        <v>29.068728094999997</v>
      </c>
      <c r="I88" s="55">
        <f t="shared" si="1"/>
        <v>3.3669715061788179E-3</v>
      </c>
      <c r="J88" s="55">
        <f>H88/'סכום נכסי הקרן'!$C$41</f>
        <v>3.0189695332512544E-5</v>
      </c>
    </row>
    <row r="89" spans="1:10">
      <c r="A89" t="s">
        <v>1529</v>
      </c>
      <c r="B89" t="s">
        <v>1530</v>
      </c>
      <c r="C89" t="s">
        <v>1089</v>
      </c>
      <c r="D89" t="s">
        <v>100</v>
      </c>
      <c r="E89" s="65">
        <v>45167</v>
      </c>
      <c r="F89" s="54">
        <v>1244464.8537600001</v>
      </c>
      <c r="G89" s="54">
        <v>4.0100410000000002</v>
      </c>
      <c r="H89" s="54">
        <v>49.903557038999999</v>
      </c>
      <c r="I89" s="55">
        <f t="shared" si="1"/>
        <v>5.7802272620308941E-3</v>
      </c>
      <c r="J89" s="55">
        <f>H89/'סכום נכסי הקרן'!$C$41</f>
        <v>5.1827970528755666E-5</v>
      </c>
    </row>
    <row r="90" spans="1:10">
      <c r="A90" t="s">
        <v>1531</v>
      </c>
      <c r="B90" t="s">
        <v>1532</v>
      </c>
      <c r="C90" t="s">
        <v>1089</v>
      </c>
      <c r="D90" t="s">
        <v>100</v>
      </c>
      <c r="E90" s="65">
        <v>45189</v>
      </c>
      <c r="F90" s="54">
        <v>1659550.1294879999</v>
      </c>
      <c r="G90" s="54">
        <v>4.1519490000000001</v>
      </c>
      <c r="H90" s="54">
        <v>68.903672397999998</v>
      </c>
      <c r="I90" s="55">
        <f t="shared" si="1"/>
        <v>7.9809718841826714E-3</v>
      </c>
      <c r="J90" s="55">
        <f>H90/'סכום נכסי הקרן'!$C$41</f>
        <v>7.1560780719011845E-5</v>
      </c>
    </row>
    <row r="91" spans="1:10">
      <c r="A91" t="s">
        <v>1533</v>
      </c>
      <c r="B91" t="s">
        <v>1534</v>
      </c>
      <c r="C91" t="s">
        <v>1089</v>
      </c>
      <c r="D91" t="s">
        <v>100</v>
      </c>
      <c r="E91" s="65">
        <v>45189</v>
      </c>
      <c r="F91" s="54">
        <v>1186872.497426</v>
      </c>
      <c r="G91" s="54">
        <v>4.1519490000000001</v>
      </c>
      <c r="H91" s="54">
        <v>49.278338923</v>
      </c>
      <c r="I91" s="55">
        <f t="shared" si="1"/>
        <v>5.7078095224297977E-3</v>
      </c>
      <c r="J91" s="55">
        <f>H91/'סכום נכסי הקרן'!$C$41</f>
        <v>5.1178642344298429E-5</v>
      </c>
    </row>
    <row r="92" spans="1:10">
      <c r="A92" t="s">
        <v>1535</v>
      </c>
      <c r="B92" t="s">
        <v>1536</v>
      </c>
      <c r="C92" t="s">
        <v>1089</v>
      </c>
      <c r="D92" t="s">
        <v>100</v>
      </c>
      <c r="E92" s="65">
        <v>45190</v>
      </c>
      <c r="F92" s="54">
        <v>1356569.3776800002</v>
      </c>
      <c r="G92" s="54">
        <v>4.1816259999999996</v>
      </c>
      <c r="H92" s="54">
        <v>56.726652770000001</v>
      </c>
      <c r="I92" s="55">
        <f t="shared" si="1"/>
        <v>6.5705325287466702E-3</v>
      </c>
      <c r="J92" s="55">
        <f>H92/'סכום נכסי הקרן'!$C$41</f>
        <v>5.8914182924092227E-5</v>
      </c>
    </row>
    <row r="93" spans="1:10">
      <c r="A93" t="s">
        <v>1537</v>
      </c>
      <c r="B93" t="s">
        <v>1538</v>
      </c>
      <c r="C93" t="s">
        <v>1089</v>
      </c>
      <c r="D93" t="s">
        <v>100</v>
      </c>
      <c r="E93" s="65">
        <v>45188</v>
      </c>
      <c r="F93" s="54">
        <v>1697058.594</v>
      </c>
      <c r="G93" s="54">
        <v>4.2342589999999998</v>
      </c>
      <c r="H93" s="54">
        <v>71.857860651999999</v>
      </c>
      <c r="I93" s="55">
        <f t="shared" si="1"/>
        <v>8.3231494862641697E-3</v>
      </c>
      <c r="J93" s="55">
        <f>H93/'סכום נכסי הקרן'!$C$41</f>
        <v>7.4628890305770409E-5</v>
      </c>
    </row>
    <row r="94" spans="1:10">
      <c r="A94" t="s">
        <v>1539</v>
      </c>
      <c r="B94" t="s">
        <v>1540</v>
      </c>
      <c r="C94" t="s">
        <v>1089</v>
      </c>
      <c r="D94" t="s">
        <v>100</v>
      </c>
      <c r="E94" s="65">
        <v>45188</v>
      </c>
      <c r="F94" s="54">
        <v>3394117.1880000001</v>
      </c>
      <c r="G94" s="54">
        <v>4.2342589999999998</v>
      </c>
      <c r="H94" s="54">
        <v>143.71572130300001</v>
      </c>
      <c r="I94" s="55">
        <f t="shared" si="1"/>
        <v>1.6646298972412512E-2</v>
      </c>
      <c r="J94" s="55">
        <f>H94/'סכום נכסי הקרן'!$C$41</f>
        <v>1.4925778061050226E-4</v>
      </c>
    </row>
    <row r="95" spans="1:10">
      <c r="A95" t="s">
        <v>1541</v>
      </c>
      <c r="B95" t="s">
        <v>1542</v>
      </c>
      <c r="C95" t="s">
        <v>1089</v>
      </c>
      <c r="D95" t="s">
        <v>100</v>
      </c>
      <c r="E95" s="65">
        <v>45190</v>
      </c>
      <c r="F95" s="54">
        <v>2375882.0315999999</v>
      </c>
      <c r="G95" s="54">
        <v>4.2576720000000003</v>
      </c>
      <c r="H95" s="54">
        <v>101.157263007</v>
      </c>
      <c r="I95" s="55">
        <f t="shared" si="1"/>
        <v>1.171683952165041E-2</v>
      </c>
      <c r="J95" s="55">
        <f>H95/'סכום נכסי הקרן'!$C$41</f>
        <v>1.0505815530943242E-4</v>
      </c>
    </row>
    <row r="96" spans="1:10">
      <c r="A96" t="s">
        <v>1543</v>
      </c>
      <c r="B96" t="s">
        <v>1544</v>
      </c>
      <c r="C96" t="s">
        <v>1089</v>
      </c>
      <c r="D96" t="s">
        <v>100</v>
      </c>
      <c r="E96" s="65">
        <v>45182</v>
      </c>
      <c r="F96" s="54">
        <v>1698405.4659</v>
      </c>
      <c r="G96" s="54">
        <v>4.2868089999999999</v>
      </c>
      <c r="H96" s="54">
        <v>72.807405341000006</v>
      </c>
      <c r="I96" s="55">
        <f t="shared" si="1"/>
        <v>8.4331333115370867E-3</v>
      </c>
      <c r="J96" s="55">
        <f>H96/'סכום נכסי הקרן'!$C$41</f>
        <v>7.5615051955906252E-5</v>
      </c>
    </row>
    <row r="97" spans="1:10">
      <c r="A97" t="s">
        <v>1545</v>
      </c>
      <c r="B97" t="s">
        <v>1546</v>
      </c>
      <c r="C97" t="s">
        <v>1089</v>
      </c>
      <c r="D97" t="s">
        <v>100</v>
      </c>
      <c r="E97" s="65">
        <v>45182</v>
      </c>
      <c r="F97" s="54">
        <v>1019501.215986</v>
      </c>
      <c r="G97" s="54">
        <v>4.3298019999999999</v>
      </c>
      <c r="H97" s="54">
        <v>44.142379651000006</v>
      </c>
      <c r="I97" s="55">
        <f t="shared" si="1"/>
        <v>5.1129218318089848E-3</v>
      </c>
      <c r="J97" s="55">
        <f>H97/'סכום נכסי הקרן'!$C$41</f>
        <v>4.5844626863636829E-5</v>
      </c>
    </row>
    <row r="98" spans="1:10">
      <c r="A98" t="s">
        <v>1547</v>
      </c>
      <c r="B98" t="s">
        <v>1548</v>
      </c>
      <c r="C98" t="s">
        <v>1089</v>
      </c>
      <c r="D98" t="s">
        <v>100</v>
      </c>
      <c r="E98" s="65">
        <v>45182</v>
      </c>
      <c r="F98" s="54">
        <v>1359442.7043999999</v>
      </c>
      <c r="G98" s="54">
        <v>4.3373840000000001</v>
      </c>
      <c r="H98" s="54">
        <v>58.964255952999999</v>
      </c>
      <c r="I98" s="55">
        <f t="shared" si="1"/>
        <v>6.8297095431201302E-3</v>
      </c>
      <c r="J98" s="55">
        <f>H98/'סכום נכסי הקרן'!$C$41</f>
        <v>6.1238074019329022E-5</v>
      </c>
    </row>
    <row r="99" spans="1:10">
      <c r="A99" t="s">
        <v>1549</v>
      </c>
      <c r="B99" t="s">
        <v>1550</v>
      </c>
      <c r="C99" t="s">
        <v>1089</v>
      </c>
      <c r="D99" t="s">
        <v>100</v>
      </c>
      <c r="E99" s="65">
        <v>45173</v>
      </c>
      <c r="F99" s="54">
        <v>3229529.4418199998</v>
      </c>
      <c r="G99" s="54">
        <v>4.3170890000000002</v>
      </c>
      <c r="H99" s="54">
        <v>139.42166920700001</v>
      </c>
      <c r="I99" s="55">
        <f t="shared" si="1"/>
        <v>1.6148927673399045E-2</v>
      </c>
      <c r="J99" s="55">
        <f>H99/'סכום נכסי הקרן'!$C$41</f>
        <v>1.4479813847905051E-4</v>
      </c>
    </row>
    <row r="100" spans="1:10">
      <c r="A100" t="s">
        <v>1551</v>
      </c>
      <c r="B100" t="s">
        <v>1552</v>
      </c>
      <c r="C100" t="s">
        <v>1089</v>
      </c>
      <c r="D100" t="s">
        <v>100</v>
      </c>
      <c r="E100" s="65">
        <v>45173</v>
      </c>
      <c r="F100" s="54">
        <v>2889578.97426</v>
      </c>
      <c r="G100" s="54">
        <v>4.3170890000000002</v>
      </c>
      <c r="H100" s="54">
        <v>124.745704027</v>
      </c>
      <c r="I100" s="55">
        <f t="shared" si="1"/>
        <v>1.4449040549846777E-2</v>
      </c>
      <c r="J100" s="55">
        <f>H100/'סכום נכסי הקרן'!$C$41</f>
        <v>1.2955622916513827E-4</v>
      </c>
    </row>
    <row r="101" spans="1:10">
      <c r="A101" t="s">
        <v>1553</v>
      </c>
      <c r="B101" t="s">
        <v>1554</v>
      </c>
      <c r="C101" t="s">
        <v>1089</v>
      </c>
      <c r="D101" t="s">
        <v>100</v>
      </c>
      <c r="E101" s="65">
        <v>45173</v>
      </c>
      <c r="F101" s="54">
        <v>1020255.46425</v>
      </c>
      <c r="G101" s="54">
        <v>4.3549829999999998</v>
      </c>
      <c r="H101" s="54">
        <v>44.431957109000003</v>
      </c>
      <c r="I101" s="55">
        <f t="shared" si="1"/>
        <v>5.1464629983413238E-3</v>
      </c>
      <c r="J101" s="55">
        <f>H101/'סכום נכסי הקרן'!$C$41</f>
        <v>4.6145371196296058E-5</v>
      </c>
    </row>
    <row r="102" spans="1:10">
      <c r="A102" t="s">
        <v>1553</v>
      </c>
      <c r="B102" t="s">
        <v>1555</v>
      </c>
      <c r="C102" t="s">
        <v>1089</v>
      </c>
      <c r="D102" t="s">
        <v>100</v>
      </c>
      <c r="E102" s="65">
        <v>45173</v>
      </c>
      <c r="F102" s="54">
        <v>1109559.942</v>
      </c>
      <c r="G102" s="54">
        <v>4.3549829999999998</v>
      </c>
      <c r="H102" s="54">
        <v>48.321152378000001</v>
      </c>
      <c r="I102" s="55">
        <f t="shared" si="1"/>
        <v>5.5969405565576003E-3</v>
      </c>
      <c r="J102" s="55">
        <f>H102/'סכום נכסי הקרן'!$C$41</f>
        <v>5.0184544147931154E-5</v>
      </c>
    </row>
    <row r="103" spans="1:10">
      <c r="A103" t="s">
        <v>1556</v>
      </c>
      <c r="B103" t="s">
        <v>1557</v>
      </c>
      <c r="C103" t="s">
        <v>1089</v>
      </c>
      <c r="D103" t="s">
        <v>100</v>
      </c>
      <c r="E103" s="65">
        <v>45195</v>
      </c>
      <c r="F103" s="54">
        <v>2809474.2169650001</v>
      </c>
      <c r="G103" s="54">
        <v>4.4637669999999998</v>
      </c>
      <c r="H103" s="54">
        <v>125.40838744999999</v>
      </c>
      <c r="I103" s="55">
        <f t="shared" si="1"/>
        <v>1.4525797819568592E-2</v>
      </c>
      <c r="J103" s="55">
        <f>H103/'סכום נכסי הקרן'!$C$41</f>
        <v>1.3024446741818099E-4</v>
      </c>
    </row>
    <row r="104" spans="1:10">
      <c r="A104" t="s">
        <v>1558</v>
      </c>
      <c r="B104" t="s">
        <v>1559</v>
      </c>
      <c r="C104" t="s">
        <v>1089</v>
      </c>
      <c r="D104" t="s">
        <v>100</v>
      </c>
      <c r="E104" s="65">
        <v>45173</v>
      </c>
      <c r="F104" s="54">
        <v>1700650.2524000001</v>
      </c>
      <c r="G104" s="54">
        <v>4.3676079999999997</v>
      </c>
      <c r="H104" s="54">
        <v>74.277740499000004</v>
      </c>
      <c r="I104" s="55">
        <f t="shared" si="1"/>
        <v>8.6034392349796217E-3</v>
      </c>
      <c r="J104" s="55">
        <f>H104/'סכום נכסי הקרן'!$C$41</f>
        <v>7.7142087136517986E-5</v>
      </c>
    </row>
    <row r="105" spans="1:10">
      <c r="A105" t="s">
        <v>1560</v>
      </c>
      <c r="B105" t="s">
        <v>1561</v>
      </c>
      <c r="C105" t="s">
        <v>1089</v>
      </c>
      <c r="D105" t="s">
        <v>100</v>
      </c>
      <c r="E105" s="65">
        <v>45195</v>
      </c>
      <c r="F105" s="54">
        <v>1871505.442488</v>
      </c>
      <c r="G105" s="54">
        <v>4.5041029999999997</v>
      </c>
      <c r="H105" s="54">
        <v>84.294539057999998</v>
      </c>
      <c r="I105" s="55">
        <f t="shared" si="1"/>
        <v>9.7636645885301673E-3</v>
      </c>
      <c r="J105" s="55">
        <f>H105/'סכום נכסי הקרן'!$C$41</f>
        <v>8.754516000971246E-5</v>
      </c>
    </row>
    <row r="106" spans="1:10">
      <c r="A106" t="s">
        <v>1560</v>
      </c>
      <c r="B106" t="s">
        <v>1562</v>
      </c>
      <c r="C106" t="s">
        <v>1089</v>
      </c>
      <c r="D106" t="s">
        <v>100</v>
      </c>
      <c r="E106" s="65">
        <v>45195</v>
      </c>
      <c r="F106" s="54">
        <v>555087.57177599997</v>
      </c>
      <c r="G106" s="54">
        <v>4.5041029999999997</v>
      </c>
      <c r="H106" s="54">
        <v>25.001717835000001</v>
      </c>
      <c r="I106" s="55">
        <f t="shared" si="1"/>
        <v>2.8958980001071071E-3</v>
      </c>
      <c r="J106" s="55">
        <f>H106/'סכום נכסי הקרן'!$C$41</f>
        <v>2.5965850372308668E-5</v>
      </c>
    </row>
    <row r="107" spans="1:10">
      <c r="A107" t="s">
        <v>1563</v>
      </c>
      <c r="B107" t="s">
        <v>1564</v>
      </c>
      <c r="C107" t="s">
        <v>1089</v>
      </c>
      <c r="D107" t="s">
        <v>100</v>
      </c>
      <c r="E107" s="65">
        <v>45187</v>
      </c>
      <c r="F107" s="54">
        <v>680619.26679999987</v>
      </c>
      <c r="G107" s="54">
        <v>4.483047</v>
      </c>
      <c r="H107" s="54">
        <v>30.51248498</v>
      </c>
      <c r="I107" s="55">
        <f t="shared" si="1"/>
        <v>3.5341989224509673E-3</v>
      </c>
      <c r="J107" s="55">
        <f>H107/'סכום נכסי הקרן'!$C$41</f>
        <v>3.1689127311439224E-5</v>
      </c>
    </row>
    <row r="108" spans="1:10">
      <c r="A108" t="s">
        <v>1565</v>
      </c>
      <c r="B108" t="s">
        <v>1566</v>
      </c>
      <c r="C108" t="s">
        <v>1089</v>
      </c>
      <c r="D108" t="s">
        <v>100</v>
      </c>
      <c r="E108" s="65">
        <v>45195</v>
      </c>
      <c r="F108" s="54">
        <v>3573251.1507000001</v>
      </c>
      <c r="G108" s="54">
        <v>4.5141819999999999</v>
      </c>
      <c r="H108" s="54">
        <v>161.30306233399997</v>
      </c>
      <c r="I108" s="55">
        <f t="shared" si="1"/>
        <v>1.868340482469822E-2</v>
      </c>
      <c r="J108" s="55">
        <f>H108/'סכום נכסי הקרן'!$C$41</f>
        <v>1.6752333614838676E-4</v>
      </c>
    </row>
    <row r="109" spans="1:10">
      <c r="A109" t="s">
        <v>1567</v>
      </c>
      <c r="B109" t="s">
        <v>1568</v>
      </c>
      <c r="C109" t="s">
        <v>1089</v>
      </c>
      <c r="D109" t="s">
        <v>100</v>
      </c>
      <c r="E109" s="65">
        <v>45239</v>
      </c>
      <c r="F109" s="54">
        <v>1110292.3248000001</v>
      </c>
      <c r="G109" s="54">
        <v>4.6587509999999996</v>
      </c>
      <c r="H109" s="54">
        <v>51.725755985999989</v>
      </c>
      <c r="I109" s="55">
        <f t="shared" si="1"/>
        <v>5.9912888507281077E-3</v>
      </c>
      <c r="J109" s="55">
        <f>H109/'סכום נכסי הקרן'!$C$41</f>
        <v>5.3720438299115982E-5</v>
      </c>
    </row>
    <row r="110" spans="1:10">
      <c r="A110" t="s">
        <v>1569</v>
      </c>
      <c r="B110" t="s">
        <v>1570</v>
      </c>
      <c r="C110" t="s">
        <v>1089</v>
      </c>
      <c r="D110" t="s">
        <v>100</v>
      </c>
      <c r="E110" s="65">
        <v>45175</v>
      </c>
      <c r="F110" s="54">
        <v>1361238.5335999997</v>
      </c>
      <c r="G110" s="54">
        <v>4.4400839999999997</v>
      </c>
      <c r="H110" s="54">
        <v>60.440128370000004</v>
      </c>
      <c r="I110" s="55">
        <f t="shared" si="1"/>
        <v>7.0006568359825593E-3</v>
      </c>
      <c r="J110" s="55">
        <f>H110/'סכום נכסי הקרן'!$C$41</f>
        <v>6.2770859990331074E-5</v>
      </c>
    </row>
    <row r="111" spans="1:10">
      <c r="A111" t="s">
        <v>1571</v>
      </c>
      <c r="B111" t="s">
        <v>1572</v>
      </c>
      <c r="C111" t="s">
        <v>1089</v>
      </c>
      <c r="D111" t="s">
        <v>100</v>
      </c>
      <c r="E111" s="65">
        <v>45173</v>
      </c>
      <c r="F111" s="54">
        <v>408393.11002999998</v>
      </c>
      <c r="G111" s="54">
        <v>4.3504649999999998</v>
      </c>
      <c r="H111" s="54">
        <v>17.767000274000001</v>
      </c>
      <c r="I111" s="55">
        <f t="shared" si="1"/>
        <v>2.0579154160900088E-3</v>
      </c>
      <c r="J111" s="55">
        <f>H111/'סכום נכסי הקרן'!$C$41</f>
        <v>1.8452142917700883E-5</v>
      </c>
    </row>
    <row r="112" spans="1:10">
      <c r="A112" t="s">
        <v>1573</v>
      </c>
      <c r="B112" t="s">
        <v>1574</v>
      </c>
      <c r="C112" t="s">
        <v>1089</v>
      </c>
      <c r="D112" t="s">
        <v>100</v>
      </c>
      <c r="E112" s="65">
        <v>45175</v>
      </c>
      <c r="F112" s="54">
        <v>1191492.268043</v>
      </c>
      <c r="G112" s="54">
        <v>4.4728500000000002</v>
      </c>
      <c r="H112" s="54">
        <v>53.293663421999995</v>
      </c>
      <c r="I112" s="55">
        <f t="shared" si="1"/>
        <v>6.1728963721884612E-3</v>
      </c>
      <c r="J112" s="55">
        <f>H112/'סכום נכסי הקרן'!$C$41</f>
        <v>5.5348808403501901E-5</v>
      </c>
    </row>
    <row r="113" spans="1:10">
      <c r="A113" t="s">
        <v>1575</v>
      </c>
      <c r="B113" t="s">
        <v>1576</v>
      </c>
      <c r="C113" t="s">
        <v>1089</v>
      </c>
      <c r="D113" t="s">
        <v>100</v>
      </c>
      <c r="E113" s="65">
        <v>45175</v>
      </c>
      <c r="F113" s="54">
        <v>3745381.3795200004</v>
      </c>
      <c r="G113" s="54">
        <v>4.4904840000000004</v>
      </c>
      <c r="H113" s="54">
        <v>168.18576513799999</v>
      </c>
      <c r="I113" s="55">
        <f t="shared" si="1"/>
        <v>1.9480614257145014E-2</v>
      </c>
      <c r="J113" s="55">
        <f>H113/'סכום נכסי הקרן'!$C$41</f>
        <v>1.7467145422351958E-4</v>
      </c>
    </row>
    <row r="114" spans="1:10">
      <c r="A114" t="s">
        <v>1577</v>
      </c>
      <c r="B114" t="s">
        <v>1578</v>
      </c>
      <c r="C114" t="s">
        <v>1089</v>
      </c>
      <c r="D114" t="s">
        <v>100</v>
      </c>
      <c r="E114" s="65">
        <v>45187</v>
      </c>
      <c r="F114" s="54">
        <v>1702670.5602500001</v>
      </c>
      <c r="G114" s="54">
        <v>4.5460120000000002</v>
      </c>
      <c r="H114" s="54">
        <v>77.4036057</v>
      </c>
      <c r="I114" s="55">
        <f t="shared" si="1"/>
        <v>8.9655018277950676E-3</v>
      </c>
      <c r="J114" s="55">
        <f>H114/'סכום נכסי הקרן'!$C$41</f>
        <v>8.0388493988592304E-5</v>
      </c>
    </row>
    <row r="115" spans="1:10">
      <c r="A115" t="s">
        <v>1579</v>
      </c>
      <c r="B115" t="s">
        <v>1580</v>
      </c>
      <c r="C115" t="s">
        <v>1089</v>
      </c>
      <c r="D115" t="s">
        <v>100</v>
      </c>
      <c r="E115" s="65">
        <v>45175</v>
      </c>
      <c r="F115" s="54">
        <v>4257237.5972499996</v>
      </c>
      <c r="G115" s="54">
        <v>4.5156650000000003</v>
      </c>
      <c r="H115" s="54">
        <v>192.24258095100001</v>
      </c>
      <c r="I115" s="55">
        <f t="shared" si="1"/>
        <v>2.2267066182631749E-2</v>
      </c>
      <c r="J115" s="55">
        <f>H115/'סכום נכסי הקרן'!$C$41</f>
        <v>1.9965596464624298E-4</v>
      </c>
    </row>
    <row r="116" spans="1:10">
      <c r="A116" t="s">
        <v>1581</v>
      </c>
      <c r="B116" t="s">
        <v>1582</v>
      </c>
      <c r="C116" t="s">
        <v>1089</v>
      </c>
      <c r="D116" t="s">
        <v>100</v>
      </c>
      <c r="E116" s="65">
        <v>45187</v>
      </c>
      <c r="F116" s="54">
        <v>2384430.1785920002</v>
      </c>
      <c r="G116" s="54">
        <v>4.57369</v>
      </c>
      <c r="H116" s="54">
        <v>109.05644222200002</v>
      </c>
      <c r="I116" s="55">
        <f t="shared" si="1"/>
        <v>1.263178534426037E-2</v>
      </c>
      <c r="J116" s="55">
        <f>H116/'סכום נכסי הקרן'!$C$41</f>
        <v>1.1326194782138568E-4</v>
      </c>
    </row>
    <row r="117" spans="1:10">
      <c r="A117" t="s">
        <v>1583</v>
      </c>
      <c r="B117" t="s">
        <v>1584</v>
      </c>
      <c r="C117" t="s">
        <v>1089</v>
      </c>
      <c r="D117" t="s">
        <v>100</v>
      </c>
      <c r="E117" s="65">
        <v>45201</v>
      </c>
      <c r="F117" s="54">
        <v>1704241.9107999997</v>
      </c>
      <c r="G117" s="54">
        <v>4.665108</v>
      </c>
      <c r="H117" s="54">
        <v>79.504725863999994</v>
      </c>
      <c r="I117" s="55">
        <f t="shared" si="1"/>
        <v>9.208870292356907E-3</v>
      </c>
      <c r="J117" s="55">
        <f>H117/'סכום נכסי הקרן'!$C$41</f>
        <v>8.2570638917701505E-5</v>
      </c>
    </row>
    <row r="118" spans="1:10">
      <c r="A118" t="s">
        <v>1585</v>
      </c>
      <c r="B118" t="s">
        <v>1586</v>
      </c>
      <c r="C118" t="s">
        <v>1089</v>
      </c>
      <c r="D118" t="s">
        <v>100</v>
      </c>
      <c r="E118" s="65">
        <v>45244</v>
      </c>
      <c r="F118" s="54">
        <v>2733970.37408</v>
      </c>
      <c r="G118" s="54">
        <v>5.1443950000000003</v>
      </c>
      <c r="H118" s="54">
        <v>140.64623041300001</v>
      </c>
      <c r="I118" s="55">
        <f t="shared" si="1"/>
        <v>1.6290766101096994E-2</v>
      </c>
      <c r="J118" s="55">
        <f>H118/'סכום נכסי הקרן'!$C$41</f>
        <v>1.4606992201234909E-4</v>
      </c>
    </row>
    <row r="119" spans="1:10">
      <c r="A119" t="s">
        <v>1587</v>
      </c>
      <c r="B119" t="s">
        <v>1588</v>
      </c>
      <c r="C119" t="s">
        <v>1089</v>
      </c>
      <c r="D119" t="s">
        <v>100</v>
      </c>
      <c r="E119" s="65">
        <v>45244</v>
      </c>
      <c r="F119" s="54">
        <v>478947.64763999998</v>
      </c>
      <c r="G119" s="54">
        <v>5.2439809999999998</v>
      </c>
      <c r="H119" s="54">
        <v>25.115922516000001</v>
      </c>
      <c r="I119" s="55">
        <f t="shared" si="1"/>
        <v>2.9091260954521312E-3</v>
      </c>
      <c r="J119" s="55">
        <f>H119/'סכום נכסי הקרן'!$C$41</f>
        <v>2.6084459088647031E-5</v>
      </c>
    </row>
    <row r="120" spans="1:10">
      <c r="A120" t="s">
        <v>1589</v>
      </c>
      <c r="B120" t="s">
        <v>1590</v>
      </c>
      <c r="C120" t="s">
        <v>1089</v>
      </c>
      <c r="D120" t="s">
        <v>100</v>
      </c>
      <c r="E120" s="65">
        <v>45244</v>
      </c>
      <c r="F120" s="54">
        <v>1255670.3106</v>
      </c>
      <c r="G120" s="54">
        <v>5.2439809999999998</v>
      </c>
      <c r="H120" s="54">
        <v>65.847109475000011</v>
      </c>
      <c r="I120" s="55">
        <f t="shared" si="1"/>
        <v>7.6269364329255599E-3</v>
      </c>
      <c r="J120" s="55">
        <f>H120/'סכום נכסי הקרן'!$C$41</f>
        <v>6.8386348624547571E-5</v>
      </c>
    </row>
    <row r="121" spans="1:10">
      <c r="A121" t="s">
        <v>1591</v>
      </c>
      <c r="B121" t="s">
        <v>1592</v>
      </c>
      <c r="C121" t="s">
        <v>1089</v>
      </c>
      <c r="D121" t="s">
        <v>100</v>
      </c>
      <c r="E121" s="65">
        <v>45180</v>
      </c>
      <c r="F121" s="54">
        <v>4279909.9408999998</v>
      </c>
      <c r="G121" s="54">
        <v>5.0339830000000001</v>
      </c>
      <c r="H121" s="54">
        <v>215.449931212</v>
      </c>
      <c r="I121" s="55">
        <f t="shared" si="1"/>
        <v>2.4955126245230042E-2</v>
      </c>
      <c r="J121" s="55">
        <f>H121/'סכום נכסי הקרן'!$C$41</f>
        <v>2.2375825187273524E-4</v>
      </c>
    </row>
    <row r="122" spans="1:10">
      <c r="A122" t="s">
        <v>1593</v>
      </c>
      <c r="B122" t="s">
        <v>1594</v>
      </c>
      <c r="C122" t="s">
        <v>1089</v>
      </c>
      <c r="D122" t="s">
        <v>100</v>
      </c>
      <c r="E122" s="65">
        <v>45238</v>
      </c>
      <c r="F122" s="54">
        <v>2055111.0198959999</v>
      </c>
      <c r="G122" s="54">
        <v>5.2778799999999997</v>
      </c>
      <c r="H122" s="54">
        <v>108.466287851</v>
      </c>
      <c r="I122" s="55">
        <f t="shared" si="1"/>
        <v>1.2563428966750143E-2</v>
      </c>
      <c r="J122" s="55">
        <f>H122/'סכום נכסי הקרן'!$C$41</f>
        <v>1.1264903553291492E-4</v>
      </c>
    </row>
    <row r="123" spans="1:10">
      <c r="A123" t="s">
        <v>1595</v>
      </c>
      <c r="B123" t="s">
        <v>1596</v>
      </c>
      <c r="C123" t="s">
        <v>1089</v>
      </c>
      <c r="D123" t="s">
        <v>100</v>
      </c>
      <c r="E123" s="65">
        <v>45238</v>
      </c>
      <c r="F123" s="54">
        <v>1713041.4738799997</v>
      </c>
      <c r="G123" s="54">
        <v>5.3027049999999996</v>
      </c>
      <c r="H123" s="54">
        <v>90.837530509000004</v>
      </c>
      <c r="I123" s="55">
        <f t="shared" si="1"/>
        <v>1.0521525947606209E-2</v>
      </c>
      <c r="J123" s="55">
        <f>H123/'סכום נכסי הקרן'!$C$41</f>
        <v>9.4340466561253697E-5</v>
      </c>
    </row>
    <row r="124" spans="1:10">
      <c r="A124" t="s">
        <v>1597</v>
      </c>
      <c r="B124" t="s">
        <v>1598</v>
      </c>
      <c r="C124" t="s">
        <v>1089</v>
      </c>
      <c r="D124" t="s">
        <v>100</v>
      </c>
      <c r="E124" s="65">
        <v>45243</v>
      </c>
      <c r="F124" s="54">
        <v>279477.27648</v>
      </c>
      <c r="G124" s="54">
        <v>5.3887869999999998</v>
      </c>
      <c r="H124" s="54">
        <v>15.06043427</v>
      </c>
      <c r="I124" s="55">
        <f t="shared" si="1"/>
        <v>1.7444193943418902E-3</v>
      </c>
      <c r="J124" s="55">
        <f>H124/'סכום נכסי הקרן'!$C$41</f>
        <v>1.564120455152756E-5</v>
      </c>
    </row>
    <row r="125" spans="1:10">
      <c r="A125" t="s">
        <v>1597</v>
      </c>
      <c r="B125" t="s">
        <v>1599</v>
      </c>
      <c r="C125" t="s">
        <v>1089</v>
      </c>
      <c r="D125" t="s">
        <v>100</v>
      </c>
      <c r="E125" s="65">
        <v>45243</v>
      </c>
      <c r="F125" s="54">
        <v>2055865.2681599997</v>
      </c>
      <c r="G125" s="54">
        <v>5.3887869999999998</v>
      </c>
      <c r="H125" s="54">
        <v>110.78619388599999</v>
      </c>
      <c r="I125" s="55">
        <f t="shared" si="1"/>
        <v>1.2832138952661113E-2</v>
      </c>
      <c r="J125" s="55">
        <f>H125/'סכום נכסי הקרן'!$C$41</f>
        <v>1.1505840329636906E-4</v>
      </c>
    </row>
    <row r="126" spans="1:10">
      <c r="A126" t="s">
        <v>1600</v>
      </c>
      <c r="B126" t="s">
        <v>1601</v>
      </c>
      <c r="C126" t="s">
        <v>1089</v>
      </c>
      <c r="D126" t="s">
        <v>100</v>
      </c>
      <c r="E126" s="65">
        <v>45238</v>
      </c>
      <c r="F126" s="54">
        <v>1713445.5354500001</v>
      </c>
      <c r="G126" s="54">
        <v>5.3250359999999999</v>
      </c>
      <c r="H126" s="54">
        <v>91.241592079</v>
      </c>
      <c r="I126" s="55">
        <f t="shared" si="1"/>
        <v>1.0568327575406562E-2</v>
      </c>
      <c r="J126" s="55">
        <f>H126/'סכום נכסי הקרן'!$C$41</f>
        <v>9.4760109816851624E-5</v>
      </c>
    </row>
    <row r="127" spans="1:10">
      <c r="A127" t="s">
        <v>1602</v>
      </c>
      <c r="B127" t="s">
        <v>1603</v>
      </c>
      <c r="C127" t="s">
        <v>1089</v>
      </c>
      <c r="D127" t="s">
        <v>100</v>
      </c>
      <c r="E127" s="65">
        <v>45197</v>
      </c>
      <c r="F127" s="54">
        <v>1371295.1771199999</v>
      </c>
      <c r="G127" s="54">
        <v>5.1408899999999997</v>
      </c>
      <c r="H127" s="54">
        <v>70.496771890000005</v>
      </c>
      <c r="I127" s="55">
        <f t="shared" si="1"/>
        <v>8.1654973501246991E-3</v>
      </c>
      <c r="J127" s="55">
        <f>H127/'סכום נכסי הקרן'!$C$41</f>
        <v>7.3215314351879443E-5</v>
      </c>
    </row>
    <row r="128" spans="1:10">
      <c r="A128" t="s">
        <v>1604</v>
      </c>
      <c r="B128" t="s">
        <v>1605</v>
      </c>
      <c r="C128" t="s">
        <v>1089</v>
      </c>
      <c r="D128" t="s">
        <v>100</v>
      </c>
      <c r="E128" s="65">
        <v>45243</v>
      </c>
      <c r="F128" s="54">
        <v>1114337.9892529999</v>
      </c>
      <c r="G128" s="54">
        <v>5.4631080000000001</v>
      </c>
      <c r="H128" s="54">
        <v>60.877489462</v>
      </c>
      <c r="I128" s="55">
        <f t="shared" si="1"/>
        <v>7.0513154795208205E-3</v>
      </c>
      <c r="J128" s="55">
        <f>H128/'סכום נכסי הקרן'!$C$41</f>
        <v>6.3225086885798366E-5</v>
      </c>
    </row>
    <row r="129" spans="1:10">
      <c r="A129" t="s">
        <v>1606</v>
      </c>
      <c r="B129" t="s">
        <v>1607</v>
      </c>
      <c r="C129" t="s">
        <v>1089</v>
      </c>
      <c r="D129" t="s">
        <v>100</v>
      </c>
      <c r="E129" s="65">
        <v>45243</v>
      </c>
      <c r="F129" s="54">
        <v>961415.12051200005</v>
      </c>
      <c r="G129" s="54">
        <v>5.5867180000000003</v>
      </c>
      <c r="H129" s="54">
        <v>53.711552517999998</v>
      </c>
      <c r="I129" s="55">
        <f t="shared" si="1"/>
        <v>6.2212996141320556E-3</v>
      </c>
      <c r="J129" s="55">
        <f>H129/'סכום נכסי הקרן'!$C$41</f>
        <v>5.5782812411169136E-5</v>
      </c>
    </row>
    <row r="130" spans="1:10">
      <c r="A130" t="s">
        <v>1608</v>
      </c>
      <c r="B130" t="s">
        <v>1609</v>
      </c>
      <c r="C130" t="s">
        <v>1089</v>
      </c>
      <c r="D130" t="s">
        <v>100</v>
      </c>
      <c r="E130" s="65">
        <v>45243</v>
      </c>
      <c r="F130" s="54">
        <v>1203340.25119</v>
      </c>
      <c r="G130" s="54">
        <v>5.7100049999999998</v>
      </c>
      <c r="H130" s="54">
        <v>68.710791196999992</v>
      </c>
      <c r="I130" s="55">
        <f t="shared" si="1"/>
        <v>7.9586308479418638E-3</v>
      </c>
      <c r="J130" s="55">
        <f>H130/'סכום נכסי הקרן'!$C$41</f>
        <v>7.136046150743407E-5</v>
      </c>
    </row>
    <row r="131" spans="1:10">
      <c r="A131" t="s">
        <v>1610</v>
      </c>
      <c r="B131" t="s">
        <v>1611</v>
      </c>
      <c r="C131" t="s">
        <v>1089</v>
      </c>
      <c r="D131" t="s">
        <v>100</v>
      </c>
      <c r="E131" s="65">
        <v>45237</v>
      </c>
      <c r="F131" s="54">
        <v>1688728.26024</v>
      </c>
      <c r="G131" s="54">
        <v>5.8540850000000004</v>
      </c>
      <c r="H131" s="54">
        <v>98.859593684000004</v>
      </c>
      <c r="I131" s="55">
        <f t="shared" si="1"/>
        <v>1.1450705168751329E-2</v>
      </c>
      <c r="J131" s="55">
        <f>H131/'סכום נכסי הקרן'!$C$41</f>
        <v>1.0267188176455857E-4</v>
      </c>
    </row>
    <row r="132" spans="1:10">
      <c r="A132" t="s">
        <v>1612</v>
      </c>
      <c r="B132" t="s">
        <v>1613</v>
      </c>
      <c r="C132" t="s">
        <v>1089</v>
      </c>
      <c r="D132" t="s">
        <v>100</v>
      </c>
      <c r="E132" s="65">
        <v>45237</v>
      </c>
      <c r="F132" s="54">
        <v>690137.16156000004</v>
      </c>
      <c r="G132" s="54">
        <v>5.8540850000000004</v>
      </c>
      <c r="H132" s="54">
        <v>40.401218469999996</v>
      </c>
      <c r="I132" s="55">
        <f t="shared" si="1"/>
        <v>4.679590760174792E-3</v>
      </c>
      <c r="J132" s="55">
        <f>H132/'סכום נכסי הקרן'!$C$41</f>
        <v>4.195919658698017E-5</v>
      </c>
    </row>
    <row r="133" spans="1:10">
      <c r="A133" t="s">
        <v>1614</v>
      </c>
      <c r="B133" t="s">
        <v>1615</v>
      </c>
      <c r="C133" t="s">
        <v>1089</v>
      </c>
      <c r="D133" t="s">
        <v>100</v>
      </c>
      <c r="E133" s="65">
        <v>45237</v>
      </c>
      <c r="F133" s="54">
        <v>1588554.5937359997</v>
      </c>
      <c r="G133" s="54">
        <v>5.9275219999999997</v>
      </c>
      <c r="H133" s="54">
        <v>94.161924627999994</v>
      </c>
      <c r="I133" s="55">
        <f t="shared" si="1"/>
        <v>1.0906583740207278E-2</v>
      </c>
      <c r="J133" s="55">
        <f>H133/'סכום נכסי הקרן'!$C$41</f>
        <v>9.7793058132849463E-5</v>
      </c>
    </row>
    <row r="134" spans="1:10">
      <c r="A134" t="s">
        <v>1616</v>
      </c>
      <c r="B134" t="s">
        <v>1617</v>
      </c>
      <c r="C134" t="s">
        <v>1089</v>
      </c>
      <c r="D134" t="s">
        <v>100</v>
      </c>
      <c r="E134" s="65">
        <v>45237</v>
      </c>
      <c r="F134" s="54">
        <v>3850000</v>
      </c>
      <c r="G134" s="54">
        <v>5.8767100000000001</v>
      </c>
      <c r="H134" s="54">
        <v>226.25332999999998</v>
      </c>
      <c r="I134" s="55">
        <f t="shared" si="1"/>
        <v>2.6206461899483845E-2</v>
      </c>
      <c r="J134" s="55">
        <f>H134/'סכום נכסי הקרן'!$C$41</f>
        <v>2.3497825836560463E-4</v>
      </c>
    </row>
    <row r="135" spans="1:10">
      <c r="A135" t="s">
        <v>1618</v>
      </c>
      <c r="B135" t="s">
        <v>1619</v>
      </c>
      <c r="C135" t="s">
        <v>1089</v>
      </c>
      <c r="D135" t="s">
        <v>100</v>
      </c>
      <c r="E135" s="65">
        <v>45236</v>
      </c>
      <c r="F135" s="54">
        <v>2312280</v>
      </c>
      <c r="G135" s="54">
        <v>5.969519</v>
      </c>
      <c r="H135" s="54">
        <v>138.03200000000001</v>
      </c>
      <c r="I135" s="55">
        <f t="shared" si="1"/>
        <v>1.5987965122588713E-2</v>
      </c>
      <c r="J135" s="55">
        <f>H135/'סכום נכסי הקרן'!$C$41</f>
        <v>1.4335487994241299E-4</v>
      </c>
    </row>
    <row r="136" spans="1:10">
      <c r="A136" t="s">
        <v>1620</v>
      </c>
      <c r="B136" t="s">
        <v>1621</v>
      </c>
      <c r="C136" t="s">
        <v>1089</v>
      </c>
      <c r="D136" t="s">
        <v>100</v>
      </c>
      <c r="E136" s="65">
        <v>45236</v>
      </c>
      <c r="F136" s="54">
        <v>694123.90238400002</v>
      </c>
      <c r="G136" s="54">
        <v>6.2561010000000001</v>
      </c>
      <c r="H136" s="54">
        <v>43.42509547800001</v>
      </c>
      <c r="I136" s="55">
        <f t="shared" si="1"/>
        <v>5.0298402685417078E-3</v>
      </c>
      <c r="J136" s="55">
        <f>H136/'סכום נכסי הקרן'!$C$41</f>
        <v>4.5099682310888138E-5</v>
      </c>
    </row>
    <row r="137" spans="1:10">
      <c r="A137" t="s">
        <v>1622</v>
      </c>
      <c r="B137" t="s">
        <v>1623</v>
      </c>
      <c r="C137" t="s">
        <v>1089</v>
      </c>
      <c r="D137" t="s">
        <v>100</v>
      </c>
      <c r="E137" s="65">
        <v>45236</v>
      </c>
      <c r="F137" s="54">
        <v>1041212.7910140001</v>
      </c>
      <c r="G137" s="54">
        <v>6.258527</v>
      </c>
      <c r="H137" s="54">
        <v>65.164580654999995</v>
      </c>
      <c r="I137" s="55">
        <f t="shared" si="1"/>
        <v>7.547880511332582E-3</v>
      </c>
      <c r="J137" s="55">
        <f>H137/'סכום נכסי הקרן'!$C$41</f>
        <v>6.7677499683372054E-5</v>
      </c>
    </row>
    <row r="138" spans="1:10">
      <c r="A138" t="s">
        <v>1624</v>
      </c>
      <c r="B138" t="s">
        <v>1625</v>
      </c>
      <c r="C138" t="s">
        <v>1089</v>
      </c>
      <c r="D138" t="s">
        <v>100</v>
      </c>
      <c r="E138" s="65">
        <v>45236</v>
      </c>
      <c r="F138" s="54">
        <v>28313.919048</v>
      </c>
      <c r="G138" s="54">
        <v>6.2755000000000001</v>
      </c>
      <c r="H138" s="54">
        <v>1.7768399899999998</v>
      </c>
      <c r="I138" s="55">
        <f t="shared" ref="I138:I201" si="2">H138/$H$9</f>
        <v>2.058077531915851E-4</v>
      </c>
      <c r="J138" s="55">
        <f>H138/'סכום נכסי הקרן'!$C$41</f>
        <v>1.8453596516990859E-6</v>
      </c>
    </row>
    <row r="139" spans="1:10">
      <c r="A139" t="s">
        <v>1624</v>
      </c>
      <c r="B139" t="s">
        <v>1626</v>
      </c>
      <c r="C139" t="s">
        <v>1089</v>
      </c>
      <c r="D139" t="s">
        <v>100</v>
      </c>
      <c r="E139" s="65">
        <v>45236</v>
      </c>
      <c r="F139" s="54">
        <v>3957325.1417040001</v>
      </c>
      <c r="G139" s="54">
        <v>6.2755000000000001</v>
      </c>
      <c r="H139" s="54">
        <v>248.34194232100003</v>
      </c>
      <c r="I139" s="55">
        <f t="shared" si="2"/>
        <v>2.8764940827518883E-2</v>
      </c>
      <c r="J139" s="55">
        <f>H139/'סכום נכסי הקרן'!$C$41</f>
        <v>2.5791866615054921E-4</v>
      </c>
    </row>
    <row r="140" spans="1:10">
      <c r="A140" t="s">
        <v>1627</v>
      </c>
      <c r="B140" t="s">
        <v>1628</v>
      </c>
      <c r="C140" t="s">
        <v>1089</v>
      </c>
      <c r="D140" t="s">
        <v>100</v>
      </c>
      <c r="E140" s="65">
        <v>45236</v>
      </c>
      <c r="F140" s="54">
        <v>424961.45778599998</v>
      </c>
      <c r="G140" s="54">
        <v>6.331226</v>
      </c>
      <c r="H140" s="54">
        <v>26.905272207000007</v>
      </c>
      <c r="I140" s="55">
        <f t="shared" si="2"/>
        <v>3.1163828218041582E-3</v>
      </c>
      <c r="J140" s="55">
        <f>H140/'סכום נכסי הקרן'!$C$41</f>
        <v>2.7942810848588923E-5</v>
      </c>
    </row>
    <row r="141" spans="1:10">
      <c r="A141" t="s">
        <v>1629</v>
      </c>
      <c r="B141" t="s">
        <v>1630</v>
      </c>
      <c r="C141" t="s">
        <v>1089</v>
      </c>
      <c r="D141" t="s">
        <v>100</v>
      </c>
      <c r="E141" s="65">
        <v>45210</v>
      </c>
      <c r="F141" s="54">
        <v>1688223.1143360001</v>
      </c>
      <c r="G141" s="54">
        <v>7.5140630000000002</v>
      </c>
      <c r="H141" s="54">
        <v>126.854142016</v>
      </c>
      <c r="I141" s="55">
        <f t="shared" si="2"/>
        <v>1.4693256623157843E-2</v>
      </c>
      <c r="J141" s="55">
        <f>H141/'סכום נכסי הקרן'!$C$41</f>
        <v>1.3174597411398433E-4</v>
      </c>
    </row>
    <row r="142" spans="1:10">
      <c r="A142" t="s">
        <v>1631</v>
      </c>
      <c r="B142" t="s">
        <v>1632</v>
      </c>
      <c r="C142" t="s">
        <v>1089</v>
      </c>
      <c r="D142" t="s">
        <v>100</v>
      </c>
      <c r="E142" s="65">
        <v>45210</v>
      </c>
      <c r="F142" s="54">
        <v>1655583.9186259999</v>
      </c>
      <c r="G142" s="54">
        <v>7.5961169999999996</v>
      </c>
      <c r="H142" s="54">
        <v>125.760090273</v>
      </c>
      <c r="I142" s="55">
        <f t="shared" si="2"/>
        <v>1.456653484045969E-2</v>
      </c>
      <c r="J142" s="55">
        <f>H142/'סכום נכסי הקרן'!$C$41</f>
        <v>1.3060973283465378E-4</v>
      </c>
    </row>
    <row r="143" spans="1:10">
      <c r="A143" t="s">
        <v>1633</v>
      </c>
      <c r="B143" t="s">
        <v>1634</v>
      </c>
      <c r="C143" t="s">
        <v>1089</v>
      </c>
      <c r="D143" t="s">
        <v>100</v>
      </c>
      <c r="E143" s="65">
        <v>45210</v>
      </c>
      <c r="F143" s="54">
        <v>3348440.2722979998</v>
      </c>
      <c r="G143" s="54">
        <v>7.6526129999999997</v>
      </c>
      <c r="H143" s="54">
        <v>256.24317246199996</v>
      </c>
      <c r="I143" s="55">
        <f t="shared" si="2"/>
        <v>2.968012420470572E-2</v>
      </c>
      <c r="J143" s="55">
        <f>H143/'סכום נכסי הקרן'!$C$41</f>
        <v>2.6612458867764739E-4</v>
      </c>
    </row>
    <row r="144" spans="1:10">
      <c r="A144" t="s">
        <v>1635</v>
      </c>
      <c r="B144" t="s">
        <v>1636</v>
      </c>
      <c r="C144" t="s">
        <v>1089</v>
      </c>
      <c r="D144" t="s">
        <v>100</v>
      </c>
      <c r="E144" s="65">
        <v>45211</v>
      </c>
      <c r="F144" s="54">
        <v>2115235.3815120002</v>
      </c>
      <c r="G144" s="54">
        <v>7.67143</v>
      </c>
      <c r="H144" s="54">
        <v>162.26879211400001</v>
      </c>
      <c r="I144" s="55">
        <f t="shared" si="2"/>
        <v>1.8795263336061425E-2</v>
      </c>
      <c r="J144" s="55">
        <f>H144/'סכום נכסי הקרן'!$C$41</f>
        <v>1.6852630702954996E-4</v>
      </c>
    </row>
    <row r="145" spans="1:10">
      <c r="A145" t="s">
        <v>1637</v>
      </c>
      <c r="B145" t="s">
        <v>1638</v>
      </c>
      <c r="C145" t="s">
        <v>1089</v>
      </c>
      <c r="D145" t="s">
        <v>100</v>
      </c>
      <c r="E145" s="65">
        <v>45211</v>
      </c>
      <c r="F145" s="54">
        <v>1765524.58225</v>
      </c>
      <c r="G145" s="54">
        <v>7.8301119999999997</v>
      </c>
      <c r="H145" s="54">
        <v>138.24255783500001</v>
      </c>
      <c r="I145" s="55">
        <f t="shared" si="2"/>
        <v>1.6012353607304342E-2</v>
      </c>
      <c r="J145" s="55">
        <f>H145/'סכום נכסי הקרן'!$C$41</f>
        <v>1.4357355744587131E-4</v>
      </c>
    </row>
    <row r="146" spans="1:10">
      <c r="A146" t="s">
        <v>1639</v>
      </c>
      <c r="B146" t="s">
        <v>1640</v>
      </c>
      <c r="C146" t="s">
        <v>1089</v>
      </c>
      <c r="D146" t="s">
        <v>100</v>
      </c>
      <c r="E146" s="65">
        <v>45211</v>
      </c>
      <c r="F146" s="54">
        <v>1271500.948476</v>
      </c>
      <c r="G146" s="54">
        <v>7.8093570000000003</v>
      </c>
      <c r="H146" s="54">
        <v>99.296052694000011</v>
      </c>
      <c r="I146" s="55">
        <f t="shared" si="2"/>
        <v>1.1501259325970813E-2</v>
      </c>
      <c r="J146" s="55">
        <f>H146/'סכום נכסי הקרן'!$C$41</f>
        <v>1.0312517179135188E-4</v>
      </c>
    </row>
    <row r="147" spans="1:10">
      <c r="A147" t="s">
        <v>1641</v>
      </c>
      <c r="B147" t="s">
        <v>1642</v>
      </c>
      <c r="C147" t="s">
        <v>1089</v>
      </c>
      <c r="D147" t="s">
        <v>100</v>
      </c>
      <c r="E147" s="65">
        <v>45211</v>
      </c>
      <c r="F147" s="54">
        <v>1555844.7250079999</v>
      </c>
      <c r="G147" s="54">
        <v>7.8210750000000004</v>
      </c>
      <c r="H147" s="54">
        <v>121.68377508500001</v>
      </c>
      <c r="I147" s="55">
        <f t="shared" si="2"/>
        <v>1.4094383563549825E-2</v>
      </c>
      <c r="J147" s="55">
        <f>H147/'סכום נכסי הקרן'!$C$41</f>
        <v>1.2637622412375217E-4</v>
      </c>
    </row>
    <row r="148" spans="1:10">
      <c r="A148" t="s">
        <v>1641</v>
      </c>
      <c r="B148" t="s">
        <v>1643</v>
      </c>
      <c r="C148" t="s">
        <v>1089</v>
      </c>
      <c r="D148" t="s">
        <v>100</v>
      </c>
      <c r="E148" s="65">
        <v>45211</v>
      </c>
      <c r="F148" s="54">
        <v>1624902.1767440001</v>
      </c>
      <c r="G148" s="54">
        <v>7.8210750000000004</v>
      </c>
      <c r="H148" s="54">
        <v>127.084809901</v>
      </c>
      <c r="I148" s="55">
        <f t="shared" si="2"/>
        <v>1.4719974413962014E-2</v>
      </c>
      <c r="J148" s="55">
        <f>H148/'סכום נכסי הקרן'!$C$41</f>
        <v>1.3198553716429689E-4</v>
      </c>
    </row>
    <row r="149" spans="1:10">
      <c r="A149" t="s">
        <v>1644</v>
      </c>
      <c r="B149" t="s">
        <v>1645</v>
      </c>
      <c r="C149" t="s">
        <v>1089</v>
      </c>
      <c r="D149" t="s">
        <v>100</v>
      </c>
      <c r="E149" s="65">
        <v>45211</v>
      </c>
      <c r="F149" s="54">
        <v>706479.20727999997</v>
      </c>
      <c r="G149" s="54">
        <v>7.8210750000000004</v>
      </c>
      <c r="H149" s="54">
        <v>55.254265158999999</v>
      </c>
      <c r="I149" s="55">
        <f t="shared" si="2"/>
        <v>6.399988873857951E-3</v>
      </c>
      <c r="J149" s="55">
        <f>H149/'סכום נכסי הקרן'!$C$41</f>
        <v>5.7385016142450278E-5</v>
      </c>
    </row>
    <row r="150" spans="1:10">
      <c r="A150" t="s">
        <v>1646</v>
      </c>
      <c r="B150" t="s">
        <v>1647</v>
      </c>
      <c r="C150" t="s">
        <v>1089</v>
      </c>
      <c r="D150" t="s">
        <v>100</v>
      </c>
      <c r="E150" s="65">
        <v>45211</v>
      </c>
      <c r="F150" s="54">
        <v>1590386.3395199999</v>
      </c>
      <c r="G150" s="54">
        <v>7.8679129999999997</v>
      </c>
      <c r="H150" s="54">
        <v>125.13021970299999</v>
      </c>
      <c r="I150" s="55">
        <f t="shared" si="2"/>
        <v>1.4493578216597795E-2</v>
      </c>
      <c r="J150" s="55">
        <f>H150/'סכום נכסי הקרן'!$C$41</f>
        <v>1.2995557278523329E-4</v>
      </c>
    </row>
    <row r="151" spans="1:10">
      <c r="A151" t="s">
        <v>1648</v>
      </c>
      <c r="B151" t="s">
        <v>1649</v>
      </c>
      <c r="C151" t="s">
        <v>1089</v>
      </c>
      <c r="D151" t="s">
        <v>100</v>
      </c>
      <c r="E151" s="65">
        <v>45211</v>
      </c>
      <c r="F151" s="54">
        <v>1297460.073168</v>
      </c>
      <c r="G151" s="54">
        <v>7.8866360000000002</v>
      </c>
      <c r="H151" s="54">
        <v>102.32594822</v>
      </c>
      <c r="I151" s="55">
        <f t="shared" si="2"/>
        <v>1.1852205947006336E-2</v>
      </c>
      <c r="J151" s="55">
        <f>H151/'סכום נכסי הקרן'!$C$41</f>
        <v>1.0627190812327334E-4</v>
      </c>
    </row>
    <row r="152" spans="1:10">
      <c r="A152" t="s">
        <v>1650</v>
      </c>
      <c r="B152" t="s">
        <v>1651</v>
      </c>
      <c r="C152" t="s">
        <v>1089</v>
      </c>
      <c r="D152" t="s">
        <v>100</v>
      </c>
      <c r="E152" s="65">
        <v>45215</v>
      </c>
      <c r="F152" s="54">
        <v>5507920.3957249997</v>
      </c>
      <c r="G152" s="54">
        <v>8.3817020000000007</v>
      </c>
      <c r="H152" s="54">
        <v>461.65747449899999</v>
      </c>
      <c r="I152" s="55">
        <f t="shared" si="2"/>
        <v>5.3472843984528222E-2</v>
      </c>
      <c r="J152" s="55">
        <f>H152/'סכום נכסי הקרן'!$C$41</f>
        <v>4.7946021090270168E-4</v>
      </c>
    </row>
    <row r="153" spans="1:10">
      <c r="A153" t="s">
        <v>1652</v>
      </c>
      <c r="B153" t="s">
        <v>1653</v>
      </c>
      <c r="C153" t="s">
        <v>1089</v>
      </c>
      <c r="D153" t="s">
        <v>100</v>
      </c>
      <c r="E153" s="65">
        <v>45215</v>
      </c>
      <c r="F153" s="54">
        <v>1739702.1031200001</v>
      </c>
      <c r="G153" s="54">
        <v>8.4164150000000006</v>
      </c>
      <c r="H153" s="54">
        <v>146.42054311599998</v>
      </c>
      <c r="I153" s="55">
        <f t="shared" si="2"/>
        <v>1.6959592968073377E-2</v>
      </c>
      <c r="J153" s="55">
        <f>H153/'סכום נכסי הקרן'!$C$41</f>
        <v>1.5206690752504547E-4</v>
      </c>
    </row>
    <row r="154" spans="1:10">
      <c r="A154" t="s">
        <v>1654</v>
      </c>
      <c r="B154" t="s">
        <v>1655</v>
      </c>
      <c r="C154" t="s">
        <v>1089</v>
      </c>
      <c r="D154" t="s">
        <v>100</v>
      </c>
      <c r="E154" s="65">
        <v>45216</v>
      </c>
      <c r="F154" s="54">
        <v>1785144.0162599999</v>
      </c>
      <c r="G154" s="54">
        <v>8.8298930000000002</v>
      </c>
      <c r="H154" s="54">
        <v>157.626313955</v>
      </c>
      <c r="I154" s="55">
        <f t="shared" si="2"/>
        <v>1.8257534556586578E-2</v>
      </c>
      <c r="J154" s="55">
        <f>H154/'סכום נכסי הקרן'!$C$41</f>
        <v>1.6370480260218006E-4</v>
      </c>
    </row>
    <row r="155" spans="1:10">
      <c r="A155" t="s">
        <v>1656</v>
      </c>
      <c r="B155" t="s">
        <v>1657</v>
      </c>
      <c r="C155" t="s">
        <v>1089</v>
      </c>
      <c r="D155" t="s">
        <v>100</v>
      </c>
      <c r="E155" s="65">
        <v>45230</v>
      </c>
      <c r="F155" s="54">
        <v>2740334.7512759999</v>
      </c>
      <c r="G155" s="54">
        <v>9.1062049999999992</v>
      </c>
      <c r="H155" s="54">
        <v>249.54050700499999</v>
      </c>
      <c r="I155" s="55">
        <f t="shared" si="2"/>
        <v>2.890376813107862E-2</v>
      </c>
      <c r="J155" s="55">
        <f>H155/'סכום נכסי הקרן'!$C$41</f>
        <v>2.5916345066702385E-4</v>
      </c>
    </row>
    <row r="156" spans="1:10">
      <c r="A156" t="s">
        <v>1658</v>
      </c>
      <c r="B156" t="s">
        <v>1659</v>
      </c>
      <c r="C156" t="s">
        <v>1089</v>
      </c>
      <c r="D156" t="s">
        <v>100</v>
      </c>
      <c r="E156" s="65">
        <v>45217</v>
      </c>
      <c r="F156" s="54">
        <v>2217085.8345900001</v>
      </c>
      <c r="G156" s="54">
        <v>9.0351750000000006</v>
      </c>
      <c r="H156" s="54">
        <v>200.31757875899999</v>
      </c>
      <c r="I156" s="55">
        <f t="shared" si="2"/>
        <v>2.320237671438731E-2</v>
      </c>
      <c r="J156" s="55">
        <f>H156/'סכום נכסי הקרן'!$C$41</f>
        <v>2.0804235578236421E-4</v>
      </c>
    </row>
    <row r="157" spans="1:10">
      <c r="A157" t="s">
        <v>1660</v>
      </c>
      <c r="B157" t="s">
        <v>1661</v>
      </c>
      <c r="C157" t="s">
        <v>1089</v>
      </c>
      <c r="D157" t="s">
        <v>100</v>
      </c>
      <c r="E157" s="65">
        <v>45230</v>
      </c>
      <c r="F157" s="54">
        <v>3111462.6510659996</v>
      </c>
      <c r="G157" s="54">
        <v>9.1632560000000005</v>
      </c>
      <c r="H157" s="54">
        <v>285.11129862299998</v>
      </c>
      <c r="I157" s="55">
        <f t="shared" si="2"/>
        <v>3.3023860397882368E-2</v>
      </c>
      <c r="J157" s="55">
        <f>H157/'סכום נכסי הקרן'!$C$41</f>
        <v>2.9610594633364449E-4</v>
      </c>
    </row>
    <row r="158" spans="1:10">
      <c r="A158" t="s">
        <v>1662</v>
      </c>
      <c r="B158" t="s">
        <v>1663</v>
      </c>
      <c r="C158" t="s">
        <v>1089</v>
      </c>
      <c r="D158" t="s">
        <v>100</v>
      </c>
      <c r="E158" s="65">
        <v>45231</v>
      </c>
      <c r="F158" s="54">
        <v>1312851.0977099999</v>
      </c>
      <c r="G158" s="54">
        <v>9.1006020000000003</v>
      </c>
      <c r="H158" s="54">
        <v>119.47735962600001</v>
      </c>
      <c r="I158" s="55">
        <f t="shared" si="2"/>
        <v>1.3838818959657738E-2</v>
      </c>
      <c r="J158" s="55">
        <f>H158/'סכום נכסי הקרן'!$C$41</f>
        <v>1.2408472343385395E-4</v>
      </c>
    </row>
    <row r="159" spans="1:10">
      <c r="A159" t="s">
        <v>1664</v>
      </c>
      <c r="B159" t="s">
        <v>1665</v>
      </c>
      <c r="C159" t="s">
        <v>1089</v>
      </c>
      <c r="D159" t="s">
        <v>100</v>
      </c>
      <c r="E159" s="65">
        <v>45217</v>
      </c>
      <c r="F159" s="54">
        <v>1790217.2337499999</v>
      </c>
      <c r="G159" s="54">
        <v>9.1492369999999994</v>
      </c>
      <c r="H159" s="54">
        <v>163.79122095399998</v>
      </c>
      <c r="I159" s="55">
        <f t="shared" si="2"/>
        <v>1.8971603164474712E-2</v>
      </c>
      <c r="J159" s="55">
        <f>H159/'סכום נכסי הקרן'!$C$41</f>
        <v>1.7010744476267752E-4</v>
      </c>
    </row>
    <row r="160" spans="1:10">
      <c r="A160" t="s">
        <v>1664</v>
      </c>
      <c r="B160" t="s">
        <v>1666</v>
      </c>
      <c r="C160" t="s">
        <v>1089</v>
      </c>
      <c r="D160" t="s">
        <v>100</v>
      </c>
      <c r="E160" s="65">
        <v>45217</v>
      </c>
      <c r="F160" s="54">
        <v>1168150.5660000001</v>
      </c>
      <c r="G160" s="54">
        <v>9.1492369999999994</v>
      </c>
      <c r="H160" s="54">
        <v>106.876866034</v>
      </c>
      <c r="I160" s="55">
        <f t="shared" si="2"/>
        <v>1.237932947840485E-2</v>
      </c>
      <c r="J160" s="55">
        <f>H160/'סכום נכסי הקרן'!$C$41</f>
        <v>1.1099832139594749E-4</v>
      </c>
    </row>
    <row r="161" spans="1:10">
      <c r="A161" t="s">
        <v>1667</v>
      </c>
      <c r="B161" t="s">
        <v>1668</v>
      </c>
      <c r="C161" t="s">
        <v>1089</v>
      </c>
      <c r="D161" t="s">
        <v>100</v>
      </c>
      <c r="E161" s="65">
        <v>45216</v>
      </c>
      <c r="F161" s="54">
        <v>1326255.7807839999</v>
      </c>
      <c r="G161" s="54">
        <v>9.1907370000000004</v>
      </c>
      <c r="H161" s="54">
        <v>121.89268104199999</v>
      </c>
      <c r="I161" s="55">
        <f t="shared" si="2"/>
        <v>1.4118580714604775E-2</v>
      </c>
      <c r="J161" s="55">
        <f>H161/'סכום נכסי הקרן'!$C$41</f>
        <v>1.2659318604841448E-4</v>
      </c>
    </row>
    <row r="162" spans="1:10">
      <c r="A162" t="s">
        <v>1669</v>
      </c>
      <c r="B162" t="s">
        <v>1670</v>
      </c>
      <c r="C162" t="s">
        <v>1089</v>
      </c>
      <c r="D162" t="s">
        <v>100</v>
      </c>
      <c r="E162" s="65">
        <v>45216</v>
      </c>
      <c r="F162" s="54">
        <v>2581145.3091600002</v>
      </c>
      <c r="G162" s="54">
        <v>9.2021099999999993</v>
      </c>
      <c r="H162" s="54">
        <v>237.51981780399998</v>
      </c>
      <c r="I162" s="55">
        <f t="shared" si="2"/>
        <v>2.7511436210255428E-2</v>
      </c>
      <c r="J162" s="55">
        <f>H162/'סכום נכסי הקרן'!$C$41</f>
        <v>2.4667921181491405E-4</v>
      </c>
    </row>
    <row r="163" spans="1:10">
      <c r="A163" t="s">
        <v>1669</v>
      </c>
      <c r="B163" t="s">
        <v>1671</v>
      </c>
      <c r="C163" t="s">
        <v>1089</v>
      </c>
      <c r="D163" t="s">
        <v>100</v>
      </c>
      <c r="E163" s="65">
        <v>45216</v>
      </c>
      <c r="F163" s="54">
        <v>877211.4987</v>
      </c>
      <c r="G163" s="54">
        <v>9.2021099999999993</v>
      </c>
      <c r="H163" s="54">
        <v>80.721962704000006</v>
      </c>
      <c r="I163" s="55">
        <f t="shared" si="2"/>
        <v>9.3498603536749363E-3</v>
      </c>
      <c r="J163" s="55">
        <f>H163/'סכום נכסי הקרן'!$C$41</f>
        <v>8.3834815638024932E-5</v>
      </c>
    </row>
    <row r="164" spans="1:10">
      <c r="A164" t="s">
        <v>1672</v>
      </c>
      <c r="B164" t="s">
        <v>1673</v>
      </c>
      <c r="C164" t="s">
        <v>1089</v>
      </c>
      <c r="D164" t="s">
        <v>100</v>
      </c>
      <c r="E164" s="65">
        <v>45216</v>
      </c>
      <c r="F164" s="54">
        <v>1616246.28</v>
      </c>
      <c r="G164" s="54">
        <v>9.3723559999999999</v>
      </c>
      <c r="H164" s="54">
        <v>151.48034792500002</v>
      </c>
      <c r="I164" s="55">
        <f t="shared" si="2"/>
        <v>1.7545659842518428E-2</v>
      </c>
      <c r="J164" s="55">
        <f>H164/'סכום נכסי הקרן'!$C$41</f>
        <v>1.5732183182467344E-4</v>
      </c>
    </row>
    <row r="165" spans="1:10">
      <c r="A165" t="s">
        <v>1674</v>
      </c>
      <c r="B165" t="s">
        <v>1675</v>
      </c>
      <c r="C165" t="s">
        <v>1089</v>
      </c>
      <c r="D165" t="s">
        <v>100</v>
      </c>
      <c r="E165" s="65">
        <v>45218</v>
      </c>
      <c r="F165" s="54">
        <v>2227941.6221039998</v>
      </c>
      <c r="G165" s="54">
        <v>9.4367190000000001</v>
      </c>
      <c r="H165" s="54">
        <v>210.24459349100002</v>
      </c>
      <c r="I165" s="55">
        <f t="shared" si="2"/>
        <v>2.4352202590319276E-2</v>
      </c>
      <c r="J165" s="55">
        <f>H165/'סכום נכסי הקרן'!$C$41</f>
        <v>2.1835218252610792E-4</v>
      </c>
    </row>
    <row r="166" spans="1:10">
      <c r="A166" t="s">
        <v>1676</v>
      </c>
      <c r="B166" t="s">
        <v>1677</v>
      </c>
      <c r="C166" t="s">
        <v>1089</v>
      </c>
      <c r="D166" t="s">
        <v>100</v>
      </c>
      <c r="E166" s="65">
        <v>45218</v>
      </c>
      <c r="F166" s="54">
        <v>1617054.4031400001</v>
      </c>
      <c r="G166" s="54">
        <v>9.4367190000000001</v>
      </c>
      <c r="H166" s="54">
        <v>152.59688237199998</v>
      </c>
      <c r="I166" s="55">
        <f t="shared" si="2"/>
        <v>1.7674985750980265E-2</v>
      </c>
      <c r="J166" s="55">
        <f>H166/'סכום נכסי הקרן'!$C$41</f>
        <v>1.5848142280068804E-4</v>
      </c>
    </row>
    <row r="167" spans="1:10">
      <c r="A167" t="s">
        <v>1678</v>
      </c>
      <c r="B167" t="s">
        <v>1679</v>
      </c>
      <c r="C167" t="s">
        <v>1089</v>
      </c>
      <c r="D167" t="s">
        <v>100</v>
      </c>
      <c r="E167" s="65">
        <v>45223</v>
      </c>
      <c r="F167" s="54">
        <v>587121.99544800003</v>
      </c>
      <c r="G167" s="54">
        <v>9.7182099999999991</v>
      </c>
      <c r="H167" s="54">
        <v>57.057746799999997</v>
      </c>
      <c r="I167" s="55">
        <f t="shared" si="2"/>
        <v>6.6088824751644373E-3</v>
      </c>
      <c r="J167" s="55">
        <f>H167/'סכום נכסי הקרן'!$C$41</f>
        <v>5.9258044817858159E-5</v>
      </c>
    </row>
    <row r="168" spans="1:10">
      <c r="A168" t="s">
        <v>1678</v>
      </c>
      <c r="B168" t="s">
        <v>1680</v>
      </c>
      <c r="C168" t="s">
        <v>1089</v>
      </c>
      <c r="D168" t="s">
        <v>100</v>
      </c>
      <c r="E168" s="65">
        <v>45223</v>
      </c>
      <c r="F168" s="54">
        <v>719822.21823600004</v>
      </c>
      <c r="G168" s="54">
        <v>9.7182099999999991</v>
      </c>
      <c r="H168" s="54">
        <v>69.953832742000003</v>
      </c>
      <c r="I168" s="55">
        <f t="shared" si="2"/>
        <v>8.1026098156260894E-3</v>
      </c>
      <c r="J168" s="55">
        <f>H168/'סכום נכסי הקרן'!$C$41</f>
        <v>7.2651438030609187E-5</v>
      </c>
    </row>
    <row r="169" spans="1:10">
      <c r="A169" t="s">
        <v>1681</v>
      </c>
      <c r="B169" t="s">
        <v>1682</v>
      </c>
      <c r="C169" t="s">
        <v>1089</v>
      </c>
      <c r="D169" t="s">
        <v>100</v>
      </c>
      <c r="E169" s="65">
        <v>45222</v>
      </c>
      <c r="F169" s="54">
        <v>1082885.0075999999</v>
      </c>
      <c r="G169" s="54">
        <v>9.9809699999999992</v>
      </c>
      <c r="H169" s="54">
        <v>108.082429359</v>
      </c>
      <c r="I169" s="55">
        <f t="shared" si="2"/>
        <v>1.2518967420281893E-2</v>
      </c>
      <c r="J169" s="55">
        <f>H169/'סכום נכסי הקרן'!$C$41</f>
        <v>1.122503744395776E-4</v>
      </c>
    </row>
    <row r="170" spans="1:10">
      <c r="A170" t="s">
        <v>1683</v>
      </c>
      <c r="B170" t="s">
        <v>1684</v>
      </c>
      <c r="C170" t="s">
        <v>1089</v>
      </c>
      <c r="D170" t="s">
        <v>100</v>
      </c>
      <c r="E170" s="65">
        <v>45223</v>
      </c>
      <c r="F170" s="54">
        <v>1472455.6194</v>
      </c>
      <c r="G170" s="54">
        <v>9.8853930000000005</v>
      </c>
      <c r="H170" s="54">
        <v>145.558030027</v>
      </c>
      <c r="I170" s="55">
        <f t="shared" si="2"/>
        <v>1.6859689835577233E-2</v>
      </c>
      <c r="J170" s="55">
        <f>H170/'סכום נכסי הקרן'!$C$41</f>
        <v>1.5117113364418921E-4</v>
      </c>
    </row>
    <row r="171" spans="1:10">
      <c r="A171" t="s">
        <v>1685</v>
      </c>
      <c r="B171" t="s">
        <v>1686</v>
      </c>
      <c r="C171" t="s">
        <v>1089</v>
      </c>
      <c r="D171" t="s">
        <v>100</v>
      </c>
      <c r="E171" s="65">
        <v>45229</v>
      </c>
      <c r="F171" s="54">
        <v>1805257.3033</v>
      </c>
      <c r="G171" s="54">
        <v>10.003356999999999</v>
      </c>
      <c r="H171" s="54">
        <v>180.58633956599999</v>
      </c>
      <c r="I171" s="55">
        <f t="shared" si="2"/>
        <v>2.0916947509252708E-2</v>
      </c>
      <c r="J171" s="55">
        <f>H171/'סכום נכסי הקרן'!$C$41</f>
        <v>1.8755022768433225E-4</v>
      </c>
    </row>
    <row r="172" spans="1:10">
      <c r="A172" t="s">
        <v>1687</v>
      </c>
      <c r="B172" t="s">
        <v>1688</v>
      </c>
      <c r="C172" t="s">
        <v>1089</v>
      </c>
      <c r="D172" t="s">
        <v>100</v>
      </c>
      <c r="E172" s="65">
        <v>45222</v>
      </c>
      <c r="F172" s="54">
        <v>1265880.0030799999</v>
      </c>
      <c r="G172" s="54">
        <v>10.041998</v>
      </c>
      <c r="H172" s="54">
        <v>127.119640637</v>
      </c>
      <c r="I172" s="55">
        <f t="shared" si="2"/>
        <v>1.4724008787095505E-2</v>
      </c>
      <c r="J172" s="55">
        <f>H172/'סכום נכסי הקרן'!$C$41</f>
        <v>1.3202171106583847E-4</v>
      </c>
    </row>
    <row r="173" spans="1:10">
      <c r="A173" t="s">
        <v>1689</v>
      </c>
      <c r="B173" t="s">
        <v>1690</v>
      </c>
      <c r="C173" t="s">
        <v>1089</v>
      </c>
      <c r="D173" t="s">
        <v>100</v>
      </c>
      <c r="E173" s="65">
        <v>45224</v>
      </c>
      <c r="F173" s="54">
        <v>1181216.2751519999</v>
      </c>
      <c r="G173" s="54">
        <v>10.130515000000001</v>
      </c>
      <c r="H173" s="54">
        <v>119.663293309</v>
      </c>
      <c r="I173" s="55">
        <f t="shared" si="2"/>
        <v>1.3860355279054097E-2</v>
      </c>
      <c r="J173" s="55">
        <f>H173/'סכום נכסי הקרן'!$C$41</f>
        <v>1.2427782721271475E-4</v>
      </c>
    </row>
    <row r="174" spans="1:10">
      <c r="A174" t="s">
        <v>1691</v>
      </c>
      <c r="B174" t="s">
        <v>1692</v>
      </c>
      <c r="C174" t="s">
        <v>1089</v>
      </c>
      <c r="D174" t="s">
        <v>100</v>
      </c>
      <c r="E174" s="65">
        <v>45224</v>
      </c>
      <c r="F174" s="54">
        <v>1033589.874156</v>
      </c>
      <c r="G174" s="54">
        <v>10.132744000000001</v>
      </c>
      <c r="H174" s="54">
        <v>104.731015044</v>
      </c>
      <c r="I174" s="55">
        <f t="shared" si="2"/>
        <v>1.2130779933470396E-2</v>
      </c>
      <c r="J174" s="55">
        <f>H174/'סכום נכסי הקרן'!$C$41</f>
        <v>1.0876972070157404E-4</v>
      </c>
    </row>
    <row r="175" spans="1:10">
      <c r="A175" t="s">
        <v>1693</v>
      </c>
      <c r="B175" t="s">
        <v>1694</v>
      </c>
      <c r="C175" t="s">
        <v>1089</v>
      </c>
      <c r="D175" t="s">
        <v>100</v>
      </c>
      <c r="E175" s="65">
        <v>45224</v>
      </c>
      <c r="F175" s="54">
        <v>362308.54109999997</v>
      </c>
      <c r="G175" s="54">
        <v>10.195105</v>
      </c>
      <c r="H175" s="54">
        <v>36.937737378999998</v>
      </c>
      <c r="I175" s="55">
        <f t="shared" si="2"/>
        <v>4.2784228071953848E-3</v>
      </c>
      <c r="J175" s="55">
        <f>H175/'סכום נכסי הקרן'!$C$41</f>
        <v>3.8362154480924163E-5</v>
      </c>
    </row>
    <row r="176" spans="1:10">
      <c r="A176" t="s">
        <v>1695</v>
      </c>
      <c r="B176" t="s">
        <v>1696</v>
      </c>
      <c r="C176" t="s">
        <v>1089</v>
      </c>
      <c r="D176" t="s">
        <v>100</v>
      </c>
      <c r="E176" s="65">
        <v>45260</v>
      </c>
      <c r="F176" s="54">
        <v>17228250</v>
      </c>
      <c r="G176" s="54">
        <v>-1.2889619999999999</v>
      </c>
      <c r="H176" s="54">
        <v>-222.06558999999999</v>
      </c>
      <c r="I176" s="55">
        <f t="shared" si="2"/>
        <v>-2.5721404513787269E-2</v>
      </c>
      <c r="J176" s="55">
        <f>H176/'סכום נכסי הקרן'!$C$41</f>
        <v>-2.3062902800648474E-4</v>
      </c>
    </row>
    <row r="177" spans="1:10">
      <c r="A177" t="s">
        <v>1697</v>
      </c>
      <c r="B177" t="s">
        <v>1698</v>
      </c>
      <c r="C177" t="s">
        <v>1089</v>
      </c>
      <c r="D177" t="s">
        <v>100</v>
      </c>
      <c r="E177" s="65">
        <v>45225</v>
      </c>
      <c r="F177" s="54">
        <v>69638400</v>
      </c>
      <c r="G177" s="54">
        <v>-11.752229</v>
      </c>
      <c r="H177" s="54">
        <v>-8184.0639900000006</v>
      </c>
      <c r="I177" s="55">
        <f t="shared" si="2"/>
        <v>-0.94794344523845353</v>
      </c>
      <c r="J177" s="55">
        <f>H177/'סכום נכסי הקרן'!$C$41</f>
        <v>-8.4996631993122986E-3</v>
      </c>
    </row>
    <row r="178" spans="1:10" s="67" customFormat="1">
      <c r="A178" s="56" t="s">
        <v>1699</v>
      </c>
      <c r="B178" s="117" t="s">
        <v>1867</v>
      </c>
      <c r="C178" s="117" t="s">
        <v>1867</v>
      </c>
      <c r="D178" s="117" t="s">
        <v>1867</v>
      </c>
      <c r="E178" s="117" t="s">
        <v>1867</v>
      </c>
      <c r="F178" s="117" t="s">
        <v>1867</v>
      </c>
      <c r="G178" s="117" t="s">
        <v>1867</v>
      </c>
      <c r="H178" s="58">
        <f>SUM(H179:H255)</f>
        <v>-623.69371514499994</v>
      </c>
      <c r="I178" s="57">
        <f t="shared" si="2"/>
        <v>-7.2241171358207068E-2</v>
      </c>
      <c r="J178" s="57">
        <f>H178/'סכום נכסי הקרן'!$C$41</f>
        <v>-6.4774499866298381E-4</v>
      </c>
    </row>
    <row r="179" spans="1:10">
      <c r="A179" t="s">
        <v>1700</v>
      </c>
      <c r="B179" t="s">
        <v>1701</v>
      </c>
      <c r="C179" t="s">
        <v>1089</v>
      </c>
      <c r="D179" t="s">
        <v>107</v>
      </c>
      <c r="E179" s="65">
        <v>45166</v>
      </c>
      <c r="F179" s="54">
        <v>222260.800938</v>
      </c>
      <c r="G179" s="54">
        <v>5.5743410000000004</v>
      </c>
      <c r="H179" s="54">
        <v>12.389575064000001</v>
      </c>
      <c r="I179" s="55">
        <f t="shared" si="2"/>
        <v>1.4350592182024952E-3</v>
      </c>
      <c r="J179" s="55">
        <f>H179/'סכום נכסי הקרן'!$C$41</f>
        <v>1.2867349932169595E-5</v>
      </c>
    </row>
    <row r="180" spans="1:10">
      <c r="A180" t="s">
        <v>1702</v>
      </c>
      <c r="B180" t="s">
        <v>1703</v>
      </c>
      <c r="C180" t="s">
        <v>1089</v>
      </c>
      <c r="D180" t="s">
        <v>107</v>
      </c>
      <c r="E180" s="65">
        <v>45166</v>
      </c>
      <c r="F180" s="54">
        <v>288939.04121900001</v>
      </c>
      <c r="G180" s="54">
        <v>5.4278130000000004</v>
      </c>
      <c r="H180" s="54">
        <v>15.683071851999999</v>
      </c>
      <c r="I180" s="55">
        <f t="shared" si="2"/>
        <v>1.8165382359512921E-3</v>
      </c>
      <c r="J180" s="55">
        <f>H180/'סכום נכסי הקרן'!$C$41</f>
        <v>1.6287852689750898E-5</v>
      </c>
    </row>
    <row r="181" spans="1:10">
      <c r="A181" t="s">
        <v>1704</v>
      </c>
      <c r="B181" t="s">
        <v>1705</v>
      </c>
      <c r="C181" t="s">
        <v>1089</v>
      </c>
      <c r="D181" t="s">
        <v>107</v>
      </c>
      <c r="E181" s="65">
        <v>45168</v>
      </c>
      <c r="F181" s="54">
        <v>288939.04121900001</v>
      </c>
      <c r="G181" s="54">
        <v>4.2365430000000002</v>
      </c>
      <c r="H181" s="54">
        <v>12.241027305000001</v>
      </c>
      <c r="I181" s="55">
        <f t="shared" si="2"/>
        <v>1.4178532341558199E-3</v>
      </c>
      <c r="J181" s="55">
        <f>H181/'סכום נכסי הקרן'!$C$41</f>
        <v>1.2713073777675279E-5</v>
      </c>
    </row>
    <row r="182" spans="1:10">
      <c r="A182" t="s">
        <v>1706</v>
      </c>
      <c r="B182" t="s">
        <v>1707</v>
      </c>
      <c r="C182" t="s">
        <v>1089</v>
      </c>
      <c r="D182" t="s">
        <v>100</v>
      </c>
      <c r="E182" s="65">
        <v>45166</v>
      </c>
      <c r="F182" s="54">
        <v>1040359.1436039999</v>
      </c>
      <c r="G182" s="54">
        <v>2.4334359999999999</v>
      </c>
      <c r="H182" s="54">
        <v>25.316476859999998</v>
      </c>
      <c r="I182" s="55">
        <f t="shared" si="2"/>
        <v>2.9323558962016357E-3</v>
      </c>
      <c r="J182" s="55">
        <f>H182/'סכום נכסי הקרן'!$C$41</f>
        <v>2.6292747339965918E-5</v>
      </c>
    </row>
    <row r="183" spans="1:10">
      <c r="A183" t="s">
        <v>1708</v>
      </c>
      <c r="B183" t="s">
        <v>1709</v>
      </c>
      <c r="C183" t="s">
        <v>1089</v>
      </c>
      <c r="D183" t="s">
        <v>100</v>
      </c>
      <c r="E183" s="65">
        <v>45167</v>
      </c>
      <c r="F183" s="54">
        <v>737351.46868199995</v>
      </c>
      <c r="G183" s="54">
        <v>2.709524</v>
      </c>
      <c r="H183" s="54">
        <v>19.978715681000001</v>
      </c>
      <c r="I183" s="55">
        <f t="shared" si="2"/>
        <v>2.3140939021527199E-3</v>
      </c>
      <c r="J183" s="55">
        <f>H183/'סכום נכסי הקרן'!$C$41</f>
        <v>2.0749147935647955E-5</v>
      </c>
    </row>
    <row r="184" spans="1:10">
      <c r="A184" t="s">
        <v>1710</v>
      </c>
      <c r="B184" t="s">
        <v>1711</v>
      </c>
      <c r="C184" t="s">
        <v>1089</v>
      </c>
      <c r="D184" t="s">
        <v>102</v>
      </c>
      <c r="E184" s="65">
        <v>45236</v>
      </c>
      <c r="F184" s="54">
        <v>1224705.2311819999</v>
      </c>
      <c r="G184" s="54">
        <v>2.554541</v>
      </c>
      <c r="H184" s="54">
        <v>31.285592414</v>
      </c>
      <c r="I184" s="55">
        <f t="shared" si="2"/>
        <v>3.6237463802202244E-3</v>
      </c>
      <c r="J184" s="55">
        <f>H184/'סכום נכסי הקרן'!$C$41</f>
        <v>3.2492047818159819E-5</v>
      </c>
    </row>
    <row r="185" spans="1:10">
      <c r="A185" t="s">
        <v>1712</v>
      </c>
      <c r="B185" t="s">
        <v>1713</v>
      </c>
      <c r="C185" t="s">
        <v>1089</v>
      </c>
      <c r="D185" t="s">
        <v>102</v>
      </c>
      <c r="E185" s="65">
        <v>45127</v>
      </c>
      <c r="F185" s="54">
        <v>12034800</v>
      </c>
      <c r="G185" s="54">
        <v>-2.1613910000000001</v>
      </c>
      <c r="H185" s="54">
        <v>-260.11910999999998</v>
      </c>
      <c r="I185" s="55">
        <f t="shared" si="2"/>
        <v>-3.0129066146971837E-2</v>
      </c>
      <c r="J185" s="55">
        <f>H185/'סכום נכסי הקרן'!$C$41</f>
        <v>-2.7014999264501931E-4</v>
      </c>
    </row>
    <row r="186" spans="1:10">
      <c r="A186" t="s">
        <v>1714</v>
      </c>
      <c r="B186" t="s">
        <v>1715</v>
      </c>
      <c r="C186" t="s">
        <v>1089</v>
      </c>
      <c r="D186" t="s">
        <v>104</v>
      </c>
      <c r="E186" s="65">
        <v>45223</v>
      </c>
      <c r="F186" s="54">
        <v>3927765</v>
      </c>
      <c r="G186" s="54">
        <v>4.3549579999999999</v>
      </c>
      <c r="H186" s="54">
        <v>171.05251000000001</v>
      </c>
      <c r="I186" s="55">
        <f t="shared" si="2"/>
        <v>1.9812663469421999E-2</v>
      </c>
      <c r="J186" s="55">
        <f>H186/'סכום נכסי הקרן'!$C$41</f>
        <v>1.776487483692071E-4</v>
      </c>
    </row>
    <row r="187" spans="1:10">
      <c r="A187" t="s">
        <v>1716</v>
      </c>
      <c r="B187" t="s">
        <v>1717</v>
      </c>
      <c r="C187" t="s">
        <v>1089</v>
      </c>
      <c r="D187" t="s">
        <v>100</v>
      </c>
      <c r="E187" s="65">
        <v>45127</v>
      </c>
      <c r="F187" s="54">
        <v>619306.06625399995</v>
      </c>
      <c r="G187" s="54">
        <v>-4.0532329999999996</v>
      </c>
      <c r="H187" s="54">
        <v>-25.101917293</v>
      </c>
      <c r="I187" s="55">
        <f t="shared" si="2"/>
        <v>-2.9075038990276927E-3</v>
      </c>
      <c r="J187" s="55">
        <f>H187/'סכום נכסי הקרן'!$C$41</f>
        <v>-2.6069913787110199E-5</v>
      </c>
    </row>
    <row r="188" spans="1:10">
      <c r="A188" t="s">
        <v>1718</v>
      </c>
      <c r="B188" t="s">
        <v>1719</v>
      </c>
      <c r="C188" t="s">
        <v>1089</v>
      </c>
      <c r="D188" t="s">
        <v>100</v>
      </c>
      <c r="E188" s="65">
        <v>45127</v>
      </c>
      <c r="F188" s="54">
        <v>1611554.10155</v>
      </c>
      <c r="G188" s="54">
        <v>-4.0279160000000003</v>
      </c>
      <c r="H188" s="54">
        <v>-64.912043519999997</v>
      </c>
      <c r="I188" s="55">
        <f t="shared" si="2"/>
        <v>-7.5186296498907538E-3</v>
      </c>
      <c r="J188" s="55">
        <f>H188/'סכום נכסי הקרן'!$C$41</f>
        <v>-6.7415224046788315E-5</v>
      </c>
    </row>
    <row r="189" spans="1:10">
      <c r="A189" t="s">
        <v>1720</v>
      </c>
      <c r="B189" t="s">
        <v>1721</v>
      </c>
      <c r="C189" t="s">
        <v>1089</v>
      </c>
      <c r="D189" t="s">
        <v>100</v>
      </c>
      <c r="E189" s="65">
        <v>45127</v>
      </c>
      <c r="F189" s="54">
        <v>1405755.7028049999</v>
      </c>
      <c r="G189" s="54">
        <v>-4.0217799999999997</v>
      </c>
      <c r="H189" s="54">
        <v>-56.536405496999997</v>
      </c>
      <c r="I189" s="55">
        <f t="shared" si="2"/>
        <v>-6.5484965750157113E-3</v>
      </c>
      <c r="J189" s="55">
        <f>H189/'סכום נכסי הקרן'!$C$41</f>
        <v>-5.871659921176257E-5</v>
      </c>
    </row>
    <row r="190" spans="1:10">
      <c r="A190" t="s">
        <v>1722</v>
      </c>
      <c r="B190" t="s">
        <v>1723</v>
      </c>
      <c r="C190" t="s">
        <v>1089</v>
      </c>
      <c r="D190" t="s">
        <v>100</v>
      </c>
      <c r="E190" s="65">
        <v>45168</v>
      </c>
      <c r="F190" s="54">
        <v>460450.60688000004</v>
      </c>
      <c r="G190" s="54">
        <v>1.343831</v>
      </c>
      <c r="H190" s="54">
        <v>6.1876763179999994</v>
      </c>
      <c r="I190" s="55">
        <f t="shared" si="2"/>
        <v>7.167059316828861E-4</v>
      </c>
      <c r="J190" s="55">
        <f>H190/'סכום נכסי הקרן'!$C$41</f>
        <v>6.426289524815998E-6</v>
      </c>
    </row>
    <row r="191" spans="1:10">
      <c r="A191" t="s">
        <v>1724</v>
      </c>
      <c r="B191" t="s">
        <v>1725</v>
      </c>
      <c r="C191" t="s">
        <v>1089</v>
      </c>
      <c r="D191" t="s">
        <v>100</v>
      </c>
      <c r="E191" s="65">
        <v>45166</v>
      </c>
      <c r="F191" s="54">
        <v>920901.21376000007</v>
      </c>
      <c r="G191" s="54">
        <v>1.404498</v>
      </c>
      <c r="H191" s="54">
        <v>12.934035369</v>
      </c>
      <c r="I191" s="55">
        <f t="shared" si="2"/>
        <v>1.4981229452148837E-3</v>
      </c>
      <c r="J191" s="55">
        <f>H191/'סכום נכסי הקרן'!$C$41</f>
        <v>1.3432806070287456E-5</v>
      </c>
    </row>
    <row r="192" spans="1:10">
      <c r="A192" t="s">
        <v>1726</v>
      </c>
      <c r="B192" t="s">
        <v>1727</v>
      </c>
      <c r="C192" t="s">
        <v>1089</v>
      </c>
      <c r="D192" t="s">
        <v>100</v>
      </c>
      <c r="E192" s="65">
        <v>45166</v>
      </c>
      <c r="F192" s="54">
        <v>276270.36412799999</v>
      </c>
      <c r="G192" s="54">
        <v>1.4403109999999999</v>
      </c>
      <c r="H192" s="54">
        <v>3.979152907</v>
      </c>
      <c r="I192" s="55">
        <f t="shared" si="2"/>
        <v>4.60897168008603E-4</v>
      </c>
      <c r="J192" s="55">
        <f>H192/'סכום נכסי הקרן'!$C$41</f>
        <v>4.1325995946989725E-6</v>
      </c>
    </row>
    <row r="193" spans="1:10">
      <c r="A193" t="s">
        <v>1728</v>
      </c>
      <c r="B193" t="s">
        <v>1729</v>
      </c>
      <c r="C193" t="s">
        <v>1089</v>
      </c>
      <c r="D193" t="s">
        <v>100</v>
      </c>
      <c r="E193" s="65">
        <v>45168</v>
      </c>
      <c r="F193" s="54">
        <v>368360.48550399998</v>
      </c>
      <c r="G193" s="54">
        <v>1.4437530000000001</v>
      </c>
      <c r="H193" s="54">
        <v>5.3182170799999993</v>
      </c>
      <c r="I193" s="55">
        <f t="shared" si="2"/>
        <v>6.1599824091077124E-4</v>
      </c>
      <c r="J193" s="55">
        <f>H193/'סכום נכסי הקרן'!$C$41</f>
        <v>5.5233016330350202E-6</v>
      </c>
    </row>
    <row r="194" spans="1:10">
      <c r="A194" t="s">
        <v>1730</v>
      </c>
      <c r="B194" t="s">
        <v>1731</v>
      </c>
      <c r="C194" t="s">
        <v>1089</v>
      </c>
      <c r="D194" t="s">
        <v>100</v>
      </c>
      <c r="E194" s="65">
        <v>45189</v>
      </c>
      <c r="F194" s="54">
        <v>345337.95516000001</v>
      </c>
      <c r="G194" s="54">
        <v>2.8150200000000001</v>
      </c>
      <c r="H194" s="54">
        <v>9.7213341930000006</v>
      </c>
      <c r="I194" s="55">
        <f t="shared" si="2"/>
        <v>1.1260023184675517E-3</v>
      </c>
      <c r="J194" s="55">
        <f>H194/'סכום נכסי הקרן'!$C$41</f>
        <v>1.0096214617752326E-5</v>
      </c>
    </row>
    <row r="195" spans="1:10">
      <c r="A195" t="s">
        <v>1732</v>
      </c>
      <c r="B195" t="s">
        <v>1733</v>
      </c>
      <c r="C195" t="s">
        <v>1089</v>
      </c>
      <c r="D195" t="s">
        <v>100</v>
      </c>
      <c r="E195" s="65">
        <v>45189</v>
      </c>
      <c r="F195" s="54">
        <v>345337.95516000001</v>
      </c>
      <c r="G195" s="54">
        <v>2.851823</v>
      </c>
      <c r="H195" s="54">
        <v>9.8484288870000007</v>
      </c>
      <c r="I195" s="55">
        <f t="shared" si="2"/>
        <v>1.1407234377365479E-3</v>
      </c>
      <c r="J195" s="55">
        <f>H195/'סכום נכסי הקרן'!$C$41</f>
        <v>1.0228210420172691E-5</v>
      </c>
    </row>
    <row r="196" spans="1:10">
      <c r="A196" t="s">
        <v>1734</v>
      </c>
      <c r="B196" t="s">
        <v>1735</v>
      </c>
      <c r="C196" t="s">
        <v>1089</v>
      </c>
      <c r="D196" t="s">
        <v>100</v>
      </c>
      <c r="E196" s="65">
        <v>45195</v>
      </c>
      <c r="F196" s="54">
        <v>345337.95516000001</v>
      </c>
      <c r="G196" s="54">
        <v>3.4983240000000002</v>
      </c>
      <c r="H196" s="54">
        <v>12.081039126</v>
      </c>
      <c r="I196" s="55">
        <f t="shared" si="2"/>
        <v>1.3993221295867453E-3</v>
      </c>
      <c r="J196" s="55">
        <f>H196/'סכום נכסי הקרן'!$C$41</f>
        <v>1.2546916030248955E-5</v>
      </c>
    </row>
    <row r="197" spans="1:10">
      <c r="A197" t="s">
        <v>1736</v>
      </c>
      <c r="B197" t="s">
        <v>1737</v>
      </c>
      <c r="C197" t="s">
        <v>1089</v>
      </c>
      <c r="D197" t="s">
        <v>100</v>
      </c>
      <c r="E197" s="65">
        <v>45196</v>
      </c>
      <c r="F197" s="54">
        <v>345337.95516000001</v>
      </c>
      <c r="G197" s="54">
        <v>3.7793299999999999</v>
      </c>
      <c r="H197" s="54">
        <v>13.051462395000001</v>
      </c>
      <c r="I197" s="55">
        <f t="shared" si="2"/>
        <v>1.5117242782111261E-3</v>
      </c>
      <c r="J197" s="55">
        <f>H197/'סכום נכסי הקרן'!$C$41</f>
        <v>1.3554761393793779E-5</v>
      </c>
    </row>
    <row r="198" spans="1:10">
      <c r="A198" t="s">
        <v>1738</v>
      </c>
      <c r="B198" t="s">
        <v>1739</v>
      </c>
      <c r="C198" t="s">
        <v>1089</v>
      </c>
      <c r="D198" t="s">
        <v>100</v>
      </c>
      <c r="E198" s="65">
        <v>45211</v>
      </c>
      <c r="F198" s="54">
        <v>518006.93274000002</v>
      </c>
      <c r="G198" s="54">
        <v>3.9561730000000002</v>
      </c>
      <c r="H198" s="54">
        <v>20.493250917000001</v>
      </c>
      <c r="I198" s="55">
        <f t="shared" si="2"/>
        <v>2.3736914694379215E-3</v>
      </c>
      <c r="J198" s="55">
        <f>H198/'סכום נכסי הקרן'!$C$41</f>
        <v>2.128352501475223E-5</v>
      </c>
    </row>
    <row r="199" spans="1:10">
      <c r="A199" t="s">
        <v>1740</v>
      </c>
      <c r="B199" t="s">
        <v>1741</v>
      </c>
      <c r="C199" t="s">
        <v>1089</v>
      </c>
      <c r="D199" t="s">
        <v>100</v>
      </c>
      <c r="E199" s="65">
        <v>45201</v>
      </c>
      <c r="F199" s="54">
        <v>345337.95516000001</v>
      </c>
      <c r="G199" s="54">
        <v>4.054138</v>
      </c>
      <c r="H199" s="54">
        <v>14.000478662000001</v>
      </c>
      <c r="I199" s="55">
        <f t="shared" si="2"/>
        <v>1.6216468974411984E-3</v>
      </c>
      <c r="J199" s="55">
        <f>H199/'סכום נכסי הקרן'!$C$41</f>
        <v>1.4540374244576074E-5</v>
      </c>
    </row>
    <row r="200" spans="1:10">
      <c r="A200" t="s">
        <v>1742</v>
      </c>
      <c r="B200" t="s">
        <v>1743</v>
      </c>
      <c r="C200" t="s">
        <v>1089</v>
      </c>
      <c r="D200" t="s">
        <v>100</v>
      </c>
      <c r="E200" s="65">
        <v>45201</v>
      </c>
      <c r="F200" s="54">
        <v>345337.95516000001</v>
      </c>
      <c r="G200" s="54">
        <v>4.1063049999999999</v>
      </c>
      <c r="H200" s="54">
        <v>14.180629333999999</v>
      </c>
      <c r="I200" s="55">
        <f t="shared" si="2"/>
        <v>1.6425133824645762E-3</v>
      </c>
      <c r="J200" s="55">
        <f>H200/'סכום נכסי הקרן'!$C$41</f>
        <v>1.4727472004197791E-5</v>
      </c>
    </row>
    <row r="201" spans="1:10">
      <c r="A201" t="s">
        <v>1744</v>
      </c>
      <c r="B201" t="s">
        <v>1745</v>
      </c>
      <c r="C201" t="s">
        <v>1089</v>
      </c>
      <c r="D201" t="s">
        <v>100</v>
      </c>
      <c r="E201" s="65">
        <v>45223</v>
      </c>
      <c r="F201" s="54">
        <v>2564000</v>
      </c>
      <c r="G201" s="54">
        <v>4.5861689999999999</v>
      </c>
      <c r="H201" s="54">
        <v>117.58937</v>
      </c>
      <c r="I201" s="55">
        <f t="shared" si="2"/>
        <v>1.3620136970754459E-2</v>
      </c>
      <c r="J201" s="55">
        <f>H201/'סכום נכסי הקרן'!$C$41</f>
        <v>1.2212392792145283E-4</v>
      </c>
    </row>
    <row r="202" spans="1:10">
      <c r="A202" t="s">
        <v>1746</v>
      </c>
      <c r="B202" t="s">
        <v>1747</v>
      </c>
      <c r="C202" t="s">
        <v>1089</v>
      </c>
      <c r="D202" t="s">
        <v>100</v>
      </c>
      <c r="E202" s="65">
        <v>45229</v>
      </c>
      <c r="F202" s="54">
        <v>552540.72825599997</v>
      </c>
      <c r="G202" s="54">
        <v>4.6035870000000001</v>
      </c>
      <c r="H202" s="54">
        <v>25.436690474999999</v>
      </c>
      <c r="I202" s="55">
        <f t="shared" ref="I202:I265" si="3">H202/$H$9</f>
        <v>2.9462799941200918E-3</v>
      </c>
      <c r="J202" s="55">
        <f>H202/'סכום נכסי הקרן'!$C$41</f>
        <v>2.641759671073334E-5</v>
      </c>
    </row>
    <row r="203" spans="1:10">
      <c r="A203" t="s">
        <v>1748</v>
      </c>
      <c r="B203" t="s">
        <v>1749</v>
      </c>
      <c r="C203" t="s">
        <v>1089</v>
      </c>
      <c r="D203" t="s">
        <v>107</v>
      </c>
      <c r="E203" s="65">
        <v>45176</v>
      </c>
      <c r="F203" s="54">
        <v>521037.09146899998</v>
      </c>
      <c r="G203" s="54">
        <v>-6.705667</v>
      </c>
      <c r="H203" s="54">
        <v>-34.939013959</v>
      </c>
      <c r="I203" s="55">
        <f t="shared" si="3"/>
        <v>-4.0469147487114015E-3</v>
      </c>
      <c r="J203" s="55">
        <f>H203/'סכום נכסי הקרן'!$C$41</f>
        <v>-3.6286354985791235E-5</v>
      </c>
    </row>
    <row r="204" spans="1:10">
      <c r="A204" t="s">
        <v>1750</v>
      </c>
      <c r="B204" t="s">
        <v>1751</v>
      </c>
      <c r="C204" t="s">
        <v>1089</v>
      </c>
      <c r="D204" t="s">
        <v>107</v>
      </c>
      <c r="E204" s="65">
        <v>45161</v>
      </c>
      <c r="F204" s="54">
        <v>2974119.5480240001</v>
      </c>
      <c r="G204" s="54">
        <v>-5.8817110000000001</v>
      </c>
      <c r="H204" s="54">
        <v>-174.92911312200002</v>
      </c>
      <c r="I204" s="55">
        <f t="shared" si="3"/>
        <v>-2.0261682504925754E-2</v>
      </c>
      <c r="J204" s="55">
        <f>H204/'סכום נכסי הקרן'!$C$41</f>
        <v>-1.8167484358726303E-4</v>
      </c>
    </row>
    <row r="205" spans="1:10">
      <c r="A205" t="s">
        <v>1752</v>
      </c>
      <c r="B205" t="s">
        <v>1753</v>
      </c>
      <c r="C205" t="s">
        <v>1089</v>
      </c>
      <c r="D205" t="s">
        <v>107</v>
      </c>
      <c r="E205" s="65">
        <v>45180</v>
      </c>
      <c r="F205" s="54">
        <v>273657.359642</v>
      </c>
      <c r="G205" s="54">
        <v>-5.6458250000000003</v>
      </c>
      <c r="H205" s="54">
        <v>-15.45021521</v>
      </c>
      <c r="I205" s="55">
        <f t="shared" si="3"/>
        <v>-1.7895669258865309E-3</v>
      </c>
      <c r="J205" s="55">
        <f>H205/'סכום נכסי הקרן'!$C$41</f>
        <v>-1.6046016478164429E-5</v>
      </c>
    </row>
    <row r="206" spans="1:10">
      <c r="A206" t="s">
        <v>1754</v>
      </c>
      <c r="B206" t="s">
        <v>1755</v>
      </c>
      <c r="C206" t="s">
        <v>1089</v>
      </c>
      <c r="D206" t="s">
        <v>107</v>
      </c>
      <c r="E206" s="65">
        <v>45267</v>
      </c>
      <c r="F206" s="54">
        <v>321425.21297599998</v>
      </c>
      <c r="G206" s="54">
        <v>-3.7832910000000002</v>
      </c>
      <c r="H206" s="54">
        <v>-12.160450244</v>
      </c>
      <c r="I206" s="55">
        <f t="shared" si="3"/>
        <v>-1.4085201574710747E-3</v>
      </c>
      <c r="J206" s="55">
        <f>H206/'סכום נכסי הקרן'!$C$41</f>
        <v>-1.2629389451535198E-5</v>
      </c>
    </row>
    <row r="207" spans="1:10">
      <c r="A207" t="s">
        <v>1756</v>
      </c>
      <c r="B207" t="s">
        <v>1757</v>
      </c>
      <c r="C207" t="s">
        <v>1089</v>
      </c>
      <c r="D207" t="s">
        <v>100</v>
      </c>
      <c r="E207" s="65">
        <v>45127</v>
      </c>
      <c r="F207" s="54">
        <v>197503.46</v>
      </c>
      <c r="G207" s="54">
        <v>1.08111</v>
      </c>
      <c r="H207" s="54">
        <v>2.13523</v>
      </c>
      <c r="I207" s="55">
        <f t="shared" si="3"/>
        <v>2.4731933731819505E-4</v>
      </c>
      <c r="J207" s="55">
        <f>H207/'סכום נכסי הקרן'!$C$41</f>
        <v>2.2175701308351571E-6</v>
      </c>
    </row>
    <row r="208" spans="1:10">
      <c r="A208" t="s">
        <v>1756</v>
      </c>
      <c r="B208" t="s">
        <v>1758</v>
      </c>
      <c r="C208" t="s">
        <v>1089</v>
      </c>
      <c r="D208" t="s">
        <v>100</v>
      </c>
      <c r="E208" s="65">
        <v>45127</v>
      </c>
      <c r="F208" s="54">
        <v>2395596.2853020001</v>
      </c>
      <c r="G208" s="54">
        <v>1.081108</v>
      </c>
      <c r="H208" s="54">
        <v>25.898976868000002</v>
      </c>
      <c r="I208" s="55">
        <f t="shared" si="3"/>
        <v>2.9998256844522711E-3</v>
      </c>
      <c r="J208" s="55">
        <f>H208/'סכום נכסי הקרן'!$C$41</f>
        <v>2.6897710092902159E-5</v>
      </c>
    </row>
    <row r="209" spans="1:10">
      <c r="A209" t="s">
        <v>1759</v>
      </c>
      <c r="B209" t="s">
        <v>1760</v>
      </c>
      <c r="C209" t="s">
        <v>1089</v>
      </c>
      <c r="D209" t="s">
        <v>100</v>
      </c>
      <c r="E209" s="65">
        <v>45127</v>
      </c>
      <c r="F209" s="54">
        <v>994673.85035899992</v>
      </c>
      <c r="G209" s="54">
        <v>1.0584519999999999</v>
      </c>
      <c r="H209" s="54">
        <v>10.528143504999999</v>
      </c>
      <c r="I209" s="55">
        <f t="shared" si="3"/>
        <v>1.2194533960498209E-3</v>
      </c>
      <c r="J209" s="55">
        <f>H209/'סכום נכסי הקרן'!$C$41</f>
        <v>1.093413663625659E-5</v>
      </c>
    </row>
    <row r="210" spans="1:10">
      <c r="A210" t="s">
        <v>1761</v>
      </c>
      <c r="B210" t="s">
        <v>1762</v>
      </c>
      <c r="C210" t="s">
        <v>1089</v>
      </c>
      <c r="D210" t="s">
        <v>100</v>
      </c>
      <c r="E210" s="65">
        <v>45127</v>
      </c>
      <c r="F210" s="54">
        <v>745743.45772900002</v>
      </c>
      <c r="G210" s="54">
        <v>1.0237130000000001</v>
      </c>
      <c r="H210" s="54">
        <v>7.6342709720000013</v>
      </c>
      <c r="I210" s="55">
        <f t="shared" si="3"/>
        <v>8.8426204095229692E-4</v>
      </c>
      <c r="J210" s="55">
        <f>H210/'סכום נכסי הקרן'!$C$41</f>
        <v>7.92866870464029E-6</v>
      </c>
    </row>
    <row r="211" spans="1:10">
      <c r="A211" t="s">
        <v>1763</v>
      </c>
      <c r="B211" t="s">
        <v>1764</v>
      </c>
      <c r="C211" t="s">
        <v>1089</v>
      </c>
      <c r="D211" t="s">
        <v>100</v>
      </c>
      <c r="E211" s="65">
        <v>45267</v>
      </c>
      <c r="F211" s="54">
        <v>359132.834455</v>
      </c>
      <c r="G211" s="54">
        <v>-2.7613349999999999</v>
      </c>
      <c r="H211" s="54">
        <v>-9.9168616519999997</v>
      </c>
      <c r="I211" s="55">
        <f t="shared" si="3"/>
        <v>-1.1486498653769668E-3</v>
      </c>
      <c r="J211" s="55">
        <f>H211/'סכום נכסי הקרן'!$C$41</f>
        <v>-1.0299282134055719E-5</v>
      </c>
    </row>
    <row r="212" spans="1:10">
      <c r="A212" t="s">
        <v>1765</v>
      </c>
      <c r="B212" t="s">
        <v>1766</v>
      </c>
      <c r="C212" t="s">
        <v>1089</v>
      </c>
      <c r="D212" t="s">
        <v>102</v>
      </c>
      <c r="E212" s="65">
        <v>45195</v>
      </c>
      <c r="F212" s="54">
        <v>694824.67983400007</v>
      </c>
      <c r="G212" s="54">
        <v>-3.9586079999999999</v>
      </c>
      <c r="H212" s="54">
        <v>-27.505383531</v>
      </c>
      <c r="I212" s="55">
        <f t="shared" si="3"/>
        <v>-3.1858924928788537E-3</v>
      </c>
      <c r="J212" s="55">
        <f>H212/'סכום נכסי הקרן'!$C$41</f>
        <v>-2.8566064056570416E-5</v>
      </c>
    </row>
    <row r="213" spans="1:10">
      <c r="A213" t="s">
        <v>1767</v>
      </c>
      <c r="B213" t="s">
        <v>1768</v>
      </c>
      <c r="C213" t="s">
        <v>1089</v>
      </c>
      <c r="D213" t="s">
        <v>102</v>
      </c>
      <c r="E213" s="65">
        <v>45195</v>
      </c>
      <c r="F213" s="54">
        <v>694987.51664599997</v>
      </c>
      <c r="G213" s="54">
        <v>-3.93425</v>
      </c>
      <c r="H213" s="54">
        <v>-27.342546718000001</v>
      </c>
      <c r="I213" s="55">
        <f t="shared" si="3"/>
        <v>-3.1670314368417215E-3</v>
      </c>
      <c r="J213" s="55">
        <f>H213/'סכום נכסי הקרן'!$C$41</f>
        <v>-2.8396947824263273E-5</v>
      </c>
    </row>
    <row r="214" spans="1:10">
      <c r="A214" t="s">
        <v>1769</v>
      </c>
      <c r="B214" t="s">
        <v>1770</v>
      </c>
      <c r="C214" t="s">
        <v>1089</v>
      </c>
      <c r="D214" t="s">
        <v>102</v>
      </c>
      <c r="E214" s="65">
        <v>45232</v>
      </c>
      <c r="F214" s="54">
        <v>869792.83508999983</v>
      </c>
      <c r="G214" s="54">
        <v>-3.938898</v>
      </c>
      <c r="H214" s="54">
        <v>-34.260253105999993</v>
      </c>
      <c r="I214" s="55">
        <f t="shared" si="3"/>
        <v>-3.9682952630534186E-3</v>
      </c>
      <c r="J214" s="55">
        <f>H214/'סכום נכסי הקרן'!$C$41</f>
        <v>-3.5581419314414845E-5</v>
      </c>
    </row>
    <row r="215" spans="1:10">
      <c r="A215" t="s">
        <v>1771</v>
      </c>
      <c r="B215" t="s">
        <v>1772</v>
      </c>
      <c r="C215" t="s">
        <v>1089</v>
      </c>
      <c r="D215" t="s">
        <v>102</v>
      </c>
      <c r="E215" s="65">
        <v>45232</v>
      </c>
      <c r="F215" s="54">
        <v>466844.85689200001</v>
      </c>
      <c r="G215" s="54">
        <v>-3.8902739999999998</v>
      </c>
      <c r="H215" s="54">
        <v>-18.161543859000002</v>
      </c>
      <c r="I215" s="55">
        <f t="shared" si="3"/>
        <v>-2.103614595094306E-3</v>
      </c>
      <c r="J215" s="55">
        <f>H215/'סכום נכסי הקרן'!$C$41</f>
        <v>-1.8861901149558167E-5</v>
      </c>
    </row>
    <row r="216" spans="1:10">
      <c r="A216" t="s">
        <v>1773</v>
      </c>
      <c r="B216" t="s">
        <v>1774</v>
      </c>
      <c r="C216" t="s">
        <v>1089</v>
      </c>
      <c r="D216" t="s">
        <v>102</v>
      </c>
      <c r="E216" s="65">
        <v>45187</v>
      </c>
      <c r="F216" s="54">
        <v>3900838.5</v>
      </c>
      <c r="G216" s="54">
        <v>-3.203751</v>
      </c>
      <c r="H216" s="54">
        <v>-124.97317</v>
      </c>
      <c r="I216" s="55">
        <f t="shared" si="3"/>
        <v>-1.4475387469712457E-2</v>
      </c>
      <c r="J216" s="55">
        <f>H216/'סכום נכסי הקרן'!$C$41</f>
        <v>-1.2979246682923355E-4</v>
      </c>
    </row>
    <row r="217" spans="1:10">
      <c r="A217" t="s">
        <v>1775</v>
      </c>
      <c r="B217" t="s">
        <v>1776</v>
      </c>
      <c r="C217" t="s">
        <v>1089</v>
      </c>
      <c r="D217" t="s">
        <v>102</v>
      </c>
      <c r="E217" s="65">
        <v>45181</v>
      </c>
      <c r="F217" s="54">
        <v>1936919.4616640001</v>
      </c>
      <c r="G217" s="54">
        <v>-2.554996</v>
      </c>
      <c r="H217" s="54">
        <v>-49.488212543000003</v>
      </c>
      <c r="I217" s="55">
        <f t="shared" si="3"/>
        <v>-5.732118755917043E-3</v>
      </c>
      <c r="J217" s="55">
        <f>H217/'סכום נכסי הקרן'!$C$41</f>
        <v>-5.139660924761201E-5</v>
      </c>
    </row>
    <row r="218" spans="1:10">
      <c r="A218" t="s">
        <v>1777</v>
      </c>
      <c r="B218" t="s">
        <v>1778</v>
      </c>
      <c r="C218" t="s">
        <v>1089</v>
      </c>
      <c r="D218" t="s">
        <v>102</v>
      </c>
      <c r="E218" s="65">
        <v>45181</v>
      </c>
      <c r="F218" s="54">
        <v>704464.61914600001</v>
      </c>
      <c r="G218" s="54">
        <v>-2.5360309999999999</v>
      </c>
      <c r="H218" s="54">
        <v>-17.865444218</v>
      </c>
      <c r="I218" s="55">
        <f t="shared" si="3"/>
        <v>-2.0693179774033425E-3</v>
      </c>
      <c r="J218" s="55">
        <f>H218/'סכום נכסי הקרן'!$C$41</f>
        <v>-1.855438312122744E-5</v>
      </c>
    </row>
    <row r="219" spans="1:10">
      <c r="A219" t="s">
        <v>1779</v>
      </c>
      <c r="B219" t="s">
        <v>1780</v>
      </c>
      <c r="C219" t="s">
        <v>1089</v>
      </c>
      <c r="D219" t="s">
        <v>102</v>
      </c>
      <c r="E219" s="65">
        <v>45176</v>
      </c>
      <c r="F219" s="54">
        <v>3170237.339288</v>
      </c>
      <c r="G219" s="54">
        <v>-2.5915659999999998</v>
      </c>
      <c r="H219" s="54">
        <v>-82.158802221000002</v>
      </c>
      <c r="I219" s="55">
        <f t="shared" si="3"/>
        <v>-9.5162865453156664E-3</v>
      </c>
      <c r="J219" s="55">
        <f>H219/'סכום נכסי הקרן'!$C$41</f>
        <v>-8.5327063496898594E-5</v>
      </c>
    </row>
    <row r="220" spans="1:10">
      <c r="A220" t="s">
        <v>1781</v>
      </c>
      <c r="B220" t="s">
        <v>1782</v>
      </c>
      <c r="C220" t="s">
        <v>1089</v>
      </c>
      <c r="D220" t="s">
        <v>102</v>
      </c>
      <c r="E220" s="65">
        <v>45176</v>
      </c>
      <c r="F220" s="54">
        <v>1002156.399264</v>
      </c>
      <c r="G220" s="54">
        <v>-2.5725989999999999</v>
      </c>
      <c r="H220" s="54">
        <v>-25.781470197000001</v>
      </c>
      <c r="I220" s="55">
        <f t="shared" si="3"/>
        <v>-2.9862151263380689E-3</v>
      </c>
      <c r="J220" s="55">
        <f>H220/'סכום נכסי הקרן'!$C$41</f>
        <v>-2.677567205307344E-5</v>
      </c>
    </row>
    <row r="221" spans="1:10">
      <c r="A221" t="s">
        <v>1783</v>
      </c>
      <c r="B221" t="s">
        <v>1784</v>
      </c>
      <c r="C221" t="s">
        <v>1089</v>
      </c>
      <c r="D221" t="s">
        <v>102</v>
      </c>
      <c r="E221" s="65">
        <v>45183</v>
      </c>
      <c r="F221" s="54">
        <v>5031656.5357179996</v>
      </c>
      <c r="G221" s="54">
        <v>-2.4464760000000001</v>
      </c>
      <c r="H221" s="54">
        <v>-123.098287091</v>
      </c>
      <c r="I221" s="55">
        <f t="shared" si="3"/>
        <v>-1.4258223605115628E-2</v>
      </c>
      <c r="J221" s="55">
        <f>H221/'סכום נכסי הקרן'!$C$41</f>
        <v>-1.2784528346359531E-4</v>
      </c>
    </row>
    <row r="222" spans="1:10">
      <c r="A222" t="s">
        <v>1785</v>
      </c>
      <c r="B222" t="s">
        <v>1786</v>
      </c>
      <c r="C222" t="s">
        <v>1089</v>
      </c>
      <c r="D222" t="s">
        <v>102</v>
      </c>
      <c r="E222" s="65">
        <v>45183</v>
      </c>
      <c r="F222" s="54">
        <v>4347519.761473</v>
      </c>
      <c r="G222" s="54">
        <v>-2.4417490000000002</v>
      </c>
      <c r="H222" s="54">
        <v>-106.15551064399997</v>
      </c>
      <c r="I222" s="55">
        <f t="shared" si="3"/>
        <v>-1.2295776354373381E-2</v>
      </c>
      <c r="J222" s="55">
        <f>H222/'סכום נכסי הקרן'!$C$41</f>
        <v>-1.1024914862927552E-4</v>
      </c>
    </row>
    <row r="223" spans="1:10">
      <c r="A223" t="s">
        <v>1787</v>
      </c>
      <c r="B223" t="s">
        <v>1788</v>
      </c>
      <c r="C223" t="s">
        <v>1089</v>
      </c>
      <c r="D223" t="s">
        <v>102</v>
      </c>
      <c r="E223" s="65">
        <v>45274</v>
      </c>
      <c r="F223" s="54">
        <v>1420392.9499070002</v>
      </c>
      <c r="G223" s="54">
        <v>-1.485609</v>
      </c>
      <c r="H223" s="54">
        <v>-21.101480668000001</v>
      </c>
      <c r="I223" s="55">
        <f t="shared" si="3"/>
        <v>-2.4441414813591339E-3</v>
      </c>
      <c r="J223" s="55">
        <f>H223/'סכום נכסי הקרן'!$C$41</f>
        <v>-2.1915209717806654E-5</v>
      </c>
    </row>
    <row r="224" spans="1:10">
      <c r="A224" t="s">
        <v>1789</v>
      </c>
      <c r="B224" t="s">
        <v>1790</v>
      </c>
      <c r="C224" t="s">
        <v>1089</v>
      </c>
      <c r="D224" t="s">
        <v>102</v>
      </c>
      <c r="E224" s="65">
        <v>45161</v>
      </c>
      <c r="F224" s="54">
        <v>889007.57898999983</v>
      </c>
      <c r="G224" s="54">
        <v>-1.5385150000000001</v>
      </c>
      <c r="H224" s="54">
        <v>-13.677517187999999</v>
      </c>
      <c r="I224" s="55">
        <f t="shared" si="3"/>
        <v>-1.5842389284032082E-3</v>
      </c>
      <c r="J224" s="55">
        <f>H224/'סכום נכסי הקרן'!$C$41</f>
        <v>-1.420495851973477E-5</v>
      </c>
    </row>
    <row r="225" spans="1:10">
      <c r="A225" t="s">
        <v>1791</v>
      </c>
      <c r="B225" t="s">
        <v>1792</v>
      </c>
      <c r="C225" t="s">
        <v>1089</v>
      </c>
      <c r="D225" t="s">
        <v>102</v>
      </c>
      <c r="E225" s="65">
        <v>45279</v>
      </c>
      <c r="F225" s="54">
        <v>535578.41884399997</v>
      </c>
      <c r="G225" s="54">
        <v>-0.93020800000000003</v>
      </c>
      <c r="H225" s="54">
        <v>-4.9819925989999998</v>
      </c>
      <c r="I225" s="55">
        <f t="shared" si="3"/>
        <v>-5.7705404481429737E-4</v>
      </c>
      <c r="J225" s="55">
        <f>H225/'סכום נכסי הקרן'!$C$41</f>
        <v>-5.1741114444739985E-6</v>
      </c>
    </row>
    <row r="226" spans="1:10">
      <c r="A226" t="s">
        <v>1793</v>
      </c>
      <c r="B226" t="s">
        <v>1794</v>
      </c>
      <c r="C226" t="s">
        <v>1089</v>
      </c>
      <c r="D226" t="s">
        <v>102</v>
      </c>
      <c r="E226" s="65">
        <v>45279</v>
      </c>
      <c r="F226" s="54">
        <v>536018.07823800005</v>
      </c>
      <c r="G226" s="54">
        <v>-0.84742200000000001</v>
      </c>
      <c r="H226" s="54">
        <v>-4.5423332050000003</v>
      </c>
      <c r="I226" s="55">
        <f t="shared" si="3"/>
        <v>-5.2612919364144984E-4</v>
      </c>
      <c r="J226" s="55">
        <f>H226/'סכום נכסי הקרן'!$C$41</f>
        <v>-4.7174976183871201E-6</v>
      </c>
    </row>
    <row r="227" spans="1:10">
      <c r="A227" t="s">
        <v>1795</v>
      </c>
      <c r="B227" t="s">
        <v>1796</v>
      </c>
      <c r="C227" t="s">
        <v>1089</v>
      </c>
      <c r="D227" t="s">
        <v>102</v>
      </c>
      <c r="E227" s="65">
        <v>45288</v>
      </c>
      <c r="F227" s="54">
        <v>361660.56102899997</v>
      </c>
      <c r="G227" s="54">
        <v>0.37514199999999998</v>
      </c>
      <c r="H227" s="54">
        <v>1.3567407</v>
      </c>
      <c r="I227" s="55">
        <f t="shared" si="3"/>
        <v>1.5714850898339948E-4</v>
      </c>
      <c r="J227" s="55">
        <f>H227/'סכום נכסי הקרן'!$C$41</f>
        <v>1.4090602190903945E-6</v>
      </c>
    </row>
    <row r="228" spans="1:10">
      <c r="A228" t="s">
        <v>1797</v>
      </c>
      <c r="B228" t="s">
        <v>1798</v>
      </c>
      <c r="C228" t="s">
        <v>1089</v>
      </c>
      <c r="D228" t="s">
        <v>102</v>
      </c>
      <c r="E228" s="65">
        <v>45099</v>
      </c>
      <c r="F228" s="54">
        <v>690807.36016899999</v>
      </c>
      <c r="G228" s="54">
        <v>0.38185999999999998</v>
      </c>
      <c r="H228" s="54">
        <v>2.6379190130000003</v>
      </c>
      <c r="I228" s="55">
        <f t="shared" si="3"/>
        <v>3.0554478074691117E-4</v>
      </c>
      <c r="J228" s="55">
        <f>H228/'סכום נכסי הקרן'!$C$41</f>
        <v>2.7396441651676681E-6</v>
      </c>
    </row>
    <row r="229" spans="1:10">
      <c r="A229" t="s">
        <v>1799</v>
      </c>
      <c r="B229" t="s">
        <v>1800</v>
      </c>
      <c r="C229" t="s">
        <v>1089</v>
      </c>
      <c r="D229" t="s">
        <v>102</v>
      </c>
      <c r="E229" s="65">
        <v>45288</v>
      </c>
      <c r="F229" s="54">
        <v>361986.23465400003</v>
      </c>
      <c r="G229" s="54">
        <v>0.46477299999999999</v>
      </c>
      <c r="H229" s="54">
        <v>1.6824143249999999</v>
      </c>
      <c r="I229" s="55">
        <f t="shared" si="3"/>
        <v>1.9487062094183688E-4</v>
      </c>
      <c r="J229" s="55">
        <f>H229/'סכום נכסי הקרן'!$C$41</f>
        <v>1.7472926826661263E-6</v>
      </c>
    </row>
    <row r="230" spans="1:10">
      <c r="A230" t="s">
        <v>1801</v>
      </c>
      <c r="B230" t="s">
        <v>1802</v>
      </c>
      <c r="C230" t="s">
        <v>1089</v>
      </c>
      <c r="D230" t="s">
        <v>102</v>
      </c>
      <c r="E230" s="65">
        <v>45138</v>
      </c>
      <c r="F230" s="54">
        <v>3836903.56</v>
      </c>
      <c r="G230" s="54">
        <v>0.59771099999999999</v>
      </c>
      <c r="H230" s="54">
        <v>22.933589999999999</v>
      </c>
      <c r="I230" s="55">
        <f t="shared" si="3"/>
        <v>2.6563509697443291E-3</v>
      </c>
      <c r="J230" s="55">
        <f>H230/'סכום נכסי הקרן'!$C$41</f>
        <v>2.3817970043892159E-5</v>
      </c>
    </row>
    <row r="231" spans="1:10">
      <c r="A231" t="s">
        <v>1803</v>
      </c>
      <c r="B231" t="s">
        <v>1804</v>
      </c>
      <c r="C231" t="s">
        <v>1089</v>
      </c>
      <c r="D231" t="s">
        <v>102</v>
      </c>
      <c r="E231" s="65">
        <v>45148</v>
      </c>
      <c r="F231" s="54">
        <v>726258.69815900002</v>
      </c>
      <c r="G231" s="54">
        <v>0.56599999999999995</v>
      </c>
      <c r="H231" s="54">
        <v>4.1106212530000006</v>
      </c>
      <c r="I231" s="55">
        <f t="shared" si="3"/>
        <v>4.7612487847119452E-4</v>
      </c>
      <c r="J231" s="55">
        <f>H231/'סכום נכסי הקרן'!$C$41</f>
        <v>4.2691377087381641E-6</v>
      </c>
    </row>
    <row r="232" spans="1:10">
      <c r="A232" t="s">
        <v>1805</v>
      </c>
      <c r="B232" t="s">
        <v>1806</v>
      </c>
      <c r="C232" t="s">
        <v>1089</v>
      </c>
      <c r="D232" t="s">
        <v>102</v>
      </c>
      <c r="E232" s="65">
        <v>45133</v>
      </c>
      <c r="F232" s="54">
        <v>1091430.0208699999</v>
      </c>
      <c r="G232" s="54">
        <v>0.80726500000000001</v>
      </c>
      <c r="H232" s="54">
        <v>8.8107273910000004</v>
      </c>
      <c r="I232" s="55">
        <f t="shared" si="3"/>
        <v>1.0205285892542675E-3</v>
      </c>
      <c r="J232" s="55">
        <f>H232/'סכום נכסי הקרן'!$C$41</f>
        <v>9.150492402791632E-6</v>
      </c>
    </row>
    <row r="233" spans="1:10">
      <c r="A233" t="s">
        <v>1807</v>
      </c>
      <c r="B233" t="s">
        <v>1808</v>
      </c>
      <c r="C233" t="s">
        <v>1089</v>
      </c>
      <c r="D233" t="s">
        <v>102</v>
      </c>
      <c r="E233" s="65">
        <v>45133</v>
      </c>
      <c r="F233" s="54">
        <v>4644111.5000400003</v>
      </c>
      <c r="G233" s="54">
        <v>0.85164200000000001</v>
      </c>
      <c r="H233" s="54">
        <v>39.551208242000001</v>
      </c>
      <c r="I233" s="55">
        <f t="shared" si="3"/>
        <v>4.5811358085758322E-3</v>
      </c>
      <c r="J233" s="55">
        <f>H233/'סכום נכסי הקרן'!$C$41</f>
        <v>4.1076407710598157E-5</v>
      </c>
    </row>
    <row r="234" spans="1:10">
      <c r="A234" t="s">
        <v>1809</v>
      </c>
      <c r="B234" t="s">
        <v>1810</v>
      </c>
      <c r="C234" t="s">
        <v>1089</v>
      </c>
      <c r="D234" t="s">
        <v>102</v>
      </c>
      <c r="E234" s="65">
        <v>45127</v>
      </c>
      <c r="F234" s="54">
        <v>1481925.4641189999</v>
      </c>
      <c r="G234" s="54">
        <v>2.1140620000000001</v>
      </c>
      <c r="H234" s="54">
        <v>31.328817752999999</v>
      </c>
      <c r="I234" s="55">
        <f t="shared" si="3"/>
        <v>3.6287530831032085E-3</v>
      </c>
      <c r="J234" s="55">
        <f>H234/'סכום נכסי הקרן'!$C$41</f>
        <v>3.2536940040853212E-5</v>
      </c>
    </row>
    <row r="235" spans="1:10">
      <c r="A235" t="s">
        <v>1811</v>
      </c>
      <c r="B235" t="s">
        <v>1812</v>
      </c>
      <c r="C235" t="s">
        <v>1089</v>
      </c>
      <c r="D235" t="s">
        <v>102</v>
      </c>
      <c r="E235" s="65">
        <v>45127</v>
      </c>
      <c r="F235" s="54">
        <v>336232.094644</v>
      </c>
      <c r="G235" s="54">
        <v>2.1140620000000001</v>
      </c>
      <c r="H235" s="54">
        <v>7.1081537159999995</v>
      </c>
      <c r="I235" s="55">
        <f t="shared" si="3"/>
        <v>8.2332295190540848E-4</v>
      </c>
      <c r="J235" s="55">
        <f>H235/'סכום נכסי הקרן'!$C$41</f>
        <v>7.3822629721325238E-6</v>
      </c>
    </row>
    <row r="236" spans="1:10">
      <c r="A236" t="s">
        <v>1813</v>
      </c>
      <c r="B236" t="s">
        <v>1814</v>
      </c>
      <c r="C236" t="s">
        <v>1089</v>
      </c>
      <c r="D236" t="s">
        <v>102</v>
      </c>
      <c r="E236" s="65">
        <v>45127</v>
      </c>
      <c r="F236" s="54">
        <v>2578814.035526</v>
      </c>
      <c r="G236" s="54">
        <v>2.1486749999999999</v>
      </c>
      <c r="H236" s="54">
        <v>55.410326576999999</v>
      </c>
      <c r="I236" s="55">
        <f t="shared" si="3"/>
        <v>6.4180651497067805E-3</v>
      </c>
      <c r="J236" s="55">
        <f>H236/'סכום נכסי הקרן'!$C$41</f>
        <v>5.7547095702559765E-5</v>
      </c>
    </row>
    <row r="237" spans="1:10">
      <c r="A237" t="s">
        <v>1815</v>
      </c>
      <c r="B237" t="s">
        <v>1816</v>
      </c>
      <c r="C237" t="s">
        <v>1089</v>
      </c>
      <c r="D237" t="s">
        <v>104</v>
      </c>
      <c r="E237" s="65">
        <v>45195</v>
      </c>
      <c r="F237" s="54">
        <v>596016.93024899997</v>
      </c>
      <c r="G237" s="54">
        <v>-4.4603770000000003</v>
      </c>
      <c r="H237" s="54">
        <v>-26.584602277999998</v>
      </c>
      <c r="I237" s="55">
        <f t="shared" si="3"/>
        <v>-3.07924027775122E-3</v>
      </c>
      <c r="J237" s="55">
        <f>H237/'סכום נכסי הקרן'!$C$41</f>
        <v>-2.7609775036799353E-5</v>
      </c>
    </row>
    <row r="238" spans="1:10">
      <c r="A238" t="s">
        <v>1817</v>
      </c>
      <c r="B238" t="s">
        <v>1818</v>
      </c>
      <c r="C238" t="s">
        <v>1089</v>
      </c>
      <c r="D238" t="s">
        <v>104</v>
      </c>
      <c r="E238" s="65">
        <v>45280</v>
      </c>
      <c r="F238" s="54">
        <v>598829.80594600004</v>
      </c>
      <c r="G238" s="54">
        <v>-0.50404000000000004</v>
      </c>
      <c r="H238" s="54">
        <v>-3.0183421730000002</v>
      </c>
      <c r="I238" s="55">
        <f t="shared" si="3"/>
        <v>-3.4960841971399842E-4</v>
      </c>
      <c r="J238" s="55">
        <f>H238/'סכום נכסי הקרן'!$C$41</f>
        <v>-3.1347374509935154E-6</v>
      </c>
    </row>
    <row r="239" spans="1:10">
      <c r="A239" t="s">
        <v>1819</v>
      </c>
      <c r="B239" t="s">
        <v>1820</v>
      </c>
      <c r="C239" t="s">
        <v>1089</v>
      </c>
      <c r="D239" t="s">
        <v>104</v>
      </c>
      <c r="E239" s="65">
        <v>45153</v>
      </c>
      <c r="F239" s="54">
        <v>2479473.809564</v>
      </c>
      <c r="G239" s="54">
        <v>-0.432533</v>
      </c>
      <c r="H239" s="54">
        <v>-10.724541223000001</v>
      </c>
      <c r="I239" s="55">
        <f t="shared" si="3"/>
        <v>-1.2422017432848101E-3</v>
      </c>
      <c r="J239" s="55">
        <f>H239/'סכום נכסי הקרן'!$C$41</f>
        <v>-1.1138107971054712E-5</v>
      </c>
    </row>
    <row r="240" spans="1:10">
      <c r="A240" t="s">
        <v>1821</v>
      </c>
      <c r="B240" t="s">
        <v>1822</v>
      </c>
      <c r="C240" t="s">
        <v>1089</v>
      </c>
      <c r="D240" t="s">
        <v>104</v>
      </c>
      <c r="E240" s="65">
        <v>45153</v>
      </c>
      <c r="F240" s="54">
        <v>826559.66131600004</v>
      </c>
      <c r="G240" s="54">
        <v>-0.42422300000000002</v>
      </c>
      <c r="H240" s="54">
        <v>-3.5064556429999998</v>
      </c>
      <c r="I240" s="55">
        <f t="shared" si="3"/>
        <v>-4.0614560771551795E-4</v>
      </c>
      <c r="J240" s="55">
        <f>H240/'סכום נכסי הקרן'!$C$41</f>
        <v>-3.6416738707376654E-6</v>
      </c>
    </row>
    <row r="241" spans="1:10">
      <c r="A241" t="s">
        <v>1823</v>
      </c>
      <c r="B241" t="s">
        <v>1824</v>
      </c>
      <c r="C241" t="s">
        <v>1089</v>
      </c>
      <c r="D241" t="s">
        <v>104</v>
      </c>
      <c r="E241" s="65">
        <v>45153</v>
      </c>
      <c r="F241" s="54">
        <v>1777383.351147</v>
      </c>
      <c r="G241" s="54">
        <v>-0.40839799999999998</v>
      </c>
      <c r="H241" s="54">
        <v>-7.2588002600000001</v>
      </c>
      <c r="I241" s="55">
        <f t="shared" si="3"/>
        <v>-8.4077203393936103E-4</v>
      </c>
      <c r="J241" s="55">
        <f>H241/'סכום נכסי הקרן'!$C$41</f>
        <v>-7.538718846341834E-6</v>
      </c>
    </row>
    <row r="242" spans="1:10">
      <c r="A242" t="s">
        <v>1823</v>
      </c>
      <c r="B242" t="s">
        <v>1825</v>
      </c>
      <c r="C242" t="s">
        <v>1089</v>
      </c>
      <c r="D242" t="s">
        <v>104</v>
      </c>
      <c r="E242" s="65">
        <v>45153</v>
      </c>
      <c r="F242" s="54">
        <v>1381016.52</v>
      </c>
      <c r="G242" s="54">
        <v>-0.40839799999999998</v>
      </c>
      <c r="H242" s="54">
        <v>-5.6400500000000005</v>
      </c>
      <c r="I242" s="55">
        <f t="shared" si="3"/>
        <v>-6.5327549183998262E-4</v>
      </c>
      <c r="J242" s="55">
        <f>H242/'סכום נכסי הקרן'!$C$41</f>
        <v>-5.8575452838414742E-6</v>
      </c>
    </row>
    <row r="243" spans="1:10">
      <c r="A243" t="s">
        <v>1826</v>
      </c>
      <c r="B243" t="s">
        <v>1827</v>
      </c>
      <c r="C243" t="s">
        <v>1089</v>
      </c>
      <c r="D243" t="s">
        <v>104</v>
      </c>
      <c r="E243" s="65">
        <v>45281</v>
      </c>
      <c r="F243" s="54">
        <v>620041.87359700003</v>
      </c>
      <c r="G243" s="54">
        <v>-0.41282000000000002</v>
      </c>
      <c r="H243" s="54">
        <v>-2.559658931</v>
      </c>
      <c r="I243" s="55">
        <f t="shared" si="3"/>
        <v>-2.9648007501558121E-4</v>
      </c>
      <c r="J243" s="55">
        <f>H243/'סכום נכסי הקרן'!$C$41</f>
        <v>-2.658366166881811E-6</v>
      </c>
    </row>
    <row r="244" spans="1:10">
      <c r="A244" t="s">
        <v>1828</v>
      </c>
      <c r="B244" t="s">
        <v>1829</v>
      </c>
      <c r="C244" t="s">
        <v>1089</v>
      </c>
      <c r="D244" t="s">
        <v>104</v>
      </c>
      <c r="E244" s="65">
        <v>45113</v>
      </c>
      <c r="F244" s="54">
        <v>1976644.02058</v>
      </c>
      <c r="G244" s="54">
        <v>-0.28002100000000002</v>
      </c>
      <c r="H244" s="54">
        <v>-5.5350217930000003</v>
      </c>
      <c r="I244" s="55">
        <f t="shared" si="3"/>
        <v>-6.4111028876820192E-4</v>
      </c>
      <c r="J244" s="55">
        <f>H244/'סכום נכסי הקרן'!$C$41</f>
        <v>-5.7484669106740059E-6</v>
      </c>
    </row>
    <row r="245" spans="1:10">
      <c r="A245" t="s">
        <v>1830</v>
      </c>
      <c r="B245" t="s">
        <v>1831</v>
      </c>
      <c r="C245" t="s">
        <v>1089</v>
      </c>
      <c r="D245" t="s">
        <v>104</v>
      </c>
      <c r="E245" s="65">
        <v>45113</v>
      </c>
      <c r="F245" s="54">
        <v>2069281.3648750002</v>
      </c>
      <c r="G245" s="54">
        <v>-0.26344899999999999</v>
      </c>
      <c r="H245" s="54">
        <v>-5.451511066000001</v>
      </c>
      <c r="I245" s="55">
        <f t="shared" si="3"/>
        <v>-6.3143741153221303E-4</v>
      </c>
      <c r="J245" s="55">
        <f>H245/'סכום נכסי הקרן'!$C$41</f>
        <v>-5.6617357885937016E-6</v>
      </c>
    </row>
    <row r="246" spans="1:10">
      <c r="A246" t="s">
        <v>1832</v>
      </c>
      <c r="B246" t="s">
        <v>1833</v>
      </c>
      <c r="C246" t="s">
        <v>1089</v>
      </c>
      <c r="D246" t="s">
        <v>104</v>
      </c>
      <c r="E246" s="65">
        <v>45113</v>
      </c>
      <c r="F246" s="54">
        <v>2897746.2168999999</v>
      </c>
      <c r="G246" s="54">
        <v>-0.23741899999999999</v>
      </c>
      <c r="H246" s="54">
        <v>-6.8798094539999992</v>
      </c>
      <c r="I246" s="55">
        <f t="shared" si="3"/>
        <v>-7.9687430161562596E-4</v>
      </c>
      <c r="J246" s="55">
        <f>H246/'סכום נכסי הקרן'!$C$41</f>
        <v>-7.14511314988443E-6</v>
      </c>
    </row>
    <row r="247" spans="1:10">
      <c r="A247" t="s">
        <v>1834</v>
      </c>
      <c r="B247" t="s">
        <v>1835</v>
      </c>
      <c r="C247" t="s">
        <v>1089</v>
      </c>
      <c r="D247" t="s">
        <v>100</v>
      </c>
      <c r="E247" s="65">
        <v>45127</v>
      </c>
      <c r="F247" s="54">
        <v>5041102.92</v>
      </c>
      <c r="G247" s="54">
        <v>3.8558680000000001</v>
      </c>
      <c r="H247" s="54">
        <v>194.37826999999999</v>
      </c>
      <c r="I247" s="55">
        <f t="shared" si="3"/>
        <v>2.2514438690659642E-2</v>
      </c>
      <c r="J247" s="55">
        <f>H247/'סכום נכסי הקרן'!$C$41</f>
        <v>2.0187401152822483E-4</v>
      </c>
    </row>
    <row r="248" spans="1:10">
      <c r="A248" t="s">
        <v>1836</v>
      </c>
      <c r="B248" t="s">
        <v>1837</v>
      </c>
      <c r="C248" t="s">
        <v>1089</v>
      </c>
      <c r="D248" t="s">
        <v>100</v>
      </c>
      <c r="E248" s="65">
        <v>45141</v>
      </c>
      <c r="F248" s="54">
        <v>1323549.2953059999</v>
      </c>
      <c r="G248" s="54">
        <v>1.3473010000000001</v>
      </c>
      <c r="H248" s="54">
        <v>17.832196505999999</v>
      </c>
      <c r="I248" s="55">
        <f t="shared" si="3"/>
        <v>2.0654669627120977E-3</v>
      </c>
      <c r="J248" s="55">
        <f>H248/'סכום נכסי הקרן'!$C$41</f>
        <v>1.8519853289289046E-5</v>
      </c>
    </row>
    <row r="249" spans="1:10">
      <c r="A249" t="s">
        <v>1838</v>
      </c>
      <c r="B249" t="s">
        <v>1839</v>
      </c>
      <c r="C249" t="s">
        <v>1089</v>
      </c>
      <c r="D249" t="s">
        <v>100</v>
      </c>
      <c r="E249" s="65">
        <v>45251</v>
      </c>
      <c r="F249" s="54">
        <v>489868.71049299999</v>
      </c>
      <c r="G249" s="54">
        <v>-3.6627640000000001</v>
      </c>
      <c r="H249" s="54">
        <v>-17.942733205</v>
      </c>
      <c r="I249" s="55">
        <f t="shared" si="3"/>
        <v>-2.078270203180816E-3</v>
      </c>
      <c r="J249" s="55">
        <f>H249/'סכום נכסי הקרן'!$C$41</f>
        <v>-1.8634652576515024E-5</v>
      </c>
    </row>
    <row r="250" spans="1:10">
      <c r="A250" t="s">
        <v>1840</v>
      </c>
      <c r="B250" t="s">
        <v>1841</v>
      </c>
      <c r="C250" t="s">
        <v>1089</v>
      </c>
      <c r="D250" t="s">
        <v>100</v>
      </c>
      <c r="E250" s="65">
        <v>45251</v>
      </c>
      <c r="F250" s="54">
        <v>489266.57740200008</v>
      </c>
      <c r="G250" s="54">
        <v>-3.7899940000000001</v>
      </c>
      <c r="H250" s="54">
        <v>-18.543176151000001</v>
      </c>
      <c r="I250" s="55">
        <f t="shared" si="3"/>
        <v>-2.147818285355619E-3</v>
      </c>
      <c r="J250" s="55">
        <f>H250/'סכום נכסי הקרן'!$C$41</f>
        <v>-1.9258250194720215E-5</v>
      </c>
    </row>
    <row r="251" spans="1:10">
      <c r="A251" t="s">
        <v>1842</v>
      </c>
      <c r="B251" t="s">
        <v>1843</v>
      </c>
      <c r="C251" t="s">
        <v>1089</v>
      </c>
      <c r="D251" t="s">
        <v>100</v>
      </c>
      <c r="E251" s="65">
        <v>45251</v>
      </c>
      <c r="F251" s="54">
        <v>1000226.122258</v>
      </c>
      <c r="G251" s="54">
        <v>-3.8465410000000002</v>
      </c>
      <c r="H251" s="54">
        <v>-38.474112539000004</v>
      </c>
      <c r="I251" s="55">
        <f t="shared" si="3"/>
        <v>-4.4563780094187223E-3</v>
      </c>
      <c r="J251" s="55">
        <f>H251/'סכום נכסי הקרן'!$C$41</f>
        <v>-3.9957776341132714E-5</v>
      </c>
    </row>
    <row r="252" spans="1:10">
      <c r="A252" t="s">
        <v>1844</v>
      </c>
      <c r="B252" t="s">
        <v>1845</v>
      </c>
      <c r="C252" t="s">
        <v>1089</v>
      </c>
      <c r="D252" t="s">
        <v>100</v>
      </c>
      <c r="E252" s="65">
        <v>45250</v>
      </c>
      <c r="F252" s="54">
        <v>332048.96544</v>
      </c>
      <c r="G252" s="54">
        <v>-4.2706439999999999</v>
      </c>
      <c r="H252" s="54">
        <v>-14.180629333999999</v>
      </c>
      <c r="I252" s="55">
        <f t="shared" si="3"/>
        <v>-1.6425133824645762E-3</v>
      </c>
      <c r="J252" s="55">
        <f>H252/'סכום נכסי הקרן'!$C$41</f>
        <v>-1.4727472004197791E-5</v>
      </c>
    </row>
    <row r="253" spans="1:10">
      <c r="A253" t="s">
        <v>1846</v>
      </c>
      <c r="B253" t="s">
        <v>1847</v>
      </c>
      <c r="C253" t="s">
        <v>1089</v>
      </c>
      <c r="D253" t="s">
        <v>100</v>
      </c>
      <c r="E253" s="65">
        <v>45250</v>
      </c>
      <c r="F253" s="54">
        <v>995943.80877999996</v>
      </c>
      <c r="G253" s="54">
        <v>-4.291849</v>
      </c>
      <c r="H253" s="54">
        <v>-42.744405993999997</v>
      </c>
      <c r="I253" s="55">
        <f t="shared" si="3"/>
        <v>-4.9509973934873351E-3</v>
      </c>
      <c r="J253" s="55">
        <f>H253/'סכום נכסי הקרן'!$C$41</f>
        <v>-4.439274363538619E-5</v>
      </c>
    </row>
    <row r="254" spans="1:10">
      <c r="A254" t="s">
        <v>1848</v>
      </c>
      <c r="B254" t="s">
        <v>1849</v>
      </c>
      <c r="C254" t="s">
        <v>1089</v>
      </c>
      <c r="D254" t="s">
        <v>100</v>
      </c>
      <c r="E254" s="65">
        <v>45253</v>
      </c>
      <c r="F254" s="54">
        <v>660104.63905100001</v>
      </c>
      <c r="G254" s="54">
        <v>-4.8997299999999999</v>
      </c>
      <c r="H254" s="54">
        <v>-32.343341738999996</v>
      </c>
      <c r="I254" s="55">
        <f t="shared" si="3"/>
        <v>-3.7462633278594797E-3</v>
      </c>
      <c r="J254" s="55">
        <f>H254/'סכום נכסי הקרן'!$C$41</f>
        <v>-3.3590586761988371E-5</v>
      </c>
    </row>
    <row r="255" spans="1:10">
      <c r="A255" t="s">
        <v>1850</v>
      </c>
      <c r="B255" t="s">
        <v>1851</v>
      </c>
      <c r="C255" t="s">
        <v>1089</v>
      </c>
      <c r="D255" t="s">
        <v>100</v>
      </c>
      <c r="E255" s="65">
        <v>45252</v>
      </c>
      <c r="F255" s="54">
        <v>659191.63131500001</v>
      </c>
      <c r="G255" s="54">
        <v>-5.0446309999999999</v>
      </c>
      <c r="H255" s="54">
        <v>-33.253786736999999</v>
      </c>
      <c r="I255" s="55">
        <f t="shared" si="3"/>
        <v>-3.8517183156453511E-3</v>
      </c>
      <c r="J255" s="55">
        <f>H255/'סכום נכסי הקרן'!$C$41</f>
        <v>-3.4536140933357767E-5</v>
      </c>
    </row>
    <row r="256" spans="1:10" s="67" customFormat="1">
      <c r="A256" s="56" t="s">
        <v>1852</v>
      </c>
      <c r="B256" s="117" t="s">
        <v>1867</v>
      </c>
      <c r="C256" s="117" t="s">
        <v>1867</v>
      </c>
      <c r="D256" s="117" t="s">
        <v>1867</v>
      </c>
      <c r="E256" s="117" t="s">
        <v>1867</v>
      </c>
      <c r="F256" s="117" t="s">
        <v>1867</v>
      </c>
      <c r="G256" s="117" t="s">
        <v>1867</v>
      </c>
      <c r="H256" s="58">
        <f>H257</f>
        <v>5922.6551449729996</v>
      </c>
      <c r="I256" s="57">
        <f t="shared" si="3"/>
        <v>0.68600906957045404</v>
      </c>
      <c r="J256" s="57">
        <f>H256/'סכום נכסי הקרן'!$C$41</f>
        <v>6.1510484325947518E-3</v>
      </c>
    </row>
    <row r="257" spans="1:10" s="67" customFormat="1">
      <c r="A257" s="56" t="s">
        <v>1086</v>
      </c>
      <c r="B257" s="117" t="s">
        <v>1867</v>
      </c>
      <c r="C257" s="117" t="s">
        <v>1867</v>
      </c>
      <c r="D257" s="117" t="s">
        <v>1867</v>
      </c>
      <c r="E257" s="117" t="s">
        <v>1867</v>
      </c>
      <c r="F257" s="117" t="s">
        <v>1867</v>
      </c>
      <c r="G257" s="117" t="s">
        <v>1867</v>
      </c>
      <c r="H257" s="58">
        <f>SUM(H258:H264)</f>
        <v>5922.6551449729996</v>
      </c>
      <c r="I257" s="57">
        <f t="shared" si="3"/>
        <v>0.68600906957045404</v>
      </c>
      <c r="J257" s="57">
        <f>H257/'סכום נכסי הקרן'!$C$41</f>
        <v>6.1510484325947518E-3</v>
      </c>
    </row>
    <row r="258" spans="1:10">
      <c r="A258" t="s">
        <v>1853</v>
      </c>
      <c r="B258" t="s">
        <v>1854</v>
      </c>
      <c r="C258" t="s">
        <v>1089</v>
      </c>
      <c r="D258" t="s">
        <v>100</v>
      </c>
      <c r="E258" s="65">
        <v>45068</v>
      </c>
      <c r="F258" s="54">
        <v>1633695.5701629999</v>
      </c>
      <c r="G258" s="54">
        <v>14.887363000000001</v>
      </c>
      <c r="H258" s="54">
        <v>243.214187294</v>
      </c>
      <c r="I258" s="55">
        <f t="shared" si="3"/>
        <v>2.8171003417868542E-2</v>
      </c>
      <c r="J258" s="55">
        <f>H258/'סכום נכסי הקרן'!$C$41</f>
        <v>2.525931712923301E-4</v>
      </c>
    </row>
    <row r="259" spans="1:10">
      <c r="A259" t="s">
        <v>1855</v>
      </c>
      <c r="B259" t="s">
        <v>1856</v>
      </c>
      <c r="C259" t="s">
        <v>1089</v>
      </c>
      <c r="D259" t="s">
        <v>100</v>
      </c>
      <c r="E259" s="65">
        <v>44972</v>
      </c>
      <c r="F259" s="54">
        <v>16232390.346472001</v>
      </c>
      <c r="G259" s="54">
        <v>6.601216</v>
      </c>
      <c r="H259" s="54">
        <v>1071.5351118689998</v>
      </c>
      <c r="I259" s="55">
        <f t="shared" si="3"/>
        <v>0.12411372722405503</v>
      </c>
      <c r="J259" s="55">
        <f>H259/'סכום נכסי הקרן'!$C$41</f>
        <v>1.1128563471952918E-3</v>
      </c>
    </row>
    <row r="260" spans="1:10">
      <c r="A260" t="s">
        <v>1855</v>
      </c>
      <c r="B260" t="s">
        <v>1857</v>
      </c>
      <c r="C260" t="s">
        <v>1089</v>
      </c>
      <c r="D260" t="s">
        <v>100</v>
      </c>
      <c r="E260" s="65">
        <v>45069</v>
      </c>
      <c r="F260" s="54">
        <v>12884043.338049</v>
      </c>
      <c r="G260" s="54">
        <v>12.757655</v>
      </c>
      <c r="H260" s="54">
        <v>1643.701760849</v>
      </c>
      <c r="I260" s="55">
        <f t="shared" si="3"/>
        <v>0.19038662356838607</v>
      </c>
      <c r="J260" s="55">
        <f>H260/'סכום נכסי הקרן'!$C$41</f>
        <v>1.7070872593865278E-3</v>
      </c>
    </row>
    <row r="261" spans="1:10">
      <c r="A261" t="s">
        <v>1855</v>
      </c>
      <c r="B261" t="s">
        <v>1858</v>
      </c>
      <c r="C261" t="s">
        <v>1089</v>
      </c>
      <c r="D261" t="s">
        <v>100</v>
      </c>
      <c r="E261" s="65">
        <v>45153</v>
      </c>
      <c r="F261" s="54">
        <v>17277115.208597001</v>
      </c>
      <c r="G261" s="54">
        <v>5.9078999999999997</v>
      </c>
      <c r="H261" s="54">
        <v>1020.714616383</v>
      </c>
      <c r="I261" s="55">
        <f t="shared" si="3"/>
        <v>0.11822729285128029</v>
      </c>
      <c r="J261" s="55">
        <f>H261/'סכום נכסי הקרן'!$C$41</f>
        <v>1.0600760786415547E-3</v>
      </c>
    </row>
    <row r="262" spans="1:10">
      <c r="A262" t="s">
        <v>1859</v>
      </c>
      <c r="B262" t="s">
        <v>1860</v>
      </c>
      <c r="C262" t="s">
        <v>1089</v>
      </c>
      <c r="D262" t="s">
        <v>100</v>
      </c>
      <c r="E262" s="65">
        <v>45126</v>
      </c>
      <c r="F262" s="54">
        <v>2201558.7434339998</v>
      </c>
      <c r="G262" s="54">
        <v>-7.2860750000000003</v>
      </c>
      <c r="H262" s="54">
        <v>-160.40722263500001</v>
      </c>
      <c r="I262" s="55">
        <f t="shared" si="3"/>
        <v>-1.857964153891636E-2</v>
      </c>
      <c r="J262" s="55">
        <f>H262/'סכום נכסי הקרן'!$C$41</f>
        <v>-1.6659295049507603E-4</v>
      </c>
    </row>
    <row r="263" spans="1:10">
      <c r="A263" t="s">
        <v>1861</v>
      </c>
      <c r="B263" t="s">
        <v>1862</v>
      </c>
      <c r="C263" t="s">
        <v>1089</v>
      </c>
      <c r="D263" t="s">
        <v>167</v>
      </c>
      <c r="E263" s="65">
        <v>45082</v>
      </c>
      <c r="F263" s="54">
        <v>4219679.9294849997</v>
      </c>
      <c r="G263" s="54">
        <v>7.888477</v>
      </c>
      <c r="H263" s="54">
        <v>332.86849236500001</v>
      </c>
      <c r="I263" s="55">
        <f t="shared" si="3"/>
        <v>3.8555478775503561E-2</v>
      </c>
      <c r="J263" s="55">
        <f>H263/'סכום נכסי הקרן'!$C$41</f>
        <v>3.4570478410511028E-4</v>
      </c>
    </row>
    <row r="264" spans="1:10">
      <c r="A264" t="s">
        <v>1861</v>
      </c>
      <c r="B264" t="s">
        <v>1863</v>
      </c>
      <c r="C264" t="s">
        <v>1089</v>
      </c>
      <c r="D264" t="s">
        <v>167</v>
      </c>
      <c r="E264" s="65">
        <v>44972</v>
      </c>
      <c r="F264" s="54">
        <v>8085985.8372449996</v>
      </c>
      <c r="G264" s="54">
        <v>21.096354000000002</v>
      </c>
      <c r="H264" s="54">
        <f>1705.848198848+65.18</f>
        <v>1771.0281988480001</v>
      </c>
      <c r="I264" s="55">
        <f t="shared" si="3"/>
        <v>0.20513458527227696</v>
      </c>
      <c r="J264" s="55">
        <f>H264/'סכום נכסי הקרן'!$C$41</f>
        <v>1.8393237424690139E-3</v>
      </c>
    </row>
    <row r="265" spans="1:10">
      <c r="A265" s="56" t="s">
        <v>1098</v>
      </c>
      <c r="B265" s="103" t="s">
        <v>1867</v>
      </c>
      <c r="C265" s="103" t="s">
        <v>1867</v>
      </c>
      <c r="D265" s="103" t="s">
        <v>1867</v>
      </c>
      <c r="E265" s="103" t="s">
        <v>1867</v>
      </c>
      <c r="F265" s="58">
        <v>0</v>
      </c>
      <c r="G265" s="103" t="s">
        <v>1867</v>
      </c>
      <c r="H265" s="58">
        <v>0</v>
      </c>
      <c r="I265" s="57">
        <f t="shared" si="3"/>
        <v>0</v>
      </c>
      <c r="J265" s="57">
        <f>H265/'סכום נכסי הקרן'!$C$41</f>
        <v>0</v>
      </c>
    </row>
    <row r="266" spans="1:10">
      <c r="A266" t="s">
        <v>176</v>
      </c>
      <c r="B266" t="s">
        <v>176</v>
      </c>
      <c r="C266" t="s">
        <v>176</v>
      </c>
      <c r="D266" t="s">
        <v>176</v>
      </c>
      <c r="E266" s="103" t="s">
        <v>1867</v>
      </c>
      <c r="F266" s="54">
        <v>0</v>
      </c>
      <c r="G266" s="54">
        <v>0</v>
      </c>
      <c r="H266" s="54">
        <v>0</v>
      </c>
      <c r="I266" s="55">
        <f t="shared" ref="I266:I270" si="4">H266/$H$9</f>
        <v>0</v>
      </c>
      <c r="J266" s="55">
        <f>H266/'סכום נכסי הקרן'!$C$41</f>
        <v>0</v>
      </c>
    </row>
    <row r="267" spans="1:10">
      <c r="A267" s="56" t="s">
        <v>1093</v>
      </c>
      <c r="B267" s="103" t="s">
        <v>1867</v>
      </c>
      <c r="C267" s="103" t="s">
        <v>1867</v>
      </c>
      <c r="D267" s="103" t="s">
        <v>1867</v>
      </c>
      <c r="E267" s="103" t="s">
        <v>1867</v>
      </c>
      <c r="F267" s="58">
        <v>0</v>
      </c>
      <c r="G267" s="103" t="s">
        <v>1867</v>
      </c>
      <c r="H267" s="58">
        <v>0</v>
      </c>
      <c r="I267" s="57">
        <f t="shared" si="4"/>
        <v>0</v>
      </c>
      <c r="J267" s="57">
        <f>H267/'סכום נכסי הקרן'!$C$41</f>
        <v>0</v>
      </c>
    </row>
    <row r="268" spans="1:10">
      <c r="A268" t="s">
        <v>176</v>
      </c>
      <c r="B268" t="s">
        <v>176</v>
      </c>
      <c r="C268" t="s">
        <v>176</v>
      </c>
      <c r="D268" t="s">
        <v>176</v>
      </c>
      <c r="E268" s="103" t="s">
        <v>1867</v>
      </c>
      <c r="F268" s="54">
        <v>0</v>
      </c>
      <c r="G268" s="54">
        <v>0</v>
      </c>
      <c r="H268" s="54">
        <v>0</v>
      </c>
      <c r="I268" s="55">
        <f t="shared" si="4"/>
        <v>0</v>
      </c>
      <c r="J268" s="55">
        <f>H268/'סכום נכסי הקרן'!$C$41</f>
        <v>0</v>
      </c>
    </row>
    <row r="269" spans="1:10">
      <c r="A269" s="56" t="s">
        <v>226</v>
      </c>
      <c r="B269" s="103" t="s">
        <v>1867</v>
      </c>
      <c r="C269" s="103" t="s">
        <v>1867</v>
      </c>
      <c r="D269" s="103" t="s">
        <v>1867</v>
      </c>
      <c r="E269" s="103" t="s">
        <v>1867</v>
      </c>
      <c r="F269" s="58">
        <v>0</v>
      </c>
      <c r="G269" s="103" t="s">
        <v>1867</v>
      </c>
      <c r="H269" s="58">
        <v>0</v>
      </c>
      <c r="I269" s="57">
        <f t="shared" si="4"/>
        <v>0</v>
      </c>
      <c r="J269" s="57">
        <f>H269/'סכום נכסי הקרן'!$C$41</f>
        <v>0</v>
      </c>
    </row>
    <row r="270" spans="1:10">
      <c r="A270" t="s">
        <v>176</v>
      </c>
      <c r="B270" t="s">
        <v>176</v>
      </c>
      <c r="C270" t="s">
        <v>176</v>
      </c>
      <c r="D270" t="s">
        <v>176</v>
      </c>
      <c r="E270" s="103" t="s">
        <v>1867</v>
      </c>
      <c r="F270" s="54">
        <v>0</v>
      </c>
      <c r="G270" s="54">
        <v>0</v>
      </c>
      <c r="H270" s="54">
        <v>0</v>
      </c>
      <c r="I270" s="55">
        <f t="shared" si="4"/>
        <v>0</v>
      </c>
      <c r="J270" s="55">
        <f>H270/'סכום נכסי הקרן'!$C$41</f>
        <v>0</v>
      </c>
    </row>
    <row r="271" spans="1:10">
      <c r="A271" t="s">
        <v>186</v>
      </c>
      <c r="B271" s="103" t="s">
        <v>1867</v>
      </c>
      <c r="C271" s="103" t="s">
        <v>1867</v>
      </c>
      <c r="D271" s="103" t="s">
        <v>1867</v>
      </c>
      <c r="E271" s="103" t="s">
        <v>1867</v>
      </c>
      <c r="F271" s="103" t="s">
        <v>1867</v>
      </c>
      <c r="G271" s="103" t="s">
        <v>1867</v>
      </c>
      <c r="H271" s="103" t="s">
        <v>1867</v>
      </c>
      <c r="I271" s="103" t="s">
        <v>1867</v>
      </c>
      <c r="J271" s="103" t="s">
        <v>1867</v>
      </c>
    </row>
    <row r="272" spans="1:10">
      <c r="A272" t="s">
        <v>218</v>
      </c>
      <c r="B272" s="103" t="s">
        <v>1867</v>
      </c>
      <c r="C272" s="103" t="s">
        <v>1867</v>
      </c>
      <c r="D272" s="103" t="s">
        <v>1867</v>
      </c>
      <c r="E272" s="103" t="s">
        <v>1867</v>
      </c>
      <c r="F272" s="103" t="s">
        <v>1867</v>
      </c>
      <c r="G272" s="103" t="s">
        <v>1867</v>
      </c>
      <c r="H272" s="103" t="s">
        <v>1867</v>
      </c>
      <c r="I272" s="103" t="s">
        <v>1867</v>
      </c>
      <c r="J272" s="103" t="s">
        <v>1867</v>
      </c>
    </row>
    <row r="273" spans="1:10">
      <c r="A273" t="s">
        <v>219</v>
      </c>
      <c r="B273" s="103" t="s">
        <v>1867</v>
      </c>
      <c r="C273" s="103" t="s">
        <v>1867</v>
      </c>
      <c r="D273" s="103" t="s">
        <v>1867</v>
      </c>
      <c r="E273" s="103" t="s">
        <v>1867</v>
      </c>
      <c r="F273" s="103" t="s">
        <v>1867</v>
      </c>
      <c r="G273" s="103" t="s">
        <v>1867</v>
      </c>
      <c r="H273" s="103" t="s">
        <v>1867</v>
      </c>
      <c r="I273" s="103" t="s">
        <v>1867</v>
      </c>
      <c r="J273" s="103" t="s">
        <v>1867</v>
      </c>
    </row>
    <row r="274" spans="1:10">
      <c r="A274" t="s">
        <v>220</v>
      </c>
      <c r="B274" s="103" t="s">
        <v>1867</v>
      </c>
      <c r="C274" s="103" t="s">
        <v>1867</v>
      </c>
      <c r="D274" s="103" t="s">
        <v>1867</v>
      </c>
      <c r="E274" s="103" t="s">
        <v>1867</v>
      </c>
      <c r="F274" s="103" t="s">
        <v>1867</v>
      </c>
      <c r="G274" s="103" t="s">
        <v>1867</v>
      </c>
      <c r="H274" s="103" t="s">
        <v>1867</v>
      </c>
      <c r="I274" s="103" t="s">
        <v>1867</v>
      </c>
      <c r="J274" s="103" t="s">
        <v>1867</v>
      </c>
    </row>
    <row r="275" spans="1:10" hidden="1">
      <c r="B275" s="13"/>
      <c r="C275" s="13"/>
    </row>
    <row r="276" spans="1:10" hidden="1">
      <c r="B276" s="13"/>
      <c r="C276" s="13"/>
    </row>
    <row r="277" spans="1:10" hidden="1">
      <c r="B277" s="13"/>
      <c r="C277" s="13"/>
    </row>
    <row r="278" spans="1:10" hidden="1">
      <c r="B278" s="13"/>
      <c r="C278" s="13"/>
    </row>
    <row r="279" spans="1:10" hidden="1">
      <c r="B279" s="13"/>
      <c r="C279" s="13"/>
    </row>
    <row r="280" spans="1:10" hidden="1">
      <c r="B280" s="13"/>
      <c r="C280" s="13"/>
    </row>
    <row r="281" spans="1:10" hidden="1">
      <c r="B281" s="13"/>
      <c r="C281" s="13"/>
    </row>
    <row r="282" spans="1:10" hidden="1">
      <c r="B282" s="13"/>
      <c r="C282" s="13"/>
    </row>
    <row r="283" spans="1:10" hidden="1">
      <c r="B283" s="13"/>
      <c r="C283" s="13"/>
    </row>
    <row r="284" spans="1:10" hidden="1">
      <c r="B284" s="13"/>
      <c r="C284" s="13"/>
    </row>
    <row r="285" spans="1:10" hidden="1">
      <c r="B285" s="13"/>
      <c r="C285" s="13"/>
    </row>
    <row r="286" spans="1:10" hidden="1">
      <c r="B286" s="13"/>
      <c r="C286" s="13"/>
    </row>
    <row r="287" spans="1:10" hidden="1">
      <c r="B287" s="13"/>
      <c r="C287" s="13"/>
    </row>
    <row r="288" spans="1:10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1" s="1" customFormat="1">
      <c r="A1" s="2" t="s">
        <v>0</v>
      </c>
      <c r="B1" s="61" t="s">
        <v>1866</v>
      </c>
    </row>
    <row r="2" spans="1:21" s="1" customFormat="1">
      <c r="A2" s="2" t="s">
        <v>1</v>
      </c>
      <c r="B2" s="9" t="s">
        <v>1320</v>
      </c>
    </row>
    <row r="3" spans="1:21" s="1" customFormat="1">
      <c r="A3" s="2" t="s">
        <v>2</v>
      </c>
      <c r="B3" s="62" t="s">
        <v>1321</v>
      </c>
    </row>
    <row r="4" spans="1:21" s="1" customFormat="1">
      <c r="A4" s="2" t="s">
        <v>3</v>
      </c>
      <c r="B4" s="63" t="s">
        <v>164</v>
      </c>
    </row>
    <row r="5" spans="1:21" ht="18.75">
      <c r="A5" s="78" t="s">
        <v>124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80"/>
    </row>
    <row r="6" spans="1:21" s="15" customFormat="1">
      <c r="A6" s="31" t="s">
        <v>92</v>
      </c>
      <c r="B6" s="32" t="s">
        <v>46</v>
      </c>
      <c r="C6" s="32" t="s">
        <v>115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154</v>
      </c>
      <c r="L6" s="32" t="s">
        <v>155</v>
      </c>
      <c r="M6" s="32" t="s">
        <v>5</v>
      </c>
      <c r="N6" s="32" t="s">
        <v>69</v>
      </c>
      <c r="O6" s="32" t="s">
        <v>54</v>
      </c>
      <c r="P6" s="33" t="s">
        <v>150</v>
      </c>
      <c r="Q6" s="13"/>
      <c r="R6" s="13"/>
      <c r="S6" s="13"/>
      <c r="T6" s="13"/>
      <c r="U6" s="13"/>
    </row>
    <row r="7" spans="1:21" s="15" customFormat="1">
      <c r="A7" s="95" t="s">
        <v>1867</v>
      </c>
      <c r="B7" s="96" t="s">
        <v>1867</v>
      </c>
      <c r="C7" s="96" t="s">
        <v>1867</v>
      </c>
      <c r="D7" s="96" t="s">
        <v>1867</v>
      </c>
      <c r="E7" s="96" t="s">
        <v>1867</v>
      </c>
      <c r="F7" s="16" t="s">
        <v>70</v>
      </c>
      <c r="G7" s="16" t="s">
        <v>71</v>
      </c>
      <c r="H7" s="96" t="s">
        <v>1867</v>
      </c>
      <c r="I7" s="16" t="s">
        <v>7</v>
      </c>
      <c r="J7" s="16" t="s">
        <v>7</v>
      </c>
      <c r="K7" s="16" t="s">
        <v>151</v>
      </c>
      <c r="L7" s="96" t="s">
        <v>1867</v>
      </c>
      <c r="M7" s="16" t="s">
        <v>6</v>
      </c>
      <c r="N7" s="16" t="s">
        <v>7</v>
      </c>
      <c r="O7" s="20" t="s">
        <v>7</v>
      </c>
      <c r="P7" s="28" t="s">
        <v>7</v>
      </c>
      <c r="Q7" s="13"/>
      <c r="R7" s="13"/>
      <c r="S7" s="13"/>
      <c r="T7" s="13"/>
      <c r="U7" s="13"/>
    </row>
    <row r="8" spans="1:21" s="17" customFormat="1" ht="20.25">
      <c r="A8" s="97" t="s">
        <v>1867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3" t="s">
        <v>75</v>
      </c>
      <c r="P8" s="23" t="s">
        <v>76</v>
      </c>
      <c r="Q8" s="13"/>
      <c r="R8" s="13"/>
      <c r="S8" s="13"/>
      <c r="T8" s="13"/>
      <c r="U8" s="13"/>
    </row>
    <row r="9" spans="1:21" s="17" customFormat="1" ht="20.25">
      <c r="A9" s="18" t="s">
        <v>116</v>
      </c>
      <c r="B9" s="98" t="s">
        <v>1867</v>
      </c>
      <c r="C9" s="98" t="s">
        <v>1867</v>
      </c>
      <c r="D9" s="98" t="s">
        <v>1867</v>
      </c>
      <c r="E9" s="98" t="s">
        <v>1867</v>
      </c>
      <c r="F9" s="98" t="s">
        <v>1867</v>
      </c>
      <c r="G9" s="98" t="s">
        <v>1867</v>
      </c>
      <c r="H9" s="98" t="s">
        <v>1867</v>
      </c>
      <c r="I9" s="98" t="s">
        <v>1867</v>
      </c>
      <c r="J9" s="98" t="s">
        <v>1867</v>
      </c>
      <c r="K9" s="52">
        <v>0</v>
      </c>
      <c r="L9" s="98" t="s">
        <v>1867</v>
      </c>
      <c r="M9" s="52">
        <v>0</v>
      </c>
      <c r="N9" s="98" t="s">
        <v>1867</v>
      </c>
      <c r="O9" s="53">
        <v>0</v>
      </c>
      <c r="P9" s="53">
        <v>0</v>
      </c>
      <c r="Q9" s="13"/>
      <c r="R9" s="13"/>
      <c r="S9" s="13"/>
      <c r="T9" s="13"/>
      <c r="U9" s="13"/>
    </row>
    <row r="10" spans="1:21">
      <c r="A10" s="56" t="s">
        <v>170</v>
      </c>
      <c r="B10" s="102" t="s">
        <v>1867</v>
      </c>
      <c r="C10" s="103" t="s">
        <v>1867</v>
      </c>
      <c r="D10" s="103" t="s">
        <v>1867</v>
      </c>
      <c r="E10" s="103" t="s">
        <v>1867</v>
      </c>
      <c r="F10" s="103" t="s">
        <v>1867</v>
      </c>
      <c r="G10" s="58">
        <v>0</v>
      </c>
      <c r="H10" s="103" t="s">
        <v>1867</v>
      </c>
      <c r="I10" s="103" t="s">
        <v>1867</v>
      </c>
      <c r="J10" s="57">
        <v>0</v>
      </c>
      <c r="K10" s="58">
        <v>0</v>
      </c>
      <c r="L10" s="103" t="s">
        <v>1867</v>
      </c>
      <c r="M10" s="58">
        <v>0</v>
      </c>
      <c r="N10" s="103" t="s">
        <v>1867</v>
      </c>
      <c r="O10" s="57">
        <v>0</v>
      </c>
      <c r="P10" s="57">
        <v>0</v>
      </c>
    </row>
    <row r="11" spans="1:21">
      <c r="A11" s="56" t="s">
        <v>1111</v>
      </c>
      <c r="B11" s="102" t="s">
        <v>1867</v>
      </c>
      <c r="C11" s="103" t="s">
        <v>1867</v>
      </c>
      <c r="D11" s="103" t="s">
        <v>1867</v>
      </c>
      <c r="E11" s="103" t="s">
        <v>1867</v>
      </c>
      <c r="F11" s="103" t="s">
        <v>1867</v>
      </c>
      <c r="G11" s="58">
        <v>0</v>
      </c>
      <c r="H11" s="103" t="s">
        <v>1867</v>
      </c>
      <c r="I11" s="103" t="s">
        <v>1867</v>
      </c>
      <c r="J11" s="57">
        <v>0</v>
      </c>
      <c r="K11" s="58">
        <v>0</v>
      </c>
      <c r="L11" s="103" t="s">
        <v>1867</v>
      </c>
      <c r="M11" s="58">
        <v>0</v>
      </c>
      <c r="N11" s="103" t="s">
        <v>1867</v>
      </c>
      <c r="O11" s="57">
        <v>0</v>
      </c>
      <c r="P11" s="57">
        <v>0</v>
      </c>
    </row>
    <row r="12" spans="1:21">
      <c r="A12" t="s">
        <v>176</v>
      </c>
      <c r="B12" t="s">
        <v>176</v>
      </c>
      <c r="C12" s="103" t="s">
        <v>1867</v>
      </c>
      <c r="D12" t="s">
        <v>176</v>
      </c>
      <c r="E12" s="103" t="s">
        <v>1867</v>
      </c>
      <c r="F12" s="103" t="s">
        <v>1867</v>
      </c>
      <c r="G12" s="54">
        <v>0</v>
      </c>
      <c r="H12" t="s">
        <v>176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1">
      <c r="A13" s="56" t="s">
        <v>1112</v>
      </c>
      <c r="B13" s="102" t="s">
        <v>1867</v>
      </c>
      <c r="C13" s="103" t="s">
        <v>1867</v>
      </c>
      <c r="D13" s="103" t="s">
        <v>1867</v>
      </c>
      <c r="E13" s="103" t="s">
        <v>1867</v>
      </c>
      <c r="F13" s="103" t="s">
        <v>1867</v>
      </c>
      <c r="G13" s="58">
        <v>0</v>
      </c>
      <c r="H13" s="103" t="s">
        <v>1867</v>
      </c>
      <c r="I13" s="103" t="s">
        <v>1867</v>
      </c>
      <c r="J13" s="57">
        <v>0</v>
      </c>
      <c r="K13" s="58">
        <v>0</v>
      </c>
      <c r="L13" s="103" t="s">
        <v>1867</v>
      </c>
      <c r="M13" s="58">
        <v>0</v>
      </c>
      <c r="N13" s="103" t="s">
        <v>1867</v>
      </c>
      <c r="O13" s="57">
        <v>0</v>
      </c>
      <c r="P13" s="57">
        <v>0</v>
      </c>
    </row>
    <row r="14" spans="1:21">
      <c r="A14" t="s">
        <v>176</v>
      </c>
      <c r="B14" t="s">
        <v>176</v>
      </c>
      <c r="C14" s="103" t="s">
        <v>1867</v>
      </c>
      <c r="D14" t="s">
        <v>176</v>
      </c>
      <c r="E14" s="103" t="s">
        <v>1867</v>
      </c>
      <c r="F14" s="103" t="s">
        <v>1867</v>
      </c>
      <c r="G14" s="54">
        <v>0</v>
      </c>
      <c r="H14" t="s">
        <v>176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1">
      <c r="A15" s="56" t="s">
        <v>1113</v>
      </c>
      <c r="B15" s="102" t="s">
        <v>1867</v>
      </c>
      <c r="C15" s="103" t="s">
        <v>1867</v>
      </c>
      <c r="D15" s="103" t="s">
        <v>1867</v>
      </c>
      <c r="E15" s="103" t="s">
        <v>1867</v>
      </c>
      <c r="F15" s="103" t="s">
        <v>1867</v>
      </c>
      <c r="G15" s="58">
        <v>0</v>
      </c>
      <c r="H15" s="103" t="s">
        <v>1867</v>
      </c>
      <c r="I15" s="103" t="s">
        <v>1867</v>
      </c>
      <c r="J15" s="57">
        <v>0</v>
      </c>
      <c r="K15" s="58">
        <v>0</v>
      </c>
      <c r="L15" s="103" t="s">
        <v>1867</v>
      </c>
      <c r="M15" s="58">
        <v>0</v>
      </c>
      <c r="N15" s="103" t="s">
        <v>1867</v>
      </c>
      <c r="O15" s="57">
        <v>0</v>
      </c>
      <c r="P15" s="57">
        <v>0</v>
      </c>
    </row>
    <row r="16" spans="1:21">
      <c r="A16" s="56" t="s">
        <v>1114</v>
      </c>
      <c r="B16" s="102" t="s">
        <v>1867</v>
      </c>
      <c r="C16" s="103" t="s">
        <v>1867</v>
      </c>
      <c r="D16" s="103" t="s">
        <v>1867</v>
      </c>
      <c r="E16" s="103" t="s">
        <v>1867</v>
      </c>
      <c r="F16" s="103" t="s">
        <v>1867</v>
      </c>
      <c r="G16" s="58">
        <v>0</v>
      </c>
      <c r="H16" s="103" t="s">
        <v>1867</v>
      </c>
      <c r="I16" s="103" t="s">
        <v>1867</v>
      </c>
      <c r="J16" s="57">
        <v>0</v>
      </c>
      <c r="K16" s="58">
        <v>0</v>
      </c>
      <c r="L16" s="103" t="s">
        <v>1867</v>
      </c>
      <c r="M16" s="58">
        <v>0</v>
      </c>
      <c r="N16" s="103" t="s">
        <v>1867</v>
      </c>
      <c r="O16" s="57">
        <v>0</v>
      </c>
      <c r="P16" s="57">
        <v>0</v>
      </c>
    </row>
    <row r="17" spans="1:16">
      <c r="A17" t="s">
        <v>176</v>
      </c>
      <c r="B17" t="s">
        <v>176</v>
      </c>
      <c r="C17" s="103" t="s">
        <v>1867</v>
      </c>
      <c r="D17" t="s">
        <v>176</v>
      </c>
      <c r="E17" s="103" t="s">
        <v>1867</v>
      </c>
      <c r="F17" s="103" t="s">
        <v>1867</v>
      </c>
      <c r="G17" s="54">
        <v>0</v>
      </c>
      <c r="H17" t="s">
        <v>176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s="56" t="s">
        <v>1115</v>
      </c>
      <c r="B18" s="102" t="s">
        <v>1867</v>
      </c>
      <c r="C18" s="103" t="s">
        <v>1867</v>
      </c>
      <c r="D18" s="103" t="s">
        <v>1867</v>
      </c>
      <c r="E18" s="103" t="s">
        <v>1867</v>
      </c>
      <c r="F18" s="103" t="s">
        <v>1867</v>
      </c>
      <c r="G18" s="58">
        <v>0</v>
      </c>
      <c r="H18" s="103" t="s">
        <v>1867</v>
      </c>
      <c r="I18" s="103" t="s">
        <v>1867</v>
      </c>
      <c r="J18" s="57">
        <v>0</v>
      </c>
      <c r="K18" s="58">
        <v>0</v>
      </c>
      <c r="L18" s="103" t="s">
        <v>1867</v>
      </c>
      <c r="M18" s="58">
        <v>0</v>
      </c>
      <c r="N18" s="103" t="s">
        <v>1867</v>
      </c>
      <c r="O18" s="57">
        <v>0</v>
      </c>
      <c r="P18" s="57">
        <v>0</v>
      </c>
    </row>
    <row r="19" spans="1:16">
      <c r="A19" t="s">
        <v>176</v>
      </c>
      <c r="B19" t="s">
        <v>176</v>
      </c>
      <c r="C19" s="103" t="s">
        <v>1867</v>
      </c>
      <c r="D19" t="s">
        <v>176</v>
      </c>
      <c r="E19" s="103" t="s">
        <v>1867</v>
      </c>
      <c r="F19" s="103" t="s">
        <v>1867</v>
      </c>
      <c r="G19" s="54">
        <v>0</v>
      </c>
      <c r="H19" t="s">
        <v>176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1116</v>
      </c>
      <c r="B20" s="102" t="s">
        <v>1867</v>
      </c>
      <c r="C20" s="103" t="s">
        <v>1867</v>
      </c>
      <c r="D20" s="103" t="s">
        <v>1867</v>
      </c>
      <c r="E20" s="103" t="s">
        <v>1867</v>
      </c>
      <c r="F20" s="103" t="s">
        <v>1867</v>
      </c>
      <c r="G20" s="58">
        <v>0</v>
      </c>
      <c r="H20" s="103" t="s">
        <v>1867</v>
      </c>
      <c r="I20" s="103" t="s">
        <v>1867</v>
      </c>
      <c r="J20" s="57">
        <v>0</v>
      </c>
      <c r="K20" s="58">
        <v>0</v>
      </c>
      <c r="L20" s="103" t="s">
        <v>1867</v>
      </c>
      <c r="M20" s="58">
        <v>0</v>
      </c>
      <c r="N20" s="103" t="s">
        <v>1867</v>
      </c>
      <c r="O20" s="57">
        <v>0</v>
      </c>
      <c r="P20" s="57">
        <v>0</v>
      </c>
    </row>
    <row r="21" spans="1:16">
      <c r="A21" t="s">
        <v>176</v>
      </c>
      <c r="B21" t="s">
        <v>176</v>
      </c>
      <c r="C21" s="103" t="s">
        <v>1867</v>
      </c>
      <c r="D21" t="s">
        <v>176</v>
      </c>
      <c r="E21" s="103" t="s">
        <v>1867</v>
      </c>
      <c r="F21" s="103" t="s">
        <v>1867</v>
      </c>
      <c r="G21" s="54">
        <v>0</v>
      </c>
      <c r="H21" t="s">
        <v>176</v>
      </c>
      <c r="I21" s="55">
        <v>0</v>
      </c>
      <c r="J21" s="55">
        <v>0</v>
      </c>
      <c r="K21" s="54">
        <v>0</v>
      </c>
      <c r="L21" s="54">
        <v>0</v>
      </c>
      <c r="M21" s="54">
        <v>0</v>
      </c>
      <c r="N21" s="55">
        <v>0</v>
      </c>
      <c r="O21" s="55">
        <v>0</v>
      </c>
      <c r="P21" s="55">
        <v>0</v>
      </c>
    </row>
    <row r="22" spans="1:16">
      <c r="A22" s="56" t="s">
        <v>1117</v>
      </c>
      <c r="B22" s="102" t="s">
        <v>1867</v>
      </c>
      <c r="C22" s="103" t="s">
        <v>1867</v>
      </c>
      <c r="D22" s="103" t="s">
        <v>1867</v>
      </c>
      <c r="E22" s="103" t="s">
        <v>1867</v>
      </c>
      <c r="F22" s="103" t="s">
        <v>1867</v>
      </c>
      <c r="G22" s="58">
        <v>0</v>
      </c>
      <c r="H22" s="103" t="s">
        <v>1867</v>
      </c>
      <c r="I22" s="103" t="s">
        <v>1867</v>
      </c>
      <c r="J22" s="57">
        <v>0</v>
      </c>
      <c r="K22" s="58">
        <v>0</v>
      </c>
      <c r="L22" s="103" t="s">
        <v>1867</v>
      </c>
      <c r="M22" s="58">
        <v>0</v>
      </c>
      <c r="N22" s="103" t="s">
        <v>1867</v>
      </c>
      <c r="O22" s="57">
        <v>0</v>
      </c>
      <c r="P22" s="57">
        <v>0</v>
      </c>
    </row>
    <row r="23" spans="1:16">
      <c r="A23" t="s">
        <v>176</v>
      </c>
      <c r="B23" t="s">
        <v>176</v>
      </c>
      <c r="C23" s="103" t="s">
        <v>1867</v>
      </c>
      <c r="D23" t="s">
        <v>176</v>
      </c>
      <c r="E23" s="103" t="s">
        <v>1867</v>
      </c>
      <c r="F23" s="103" t="s">
        <v>1867</v>
      </c>
      <c r="G23" s="54">
        <v>0</v>
      </c>
      <c r="H23" t="s">
        <v>176</v>
      </c>
      <c r="I23" s="55">
        <v>0</v>
      </c>
      <c r="J23" s="55">
        <v>0</v>
      </c>
      <c r="K23" s="54">
        <v>0</v>
      </c>
      <c r="L23" s="54">
        <v>0</v>
      </c>
      <c r="M23" s="54">
        <v>0</v>
      </c>
      <c r="N23" s="55">
        <v>0</v>
      </c>
      <c r="O23" s="55">
        <v>0</v>
      </c>
      <c r="P23" s="55">
        <v>0</v>
      </c>
    </row>
    <row r="24" spans="1:16">
      <c r="A24" s="56" t="s">
        <v>184</v>
      </c>
      <c r="B24" s="102" t="s">
        <v>1867</v>
      </c>
      <c r="C24" s="103" t="s">
        <v>1867</v>
      </c>
      <c r="D24" s="103" t="s">
        <v>1867</v>
      </c>
      <c r="E24" s="103" t="s">
        <v>1867</v>
      </c>
      <c r="F24" s="103" t="s">
        <v>1867</v>
      </c>
      <c r="G24" s="58">
        <v>0</v>
      </c>
      <c r="H24" s="103" t="s">
        <v>1867</v>
      </c>
      <c r="I24" s="103" t="s">
        <v>1867</v>
      </c>
      <c r="J24" s="57">
        <v>0</v>
      </c>
      <c r="K24" s="58">
        <v>0</v>
      </c>
      <c r="L24" s="103" t="s">
        <v>1867</v>
      </c>
      <c r="M24" s="58">
        <v>0</v>
      </c>
      <c r="N24" s="103" t="s">
        <v>1867</v>
      </c>
      <c r="O24" s="57">
        <v>0</v>
      </c>
      <c r="P24" s="57">
        <v>0</v>
      </c>
    </row>
    <row r="25" spans="1:16">
      <c r="A25" s="56" t="s">
        <v>1111</v>
      </c>
      <c r="B25" s="102" t="s">
        <v>1867</v>
      </c>
      <c r="C25" s="103" t="s">
        <v>1867</v>
      </c>
      <c r="D25" s="103" t="s">
        <v>1867</v>
      </c>
      <c r="E25" s="103" t="s">
        <v>1867</v>
      </c>
      <c r="F25" s="103" t="s">
        <v>1867</v>
      </c>
      <c r="G25" s="58">
        <v>0</v>
      </c>
      <c r="H25" s="103" t="s">
        <v>1867</v>
      </c>
      <c r="I25" s="103" t="s">
        <v>1867</v>
      </c>
      <c r="J25" s="57">
        <v>0</v>
      </c>
      <c r="K25" s="58">
        <v>0</v>
      </c>
      <c r="L25" s="103" t="s">
        <v>1867</v>
      </c>
      <c r="M25" s="58">
        <v>0</v>
      </c>
      <c r="N25" s="103" t="s">
        <v>1867</v>
      </c>
      <c r="O25" s="57">
        <v>0</v>
      </c>
      <c r="P25" s="57">
        <v>0</v>
      </c>
    </row>
    <row r="26" spans="1:16">
      <c r="A26" t="s">
        <v>176</v>
      </c>
      <c r="B26" t="s">
        <v>176</v>
      </c>
      <c r="C26" s="103" t="s">
        <v>1867</v>
      </c>
      <c r="D26" t="s">
        <v>176</v>
      </c>
      <c r="E26" s="103" t="s">
        <v>1867</v>
      </c>
      <c r="F26" s="103" t="s">
        <v>1867</v>
      </c>
      <c r="G26" s="54">
        <v>0</v>
      </c>
      <c r="H26" t="s">
        <v>176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s="56" t="s">
        <v>1112</v>
      </c>
      <c r="B27" s="102" t="s">
        <v>1867</v>
      </c>
      <c r="C27" s="103" t="s">
        <v>1867</v>
      </c>
      <c r="D27" s="103" t="s">
        <v>1867</v>
      </c>
      <c r="E27" s="103" t="s">
        <v>1867</v>
      </c>
      <c r="F27" s="103" t="s">
        <v>1867</v>
      </c>
      <c r="G27" s="58">
        <v>0</v>
      </c>
      <c r="H27" s="103" t="s">
        <v>1867</v>
      </c>
      <c r="I27" s="103" t="s">
        <v>1867</v>
      </c>
      <c r="J27" s="57">
        <v>0</v>
      </c>
      <c r="K27" s="58">
        <v>0</v>
      </c>
      <c r="L27" s="103" t="s">
        <v>1867</v>
      </c>
      <c r="M27" s="58">
        <v>0</v>
      </c>
      <c r="N27" s="103" t="s">
        <v>1867</v>
      </c>
      <c r="O27" s="57">
        <v>0</v>
      </c>
      <c r="P27" s="57">
        <v>0</v>
      </c>
    </row>
    <row r="28" spans="1:16">
      <c r="A28" t="s">
        <v>176</v>
      </c>
      <c r="B28" t="s">
        <v>176</v>
      </c>
      <c r="C28" s="103" t="s">
        <v>1867</v>
      </c>
      <c r="D28" t="s">
        <v>176</v>
      </c>
      <c r="E28" s="103" t="s">
        <v>1867</v>
      </c>
      <c r="F28" s="103" t="s">
        <v>1867</v>
      </c>
      <c r="G28" s="54">
        <v>0</v>
      </c>
      <c r="H28" t="s">
        <v>176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s="56" t="s">
        <v>1113</v>
      </c>
      <c r="B29" s="102" t="s">
        <v>1867</v>
      </c>
      <c r="C29" s="103" t="s">
        <v>1867</v>
      </c>
      <c r="D29" s="103" t="s">
        <v>1867</v>
      </c>
      <c r="E29" s="103" t="s">
        <v>1867</v>
      </c>
      <c r="F29" s="103" t="s">
        <v>1867</v>
      </c>
      <c r="G29" s="58">
        <v>0</v>
      </c>
      <c r="H29" s="103" t="s">
        <v>1867</v>
      </c>
      <c r="I29" s="103" t="s">
        <v>1867</v>
      </c>
      <c r="J29" s="57">
        <v>0</v>
      </c>
      <c r="K29" s="58">
        <v>0</v>
      </c>
      <c r="L29" s="103" t="s">
        <v>1867</v>
      </c>
      <c r="M29" s="58">
        <v>0</v>
      </c>
      <c r="N29" s="103" t="s">
        <v>1867</v>
      </c>
      <c r="O29" s="57">
        <v>0</v>
      </c>
      <c r="P29" s="57">
        <v>0</v>
      </c>
    </row>
    <row r="30" spans="1:16">
      <c r="A30" s="56" t="s">
        <v>1114</v>
      </c>
      <c r="B30" s="102" t="s">
        <v>1867</v>
      </c>
      <c r="C30" s="103" t="s">
        <v>1867</v>
      </c>
      <c r="D30" s="103" t="s">
        <v>1867</v>
      </c>
      <c r="E30" s="103" t="s">
        <v>1867</v>
      </c>
      <c r="F30" s="103" t="s">
        <v>1867</v>
      </c>
      <c r="G30" s="58">
        <v>0</v>
      </c>
      <c r="H30" s="103" t="s">
        <v>1867</v>
      </c>
      <c r="I30" s="103" t="s">
        <v>1867</v>
      </c>
      <c r="J30" s="57">
        <v>0</v>
      </c>
      <c r="K30" s="58">
        <v>0</v>
      </c>
      <c r="L30" s="103" t="s">
        <v>1867</v>
      </c>
      <c r="M30" s="58">
        <v>0</v>
      </c>
      <c r="N30" s="103" t="s">
        <v>1867</v>
      </c>
      <c r="O30" s="57">
        <v>0</v>
      </c>
      <c r="P30" s="57">
        <v>0</v>
      </c>
    </row>
    <row r="31" spans="1:16">
      <c r="A31" t="s">
        <v>176</v>
      </c>
      <c r="B31" t="s">
        <v>176</v>
      </c>
      <c r="C31" s="103" t="s">
        <v>1867</v>
      </c>
      <c r="D31" t="s">
        <v>176</v>
      </c>
      <c r="E31" s="103" t="s">
        <v>1867</v>
      </c>
      <c r="F31" s="103" t="s">
        <v>1867</v>
      </c>
      <c r="G31" s="54">
        <v>0</v>
      </c>
      <c r="H31" t="s">
        <v>176</v>
      </c>
      <c r="I31" s="55">
        <v>0</v>
      </c>
      <c r="J31" s="55">
        <v>0</v>
      </c>
      <c r="K31" s="54">
        <v>0</v>
      </c>
      <c r="L31" s="54">
        <v>0</v>
      </c>
      <c r="M31" s="54">
        <v>0</v>
      </c>
      <c r="N31" s="55">
        <v>0</v>
      </c>
      <c r="O31" s="55">
        <v>0</v>
      </c>
      <c r="P31" s="55">
        <v>0</v>
      </c>
    </row>
    <row r="32" spans="1:16">
      <c r="A32" s="56" t="s">
        <v>1115</v>
      </c>
      <c r="B32" s="102" t="s">
        <v>1867</v>
      </c>
      <c r="C32" s="103" t="s">
        <v>1867</v>
      </c>
      <c r="D32" s="103" t="s">
        <v>1867</v>
      </c>
      <c r="E32" s="103" t="s">
        <v>1867</v>
      </c>
      <c r="F32" s="103" t="s">
        <v>1867</v>
      </c>
      <c r="G32" s="58">
        <v>0</v>
      </c>
      <c r="H32" s="103" t="s">
        <v>1867</v>
      </c>
      <c r="I32" s="103" t="s">
        <v>1867</v>
      </c>
      <c r="J32" s="57">
        <v>0</v>
      </c>
      <c r="K32" s="58">
        <v>0</v>
      </c>
      <c r="L32" s="103" t="s">
        <v>1867</v>
      </c>
      <c r="M32" s="58">
        <v>0</v>
      </c>
      <c r="N32" s="103" t="s">
        <v>1867</v>
      </c>
      <c r="O32" s="57">
        <v>0</v>
      </c>
      <c r="P32" s="57">
        <v>0</v>
      </c>
    </row>
    <row r="33" spans="1:16">
      <c r="A33" t="s">
        <v>176</v>
      </c>
      <c r="B33" t="s">
        <v>176</v>
      </c>
      <c r="C33" s="103" t="s">
        <v>1867</v>
      </c>
      <c r="D33" t="s">
        <v>176</v>
      </c>
      <c r="E33" s="103" t="s">
        <v>1867</v>
      </c>
      <c r="F33" s="103" t="s">
        <v>1867</v>
      </c>
      <c r="G33" s="54">
        <v>0</v>
      </c>
      <c r="H33" t="s">
        <v>176</v>
      </c>
      <c r="I33" s="55">
        <v>0</v>
      </c>
      <c r="J33" s="55">
        <v>0</v>
      </c>
      <c r="K33" s="54">
        <v>0</v>
      </c>
      <c r="L33" s="54">
        <v>0</v>
      </c>
      <c r="M33" s="54">
        <v>0</v>
      </c>
      <c r="N33" s="55">
        <v>0</v>
      </c>
      <c r="O33" s="55">
        <v>0</v>
      </c>
      <c r="P33" s="55">
        <v>0</v>
      </c>
    </row>
    <row r="34" spans="1:16">
      <c r="A34" s="56" t="s">
        <v>1116</v>
      </c>
      <c r="B34" s="102" t="s">
        <v>1867</v>
      </c>
      <c r="C34" s="103" t="s">
        <v>1867</v>
      </c>
      <c r="D34" s="103" t="s">
        <v>1867</v>
      </c>
      <c r="E34" s="103" t="s">
        <v>1867</v>
      </c>
      <c r="F34" s="103" t="s">
        <v>1867</v>
      </c>
      <c r="G34" s="58">
        <v>0</v>
      </c>
      <c r="H34" s="103" t="s">
        <v>1867</v>
      </c>
      <c r="I34" s="103" t="s">
        <v>1867</v>
      </c>
      <c r="J34" s="57">
        <v>0</v>
      </c>
      <c r="K34" s="58">
        <v>0</v>
      </c>
      <c r="L34" s="103" t="s">
        <v>1867</v>
      </c>
      <c r="M34" s="58">
        <v>0</v>
      </c>
      <c r="N34" s="103" t="s">
        <v>1867</v>
      </c>
      <c r="O34" s="57">
        <v>0</v>
      </c>
      <c r="P34" s="57">
        <v>0</v>
      </c>
    </row>
    <row r="35" spans="1:16">
      <c r="A35" t="s">
        <v>176</v>
      </c>
      <c r="B35" t="s">
        <v>176</v>
      </c>
      <c r="C35" s="103" t="s">
        <v>1867</v>
      </c>
      <c r="D35" t="s">
        <v>176</v>
      </c>
      <c r="E35" s="103" t="s">
        <v>1867</v>
      </c>
      <c r="F35" s="103" t="s">
        <v>1867</v>
      </c>
      <c r="G35" s="54">
        <v>0</v>
      </c>
      <c r="H35" t="s">
        <v>176</v>
      </c>
      <c r="I35" s="55">
        <v>0</v>
      </c>
      <c r="J35" s="55">
        <v>0</v>
      </c>
      <c r="K35" s="54">
        <v>0</v>
      </c>
      <c r="L35" s="54">
        <v>0</v>
      </c>
      <c r="M35" s="54">
        <v>0</v>
      </c>
      <c r="N35" s="55">
        <v>0</v>
      </c>
      <c r="O35" s="55">
        <v>0</v>
      </c>
      <c r="P35" s="55">
        <v>0</v>
      </c>
    </row>
    <row r="36" spans="1:16">
      <c r="A36" s="56" t="s">
        <v>1117</v>
      </c>
      <c r="B36" s="102" t="s">
        <v>1867</v>
      </c>
      <c r="C36" s="103" t="s">
        <v>1867</v>
      </c>
      <c r="D36" s="103" t="s">
        <v>1867</v>
      </c>
      <c r="E36" s="103" t="s">
        <v>1867</v>
      </c>
      <c r="F36" s="103" t="s">
        <v>1867</v>
      </c>
      <c r="G36" s="58">
        <v>0</v>
      </c>
      <c r="H36" s="103" t="s">
        <v>1867</v>
      </c>
      <c r="I36" s="103" t="s">
        <v>1867</v>
      </c>
      <c r="J36" s="57">
        <v>0</v>
      </c>
      <c r="K36" s="58">
        <v>0</v>
      </c>
      <c r="L36" s="103" t="s">
        <v>1867</v>
      </c>
      <c r="M36" s="58">
        <v>0</v>
      </c>
      <c r="N36" s="103" t="s">
        <v>1867</v>
      </c>
      <c r="O36" s="57">
        <v>0</v>
      </c>
      <c r="P36" s="57">
        <v>0</v>
      </c>
    </row>
    <row r="37" spans="1:16">
      <c r="A37" t="s">
        <v>176</v>
      </c>
      <c r="B37" t="s">
        <v>176</v>
      </c>
      <c r="C37" s="103" t="s">
        <v>1867</v>
      </c>
      <c r="D37" t="s">
        <v>176</v>
      </c>
      <c r="E37" s="103" t="s">
        <v>1867</v>
      </c>
      <c r="F37" s="103" t="s">
        <v>1867</v>
      </c>
      <c r="G37" s="54">
        <v>0</v>
      </c>
      <c r="H37" t="s">
        <v>176</v>
      </c>
      <c r="I37" s="55">
        <v>0</v>
      </c>
      <c r="J37" s="55">
        <v>0</v>
      </c>
      <c r="K37" s="54">
        <v>0</v>
      </c>
      <c r="L37" s="54">
        <v>0</v>
      </c>
      <c r="M37" s="54">
        <v>0</v>
      </c>
      <c r="N37" s="55">
        <v>0</v>
      </c>
      <c r="O37" s="55">
        <v>0</v>
      </c>
      <c r="P37" s="55">
        <v>0</v>
      </c>
    </row>
    <row r="38" spans="1:16">
      <c r="A38" t="s">
        <v>186</v>
      </c>
      <c r="B38" s="102" t="s">
        <v>1867</v>
      </c>
      <c r="C38" s="103" t="s">
        <v>1867</v>
      </c>
      <c r="D38" s="103" t="s">
        <v>1867</v>
      </c>
      <c r="E38" s="103" t="s">
        <v>1867</v>
      </c>
      <c r="F38" s="103" t="s">
        <v>1867</v>
      </c>
      <c r="G38" s="103" t="s">
        <v>1867</v>
      </c>
      <c r="H38" s="103" t="s">
        <v>1867</v>
      </c>
      <c r="I38" s="103" t="s">
        <v>1867</v>
      </c>
      <c r="J38" s="103" t="s">
        <v>1867</v>
      </c>
      <c r="K38" s="103" t="s">
        <v>1867</v>
      </c>
      <c r="L38" s="103" t="s">
        <v>1867</v>
      </c>
      <c r="M38" s="103" t="s">
        <v>1867</v>
      </c>
      <c r="N38" s="103" t="s">
        <v>1867</v>
      </c>
      <c r="O38" s="103" t="s">
        <v>1867</v>
      </c>
      <c r="P38" s="103" t="s">
        <v>1867</v>
      </c>
    </row>
    <row r="39" spans="1:16">
      <c r="A39" t="s">
        <v>218</v>
      </c>
      <c r="B39" s="102" t="s">
        <v>1867</v>
      </c>
      <c r="C39" s="103" t="s">
        <v>1867</v>
      </c>
      <c r="D39" s="103" t="s">
        <v>1867</v>
      </c>
      <c r="E39" s="103" t="s">
        <v>1867</v>
      </c>
      <c r="F39" s="103" t="s">
        <v>1867</v>
      </c>
      <c r="G39" s="103" t="s">
        <v>1867</v>
      </c>
      <c r="H39" s="103" t="s">
        <v>1867</v>
      </c>
      <c r="I39" s="103" t="s">
        <v>1867</v>
      </c>
      <c r="J39" s="103" t="s">
        <v>1867</v>
      </c>
      <c r="K39" s="103" t="s">
        <v>1867</v>
      </c>
      <c r="L39" s="103" t="s">
        <v>1867</v>
      </c>
      <c r="M39" s="103" t="s">
        <v>1867</v>
      </c>
      <c r="N39" s="103" t="s">
        <v>1867</v>
      </c>
      <c r="O39" s="103" t="s">
        <v>1867</v>
      </c>
      <c r="P39" s="103" t="s">
        <v>1867</v>
      </c>
    </row>
    <row r="40" spans="1:16">
      <c r="A40" t="s">
        <v>219</v>
      </c>
      <c r="B40" s="102" t="s">
        <v>1867</v>
      </c>
      <c r="C40" s="103" t="s">
        <v>1867</v>
      </c>
      <c r="D40" s="103" t="s">
        <v>1867</v>
      </c>
      <c r="E40" s="103" t="s">
        <v>1867</v>
      </c>
      <c r="F40" s="103" t="s">
        <v>1867</v>
      </c>
      <c r="G40" s="103" t="s">
        <v>1867</v>
      </c>
      <c r="H40" s="103" t="s">
        <v>1867</v>
      </c>
      <c r="I40" s="103" t="s">
        <v>1867</v>
      </c>
      <c r="J40" s="103" t="s">
        <v>1867</v>
      </c>
      <c r="K40" s="103" t="s">
        <v>1867</v>
      </c>
      <c r="L40" s="103" t="s">
        <v>1867</v>
      </c>
      <c r="M40" s="103" t="s">
        <v>1867</v>
      </c>
      <c r="N40" s="103" t="s">
        <v>1867</v>
      </c>
      <c r="O40" s="103" t="s">
        <v>1867</v>
      </c>
      <c r="P40" s="103" t="s">
        <v>1867</v>
      </c>
    </row>
    <row r="41" spans="1:16">
      <c r="A41" t="s">
        <v>220</v>
      </c>
      <c r="B41" s="102" t="s">
        <v>1867</v>
      </c>
      <c r="C41" s="103" t="s">
        <v>1867</v>
      </c>
      <c r="D41" s="103" t="s">
        <v>1867</v>
      </c>
      <c r="E41" s="103" t="s">
        <v>1867</v>
      </c>
      <c r="F41" s="103" t="s">
        <v>1867</v>
      </c>
      <c r="G41" s="103" t="s">
        <v>1867</v>
      </c>
      <c r="H41" s="103" t="s">
        <v>1867</v>
      </c>
      <c r="I41" s="103" t="s">
        <v>1867</v>
      </c>
      <c r="J41" s="103" t="s">
        <v>1867</v>
      </c>
      <c r="K41" s="103" t="s">
        <v>1867</v>
      </c>
      <c r="L41" s="103" t="s">
        <v>1867</v>
      </c>
      <c r="M41" s="103" t="s">
        <v>1867</v>
      </c>
      <c r="N41" s="103" t="s">
        <v>1867</v>
      </c>
      <c r="O41" s="103" t="s">
        <v>1867</v>
      </c>
      <c r="P41" s="103" t="s">
        <v>1867</v>
      </c>
    </row>
    <row r="42" spans="1:16" hidden="1"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1" s="1" customFormat="1">
      <c r="A1" s="2" t="s">
        <v>0</v>
      </c>
      <c r="B1" s="61" t="s">
        <v>1866</v>
      </c>
    </row>
    <row r="2" spans="1:21" s="1" customFormat="1">
      <c r="A2" s="2" t="s">
        <v>1</v>
      </c>
      <c r="B2" s="9" t="s">
        <v>1320</v>
      </c>
    </row>
    <row r="3" spans="1:21" s="1" customFormat="1">
      <c r="A3" s="2" t="s">
        <v>2</v>
      </c>
      <c r="B3" s="62" t="s">
        <v>1321</v>
      </c>
    </row>
    <row r="4" spans="1:21" s="1" customFormat="1">
      <c r="A4" s="2" t="s">
        <v>3</v>
      </c>
      <c r="B4" s="63" t="s">
        <v>164</v>
      </c>
    </row>
    <row r="5" spans="1:21" s="15" customFormat="1">
      <c r="A5" s="31" t="s">
        <v>92</v>
      </c>
      <c r="B5" s="32" t="s">
        <v>125</v>
      </c>
      <c r="C5" s="32" t="s">
        <v>46</v>
      </c>
      <c r="D5" s="110" t="s">
        <v>47</v>
      </c>
      <c r="E5" s="110" t="s">
        <v>48</v>
      </c>
      <c r="F5" s="110" t="s">
        <v>67</v>
      </c>
      <c r="G5" s="110" t="s">
        <v>49</v>
      </c>
      <c r="H5" s="32" t="s">
        <v>68</v>
      </c>
      <c r="I5" s="32" t="s">
        <v>163</v>
      </c>
      <c r="J5" s="32" t="s">
        <v>50</v>
      </c>
      <c r="K5" s="34" t="s">
        <v>126</v>
      </c>
      <c r="L5" s="110" t="s">
        <v>52</v>
      </c>
      <c r="M5" s="32" t="s">
        <v>154</v>
      </c>
      <c r="N5" s="32" t="s">
        <v>155</v>
      </c>
      <c r="O5" s="32" t="s">
        <v>5</v>
      </c>
      <c r="P5" s="32" t="s">
        <v>54</v>
      </c>
      <c r="Q5" s="33" t="s">
        <v>150</v>
      </c>
      <c r="R5" s="13"/>
      <c r="S5" s="13"/>
      <c r="T5" s="13"/>
      <c r="U5" s="13"/>
    </row>
    <row r="6" spans="1:21" s="15" customFormat="1">
      <c r="A6" s="95" t="s">
        <v>1867</v>
      </c>
      <c r="B6" s="118" t="s">
        <v>1867</v>
      </c>
      <c r="C6" s="96" t="s">
        <v>1867</v>
      </c>
      <c r="D6" s="96" t="s">
        <v>1867</v>
      </c>
      <c r="E6" s="96" t="s">
        <v>1867</v>
      </c>
      <c r="F6" s="16" t="s">
        <v>70</v>
      </c>
      <c r="G6" s="96" t="s">
        <v>1867</v>
      </c>
      <c r="H6" s="16" t="s">
        <v>71</v>
      </c>
      <c r="I6" s="96" t="s">
        <v>1867</v>
      </c>
      <c r="J6" s="96" t="s">
        <v>1867</v>
      </c>
      <c r="K6" s="16" t="s">
        <v>7</v>
      </c>
      <c r="L6" s="16" t="s">
        <v>7</v>
      </c>
      <c r="M6" s="16" t="s">
        <v>151</v>
      </c>
      <c r="N6" s="96" t="s">
        <v>1867</v>
      </c>
      <c r="O6" s="16" t="s">
        <v>152</v>
      </c>
      <c r="P6" s="20" t="s">
        <v>7</v>
      </c>
      <c r="Q6" s="28" t="s">
        <v>7</v>
      </c>
      <c r="R6" s="13"/>
      <c r="S6" s="13"/>
      <c r="T6" s="13"/>
      <c r="U6" s="13"/>
    </row>
    <row r="7" spans="1:21" s="17" customFormat="1" ht="20.25">
      <c r="A7" s="97" t="s">
        <v>1867</v>
      </c>
      <c r="B7" s="14" t="s">
        <v>8</v>
      </c>
      <c r="C7" s="14" t="s">
        <v>9</v>
      </c>
      <c r="D7" s="14" t="s">
        <v>56</v>
      </c>
      <c r="E7" s="14" t="s">
        <v>57</v>
      </c>
      <c r="F7" s="5" t="s">
        <v>58</v>
      </c>
      <c r="G7" s="5" t="s">
        <v>59</v>
      </c>
      <c r="H7" s="5" t="s">
        <v>60</v>
      </c>
      <c r="I7" s="98" t="s">
        <v>1867</v>
      </c>
      <c r="J7" s="5" t="s">
        <v>61</v>
      </c>
      <c r="K7" s="5" t="s">
        <v>62</v>
      </c>
      <c r="L7" s="5" t="s">
        <v>63</v>
      </c>
      <c r="M7" s="23" t="s">
        <v>72</v>
      </c>
      <c r="N7" s="23" t="s">
        <v>73</v>
      </c>
      <c r="O7" s="23" t="s">
        <v>74</v>
      </c>
      <c r="P7" s="23" t="s">
        <v>75</v>
      </c>
      <c r="Q7" s="23" t="s">
        <v>76</v>
      </c>
      <c r="R7" s="13"/>
      <c r="S7" s="13"/>
      <c r="T7" s="13"/>
      <c r="U7" s="13"/>
    </row>
    <row r="8" spans="1:21" s="17" customFormat="1" ht="20.25">
      <c r="A8" s="18" t="s">
        <v>127</v>
      </c>
      <c r="B8" s="113" t="s">
        <v>1867</v>
      </c>
      <c r="C8" s="113" t="s">
        <v>1867</v>
      </c>
      <c r="D8" s="113" t="s">
        <v>1867</v>
      </c>
      <c r="E8" s="113" t="s">
        <v>1867</v>
      </c>
      <c r="F8" s="113" t="s">
        <v>1867</v>
      </c>
      <c r="G8" s="113" t="s">
        <v>1867</v>
      </c>
      <c r="H8" s="113" t="s">
        <v>1867</v>
      </c>
      <c r="I8" s="113" t="s">
        <v>1867</v>
      </c>
      <c r="J8" s="113" t="s">
        <v>1867</v>
      </c>
      <c r="K8" s="113" t="s">
        <v>1867</v>
      </c>
      <c r="L8" s="98" t="s">
        <v>1867</v>
      </c>
      <c r="M8" s="52">
        <v>0</v>
      </c>
      <c r="N8" s="98" t="s">
        <v>1867</v>
      </c>
      <c r="O8" s="52">
        <v>0</v>
      </c>
      <c r="P8" s="53">
        <v>0</v>
      </c>
      <c r="Q8" s="53">
        <v>0</v>
      </c>
      <c r="R8" s="13"/>
      <c r="S8" s="13"/>
      <c r="T8" s="13"/>
      <c r="U8" s="13"/>
    </row>
    <row r="9" spans="1:21">
      <c r="A9" s="56" t="s">
        <v>170</v>
      </c>
      <c r="B9" s="102" t="s">
        <v>1867</v>
      </c>
      <c r="C9" s="102" t="s">
        <v>1867</v>
      </c>
      <c r="D9" s="103" t="s">
        <v>1867</v>
      </c>
      <c r="E9" s="103" t="s">
        <v>1867</v>
      </c>
      <c r="F9" s="103" t="s">
        <v>1867</v>
      </c>
      <c r="G9" s="103" t="s">
        <v>1867</v>
      </c>
      <c r="H9" s="58">
        <v>0</v>
      </c>
      <c r="I9" s="103" t="s">
        <v>1867</v>
      </c>
      <c r="J9" s="103" t="s">
        <v>1867</v>
      </c>
      <c r="K9" s="103" t="s">
        <v>1867</v>
      </c>
      <c r="L9" s="57">
        <v>0</v>
      </c>
      <c r="M9" s="58">
        <v>0</v>
      </c>
      <c r="N9" s="103" t="s">
        <v>1867</v>
      </c>
      <c r="O9" s="58">
        <v>0</v>
      </c>
      <c r="P9" s="57">
        <v>0</v>
      </c>
      <c r="Q9" s="57">
        <v>0</v>
      </c>
    </row>
    <row r="10" spans="1:21">
      <c r="A10" s="56" t="s">
        <v>1274</v>
      </c>
      <c r="B10" s="102" t="s">
        <v>1867</v>
      </c>
      <c r="C10" s="102" t="s">
        <v>1867</v>
      </c>
      <c r="D10" s="103" t="s">
        <v>1867</v>
      </c>
      <c r="E10" s="103" t="s">
        <v>1867</v>
      </c>
      <c r="F10" s="103" t="s">
        <v>1867</v>
      </c>
      <c r="G10" s="103" t="s">
        <v>1867</v>
      </c>
      <c r="H10" s="58">
        <v>0</v>
      </c>
      <c r="I10" s="103" t="s">
        <v>1867</v>
      </c>
      <c r="J10" s="103" t="s">
        <v>1867</v>
      </c>
      <c r="K10" s="103" t="s">
        <v>1867</v>
      </c>
      <c r="L10" s="57">
        <v>0</v>
      </c>
      <c r="M10" s="58">
        <v>0</v>
      </c>
      <c r="N10" s="103" t="s">
        <v>1867</v>
      </c>
      <c r="O10" s="58">
        <v>0</v>
      </c>
      <c r="P10" s="57">
        <v>0</v>
      </c>
      <c r="Q10" s="57">
        <v>0</v>
      </c>
    </row>
    <row r="11" spans="1:21">
      <c r="A11" t="s">
        <v>176</v>
      </c>
      <c r="B11" s="102" t="s">
        <v>1867</v>
      </c>
      <c r="C11" t="s">
        <v>176</v>
      </c>
      <c r="D11" s="103" t="s">
        <v>1867</v>
      </c>
      <c r="E11" t="s">
        <v>176</v>
      </c>
      <c r="F11" s="103" t="s">
        <v>1867</v>
      </c>
      <c r="G11" s="103" t="s">
        <v>1867</v>
      </c>
      <c r="H11" s="54">
        <v>0</v>
      </c>
      <c r="I11" t="s">
        <v>176</v>
      </c>
      <c r="J11" t="s">
        <v>176</v>
      </c>
      <c r="K11" s="55">
        <v>0</v>
      </c>
      <c r="L11" s="55">
        <v>0</v>
      </c>
      <c r="M11" s="54">
        <v>0</v>
      </c>
      <c r="N11" s="54">
        <v>0</v>
      </c>
      <c r="O11" s="54">
        <v>0</v>
      </c>
      <c r="P11" s="55">
        <v>0</v>
      </c>
      <c r="Q11" s="55">
        <v>0</v>
      </c>
    </row>
    <row r="12" spans="1:21">
      <c r="A12" s="56" t="s">
        <v>1275</v>
      </c>
      <c r="B12" s="102" t="s">
        <v>1867</v>
      </c>
      <c r="C12" s="102" t="s">
        <v>1867</v>
      </c>
      <c r="D12" s="103" t="s">
        <v>1867</v>
      </c>
      <c r="E12" s="103" t="s">
        <v>1867</v>
      </c>
      <c r="F12" s="103" t="s">
        <v>1867</v>
      </c>
      <c r="G12" s="103" t="s">
        <v>1867</v>
      </c>
      <c r="H12" s="58">
        <v>0</v>
      </c>
      <c r="I12" s="103" t="s">
        <v>1867</v>
      </c>
      <c r="J12" s="103" t="s">
        <v>1867</v>
      </c>
      <c r="K12" s="103" t="s">
        <v>1867</v>
      </c>
      <c r="L12" s="57">
        <v>0</v>
      </c>
      <c r="M12" s="58">
        <v>0</v>
      </c>
      <c r="N12" s="103" t="s">
        <v>1867</v>
      </c>
      <c r="O12" s="58">
        <v>0</v>
      </c>
      <c r="P12" s="57">
        <v>0</v>
      </c>
      <c r="Q12" s="57">
        <v>0</v>
      </c>
    </row>
    <row r="13" spans="1:21">
      <c r="A13" t="s">
        <v>176</v>
      </c>
      <c r="B13" s="102" t="s">
        <v>1867</v>
      </c>
      <c r="C13" t="s">
        <v>176</v>
      </c>
      <c r="D13" s="103" t="s">
        <v>1867</v>
      </c>
      <c r="E13" t="s">
        <v>176</v>
      </c>
      <c r="F13" s="103" t="s">
        <v>1867</v>
      </c>
      <c r="G13" s="103" t="s">
        <v>1867</v>
      </c>
      <c r="H13" s="54">
        <v>0</v>
      </c>
      <c r="I13" t="s">
        <v>176</v>
      </c>
      <c r="J13" t="s">
        <v>176</v>
      </c>
      <c r="K13" s="55">
        <v>0</v>
      </c>
      <c r="L13" s="55">
        <v>0</v>
      </c>
      <c r="M13" s="54">
        <v>0</v>
      </c>
      <c r="N13" s="54">
        <v>0</v>
      </c>
      <c r="O13" s="54">
        <v>0</v>
      </c>
      <c r="P13" s="55">
        <v>0</v>
      </c>
      <c r="Q13" s="55">
        <v>0</v>
      </c>
    </row>
    <row r="14" spans="1:21">
      <c r="A14" s="56" t="s">
        <v>1276</v>
      </c>
      <c r="B14" s="102" t="s">
        <v>1867</v>
      </c>
      <c r="C14" s="102" t="s">
        <v>1867</v>
      </c>
      <c r="D14" s="103" t="s">
        <v>1867</v>
      </c>
      <c r="E14" s="103" t="s">
        <v>1867</v>
      </c>
      <c r="F14" s="103" t="s">
        <v>1867</v>
      </c>
      <c r="G14" s="103" t="s">
        <v>1867</v>
      </c>
      <c r="H14" s="58">
        <v>0</v>
      </c>
      <c r="I14" s="103" t="s">
        <v>1867</v>
      </c>
      <c r="J14" s="103" t="s">
        <v>1867</v>
      </c>
      <c r="K14" s="103" t="s">
        <v>1867</v>
      </c>
      <c r="L14" s="57">
        <v>0</v>
      </c>
      <c r="M14" s="58">
        <v>0</v>
      </c>
      <c r="N14" s="103" t="s">
        <v>1867</v>
      </c>
      <c r="O14" s="58">
        <v>0</v>
      </c>
      <c r="P14" s="57">
        <v>0</v>
      </c>
      <c r="Q14" s="57">
        <v>0</v>
      </c>
    </row>
    <row r="15" spans="1:21">
      <c r="A15" t="s">
        <v>176</v>
      </c>
      <c r="B15" s="102" t="s">
        <v>1867</v>
      </c>
      <c r="C15" t="s">
        <v>176</v>
      </c>
      <c r="D15" s="103" t="s">
        <v>1867</v>
      </c>
      <c r="E15" t="s">
        <v>176</v>
      </c>
      <c r="F15" s="103" t="s">
        <v>1867</v>
      </c>
      <c r="G15" s="103" t="s">
        <v>1867</v>
      </c>
      <c r="H15" s="54">
        <v>0</v>
      </c>
      <c r="I15" t="s">
        <v>176</v>
      </c>
      <c r="J15" t="s">
        <v>176</v>
      </c>
      <c r="K15" s="55">
        <v>0</v>
      </c>
      <c r="L15" s="55">
        <v>0</v>
      </c>
      <c r="M15" s="54">
        <v>0</v>
      </c>
      <c r="N15" s="54">
        <v>0</v>
      </c>
      <c r="O15" s="54">
        <v>0</v>
      </c>
      <c r="P15" s="55">
        <v>0</v>
      </c>
      <c r="Q15" s="55">
        <v>0</v>
      </c>
    </row>
    <row r="16" spans="1:21">
      <c r="A16" s="56" t="s">
        <v>1277</v>
      </c>
      <c r="B16" s="102" t="s">
        <v>1867</v>
      </c>
      <c r="C16" s="102" t="s">
        <v>1867</v>
      </c>
      <c r="D16" s="103" t="s">
        <v>1867</v>
      </c>
      <c r="E16" s="103" t="s">
        <v>1867</v>
      </c>
      <c r="F16" s="103" t="s">
        <v>1867</v>
      </c>
      <c r="G16" s="103" t="s">
        <v>1867</v>
      </c>
      <c r="H16" s="58">
        <v>0</v>
      </c>
      <c r="I16" s="103" t="s">
        <v>1867</v>
      </c>
      <c r="J16" s="103" t="s">
        <v>1867</v>
      </c>
      <c r="K16" s="103" t="s">
        <v>1867</v>
      </c>
      <c r="L16" s="57">
        <v>0</v>
      </c>
      <c r="M16" s="58">
        <v>0</v>
      </c>
      <c r="N16" s="103" t="s">
        <v>1867</v>
      </c>
      <c r="O16" s="58">
        <v>0</v>
      </c>
      <c r="P16" s="57">
        <v>0</v>
      </c>
      <c r="Q16" s="57">
        <v>0</v>
      </c>
    </row>
    <row r="17" spans="1:17">
      <c r="A17" t="s">
        <v>176</v>
      </c>
      <c r="B17" s="102" t="s">
        <v>1867</v>
      </c>
      <c r="C17" t="s">
        <v>176</v>
      </c>
      <c r="D17" s="103" t="s">
        <v>1867</v>
      </c>
      <c r="E17" t="s">
        <v>176</v>
      </c>
      <c r="F17" s="103" t="s">
        <v>1867</v>
      </c>
      <c r="G17" s="103" t="s">
        <v>1867</v>
      </c>
      <c r="H17" s="54">
        <v>0</v>
      </c>
      <c r="I17" t="s">
        <v>176</v>
      </c>
      <c r="J17" t="s">
        <v>176</v>
      </c>
      <c r="K17" s="55">
        <v>0</v>
      </c>
      <c r="L17" s="55">
        <v>0</v>
      </c>
      <c r="M17" s="54">
        <v>0</v>
      </c>
      <c r="N17" s="54">
        <v>0</v>
      </c>
      <c r="O17" s="54">
        <v>0</v>
      </c>
      <c r="P17" s="55">
        <v>0</v>
      </c>
      <c r="Q17" s="55">
        <v>0</v>
      </c>
    </row>
    <row r="18" spans="1:17">
      <c r="A18" s="56" t="s">
        <v>1278</v>
      </c>
      <c r="B18" s="102" t="s">
        <v>1867</v>
      </c>
      <c r="C18" s="102" t="s">
        <v>1867</v>
      </c>
      <c r="D18" s="103" t="s">
        <v>1867</v>
      </c>
      <c r="E18" s="103" t="s">
        <v>1867</v>
      </c>
      <c r="F18" s="103" t="s">
        <v>1867</v>
      </c>
      <c r="G18" s="103" t="s">
        <v>1867</v>
      </c>
      <c r="H18" s="58">
        <v>0</v>
      </c>
      <c r="I18" s="103" t="s">
        <v>1867</v>
      </c>
      <c r="J18" s="103" t="s">
        <v>1867</v>
      </c>
      <c r="K18" s="103" t="s">
        <v>1867</v>
      </c>
      <c r="L18" s="57">
        <v>0</v>
      </c>
      <c r="M18" s="58">
        <v>0</v>
      </c>
      <c r="N18" s="103" t="s">
        <v>1867</v>
      </c>
      <c r="O18" s="58">
        <v>0</v>
      </c>
      <c r="P18" s="57">
        <v>0</v>
      </c>
      <c r="Q18" s="57">
        <v>0</v>
      </c>
    </row>
    <row r="19" spans="1:17">
      <c r="A19" t="s">
        <v>176</v>
      </c>
      <c r="B19" s="102" t="s">
        <v>1867</v>
      </c>
      <c r="C19" t="s">
        <v>176</v>
      </c>
      <c r="D19" s="103" t="s">
        <v>1867</v>
      </c>
      <c r="E19" t="s">
        <v>176</v>
      </c>
      <c r="F19" s="103" t="s">
        <v>1867</v>
      </c>
      <c r="G19" s="103" t="s">
        <v>1867</v>
      </c>
      <c r="H19" s="54">
        <v>0</v>
      </c>
      <c r="I19" t="s">
        <v>176</v>
      </c>
      <c r="J19" t="s">
        <v>176</v>
      </c>
      <c r="K19" s="55">
        <v>0</v>
      </c>
      <c r="L19" s="55">
        <v>0</v>
      </c>
      <c r="M19" s="54">
        <v>0</v>
      </c>
      <c r="N19" s="54">
        <v>0</v>
      </c>
      <c r="O19" s="54">
        <v>0</v>
      </c>
      <c r="P19" s="55">
        <v>0</v>
      </c>
      <c r="Q19" s="55">
        <v>0</v>
      </c>
    </row>
    <row r="20" spans="1:17">
      <c r="A20" s="56" t="s">
        <v>1279</v>
      </c>
      <c r="B20" s="102" t="s">
        <v>1867</v>
      </c>
      <c r="C20" s="102" t="s">
        <v>1867</v>
      </c>
      <c r="D20" s="103" t="s">
        <v>1867</v>
      </c>
      <c r="E20" s="103" t="s">
        <v>1867</v>
      </c>
      <c r="F20" s="103" t="s">
        <v>1867</v>
      </c>
      <c r="G20" s="103" t="s">
        <v>1867</v>
      </c>
      <c r="H20" s="58">
        <v>0</v>
      </c>
      <c r="I20" s="103" t="s">
        <v>1867</v>
      </c>
      <c r="J20" s="103" t="s">
        <v>1867</v>
      </c>
      <c r="K20" s="103" t="s">
        <v>1867</v>
      </c>
      <c r="L20" s="57">
        <v>0</v>
      </c>
      <c r="M20" s="58">
        <v>0</v>
      </c>
      <c r="N20" s="103" t="s">
        <v>1867</v>
      </c>
      <c r="O20" s="58">
        <v>0</v>
      </c>
      <c r="P20" s="57">
        <v>0</v>
      </c>
      <c r="Q20" s="57">
        <v>0</v>
      </c>
    </row>
    <row r="21" spans="1:17">
      <c r="A21" s="56" t="s">
        <v>1280</v>
      </c>
      <c r="B21" s="102" t="s">
        <v>1867</v>
      </c>
      <c r="C21" s="102" t="s">
        <v>1867</v>
      </c>
      <c r="D21" s="103" t="s">
        <v>1867</v>
      </c>
      <c r="E21" s="103" t="s">
        <v>1867</v>
      </c>
      <c r="F21" s="103" t="s">
        <v>1867</v>
      </c>
      <c r="G21" s="103" t="s">
        <v>1867</v>
      </c>
      <c r="H21" s="58">
        <v>0</v>
      </c>
      <c r="I21" s="103" t="s">
        <v>1867</v>
      </c>
      <c r="J21" s="103" t="s">
        <v>1867</v>
      </c>
      <c r="K21" s="103" t="s">
        <v>1867</v>
      </c>
      <c r="L21" s="57">
        <v>0</v>
      </c>
      <c r="M21" s="58">
        <v>0</v>
      </c>
      <c r="N21" s="103" t="s">
        <v>1867</v>
      </c>
      <c r="O21" s="58">
        <v>0</v>
      </c>
      <c r="P21" s="57">
        <v>0</v>
      </c>
      <c r="Q21" s="57">
        <v>0</v>
      </c>
    </row>
    <row r="22" spans="1:17">
      <c r="A22" t="s">
        <v>176</v>
      </c>
      <c r="B22" s="102" t="s">
        <v>1867</v>
      </c>
      <c r="C22" t="s">
        <v>176</v>
      </c>
      <c r="D22" s="103" t="s">
        <v>1867</v>
      </c>
      <c r="E22" t="s">
        <v>176</v>
      </c>
      <c r="F22" s="103" t="s">
        <v>1867</v>
      </c>
      <c r="G22" s="103" t="s">
        <v>1867</v>
      </c>
      <c r="H22" s="54">
        <v>0</v>
      </c>
      <c r="I22" t="s">
        <v>176</v>
      </c>
      <c r="J22" t="s">
        <v>176</v>
      </c>
      <c r="K22" s="55">
        <v>0</v>
      </c>
      <c r="L22" s="55">
        <v>0</v>
      </c>
      <c r="M22" s="54">
        <v>0</v>
      </c>
      <c r="N22" s="54">
        <v>0</v>
      </c>
      <c r="O22" s="54">
        <v>0</v>
      </c>
      <c r="P22" s="55">
        <v>0</v>
      </c>
      <c r="Q22" s="55">
        <v>0</v>
      </c>
    </row>
    <row r="23" spans="1:17">
      <c r="A23" s="56" t="s">
        <v>1281</v>
      </c>
      <c r="B23" s="102" t="s">
        <v>1867</v>
      </c>
      <c r="C23" s="102" t="s">
        <v>1867</v>
      </c>
      <c r="D23" s="103" t="s">
        <v>1867</v>
      </c>
      <c r="E23" s="103" t="s">
        <v>1867</v>
      </c>
      <c r="F23" s="103" t="s">
        <v>1867</v>
      </c>
      <c r="G23" s="103" t="s">
        <v>1867</v>
      </c>
      <c r="H23" s="58">
        <v>0</v>
      </c>
      <c r="I23" s="103" t="s">
        <v>1867</v>
      </c>
      <c r="J23" s="103" t="s">
        <v>1867</v>
      </c>
      <c r="K23" s="103" t="s">
        <v>1867</v>
      </c>
      <c r="L23" s="57">
        <v>0</v>
      </c>
      <c r="M23" s="58">
        <v>0</v>
      </c>
      <c r="N23" s="103" t="s">
        <v>1867</v>
      </c>
      <c r="O23" s="58">
        <v>0</v>
      </c>
      <c r="P23" s="57">
        <v>0</v>
      </c>
      <c r="Q23" s="57">
        <v>0</v>
      </c>
    </row>
    <row r="24" spans="1:17">
      <c r="A24" t="s">
        <v>176</v>
      </c>
      <c r="B24" s="102" t="s">
        <v>1867</v>
      </c>
      <c r="C24" t="s">
        <v>176</v>
      </c>
      <c r="D24" s="103" t="s">
        <v>1867</v>
      </c>
      <c r="E24" t="s">
        <v>176</v>
      </c>
      <c r="F24" s="103" t="s">
        <v>1867</v>
      </c>
      <c r="G24" s="103" t="s">
        <v>1867</v>
      </c>
      <c r="H24" s="54">
        <v>0</v>
      </c>
      <c r="I24" t="s">
        <v>176</v>
      </c>
      <c r="J24" t="s">
        <v>176</v>
      </c>
      <c r="K24" s="55">
        <v>0</v>
      </c>
      <c r="L24" s="55">
        <v>0</v>
      </c>
      <c r="M24" s="54">
        <v>0</v>
      </c>
      <c r="N24" s="54">
        <v>0</v>
      </c>
      <c r="O24" s="54">
        <v>0</v>
      </c>
      <c r="P24" s="55">
        <v>0</v>
      </c>
      <c r="Q24" s="55">
        <v>0</v>
      </c>
    </row>
    <row r="25" spans="1:17">
      <c r="A25" s="56" t="s">
        <v>1282</v>
      </c>
      <c r="B25" s="102" t="s">
        <v>1867</v>
      </c>
      <c r="C25" s="102" t="s">
        <v>1867</v>
      </c>
      <c r="D25" s="103" t="s">
        <v>1867</v>
      </c>
      <c r="E25" s="103" t="s">
        <v>1867</v>
      </c>
      <c r="F25" s="103" t="s">
        <v>1867</v>
      </c>
      <c r="G25" s="103" t="s">
        <v>1867</v>
      </c>
      <c r="H25" s="58">
        <v>0</v>
      </c>
      <c r="I25" s="103" t="s">
        <v>1867</v>
      </c>
      <c r="J25" s="103" t="s">
        <v>1867</v>
      </c>
      <c r="K25" s="103" t="s">
        <v>1867</v>
      </c>
      <c r="L25" s="57">
        <v>0</v>
      </c>
      <c r="M25" s="58">
        <v>0</v>
      </c>
      <c r="N25" s="103" t="s">
        <v>1867</v>
      </c>
      <c r="O25" s="58">
        <v>0</v>
      </c>
      <c r="P25" s="57">
        <v>0</v>
      </c>
      <c r="Q25" s="57">
        <v>0</v>
      </c>
    </row>
    <row r="26" spans="1:17">
      <c r="A26" t="s">
        <v>176</v>
      </c>
      <c r="B26" s="102" t="s">
        <v>1867</v>
      </c>
      <c r="C26" t="s">
        <v>176</v>
      </c>
      <c r="D26" s="103" t="s">
        <v>1867</v>
      </c>
      <c r="E26" t="s">
        <v>176</v>
      </c>
      <c r="F26" s="103" t="s">
        <v>1867</v>
      </c>
      <c r="G26" s="103" t="s">
        <v>1867</v>
      </c>
      <c r="H26" s="54">
        <v>0</v>
      </c>
      <c r="I26" t="s">
        <v>176</v>
      </c>
      <c r="J26" t="s">
        <v>176</v>
      </c>
      <c r="K26" s="55">
        <v>0</v>
      </c>
      <c r="L26" s="55">
        <v>0</v>
      </c>
      <c r="M26" s="54">
        <v>0</v>
      </c>
      <c r="N26" s="54">
        <v>0</v>
      </c>
      <c r="O26" s="54">
        <v>0</v>
      </c>
      <c r="P26" s="55">
        <v>0</v>
      </c>
      <c r="Q26" s="55">
        <v>0</v>
      </c>
    </row>
    <row r="27" spans="1:17">
      <c r="A27" s="56" t="s">
        <v>1283</v>
      </c>
      <c r="B27" s="102" t="s">
        <v>1867</v>
      </c>
      <c r="C27" s="102" t="s">
        <v>1867</v>
      </c>
      <c r="D27" s="103" t="s">
        <v>1867</v>
      </c>
      <c r="E27" s="103" t="s">
        <v>1867</v>
      </c>
      <c r="F27" s="103" t="s">
        <v>1867</v>
      </c>
      <c r="G27" s="103" t="s">
        <v>1867</v>
      </c>
      <c r="H27" s="58">
        <v>0</v>
      </c>
      <c r="I27" s="103" t="s">
        <v>1867</v>
      </c>
      <c r="J27" s="103" t="s">
        <v>1867</v>
      </c>
      <c r="K27" s="103" t="s">
        <v>1867</v>
      </c>
      <c r="L27" s="57">
        <v>0</v>
      </c>
      <c r="M27" s="58">
        <v>0</v>
      </c>
      <c r="N27" s="103" t="s">
        <v>1867</v>
      </c>
      <c r="O27" s="58">
        <v>0</v>
      </c>
      <c r="P27" s="57">
        <v>0</v>
      </c>
      <c r="Q27" s="57">
        <v>0</v>
      </c>
    </row>
    <row r="28" spans="1:17">
      <c r="A28" t="s">
        <v>176</v>
      </c>
      <c r="B28" s="102" t="s">
        <v>1867</v>
      </c>
      <c r="C28" t="s">
        <v>176</v>
      </c>
      <c r="D28" s="103" t="s">
        <v>1867</v>
      </c>
      <c r="E28" t="s">
        <v>176</v>
      </c>
      <c r="F28" s="103" t="s">
        <v>1867</v>
      </c>
      <c r="G28" s="103" t="s">
        <v>1867</v>
      </c>
      <c r="H28" s="54">
        <v>0</v>
      </c>
      <c r="I28" t="s">
        <v>176</v>
      </c>
      <c r="J28" t="s">
        <v>176</v>
      </c>
      <c r="K28" s="55">
        <v>0</v>
      </c>
      <c r="L28" s="55">
        <v>0</v>
      </c>
      <c r="M28" s="54">
        <v>0</v>
      </c>
      <c r="N28" s="54">
        <v>0</v>
      </c>
      <c r="O28" s="54">
        <v>0</v>
      </c>
      <c r="P28" s="55">
        <v>0</v>
      </c>
      <c r="Q28" s="55">
        <v>0</v>
      </c>
    </row>
    <row r="29" spans="1:17">
      <c r="A29" s="56" t="s">
        <v>184</v>
      </c>
      <c r="B29" s="102" t="s">
        <v>1867</v>
      </c>
      <c r="C29" s="102" t="s">
        <v>1867</v>
      </c>
      <c r="D29" s="103" t="s">
        <v>1867</v>
      </c>
      <c r="E29" s="103" t="s">
        <v>1867</v>
      </c>
      <c r="F29" s="103" t="s">
        <v>1867</v>
      </c>
      <c r="G29" s="103" t="s">
        <v>1867</v>
      </c>
      <c r="H29" s="58">
        <v>0</v>
      </c>
      <c r="I29" s="103" t="s">
        <v>1867</v>
      </c>
      <c r="J29" s="103" t="s">
        <v>1867</v>
      </c>
      <c r="K29" s="103" t="s">
        <v>1867</v>
      </c>
      <c r="L29" s="57">
        <v>0</v>
      </c>
      <c r="M29" s="58">
        <v>0</v>
      </c>
      <c r="N29" s="103" t="s">
        <v>1867</v>
      </c>
      <c r="O29" s="58">
        <v>0</v>
      </c>
      <c r="P29" s="57">
        <v>0</v>
      </c>
      <c r="Q29" s="57">
        <v>0</v>
      </c>
    </row>
    <row r="30" spans="1:17">
      <c r="A30" s="56" t="s">
        <v>1284</v>
      </c>
      <c r="B30" s="102" t="s">
        <v>1867</v>
      </c>
      <c r="C30" s="102" t="s">
        <v>1867</v>
      </c>
      <c r="D30" s="103" t="s">
        <v>1867</v>
      </c>
      <c r="E30" s="103" t="s">
        <v>1867</v>
      </c>
      <c r="F30" s="103" t="s">
        <v>1867</v>
      </c>
      <c r="G30" s="103" t="s">
        <v>1867</v>
      </c>
      <c r="H30" s="58">
        <v>0</v>
      </c>
      <c r="I30" s="103" t="s">
        <v>1867</v>
      </c>
      <c r="J30" s="103" t="s">
        <v>1867</v>
      </c>
      <c r="K30" s="103" t="s">
        <v>1867</v>
      </c>
      <c r="L30" s="57">
        <v>0</v>
      </c>
      <c r="M30" s="58">
        <v>0</v>
      </c>
      <c r="N30" s="103" t="s">
        <v>1867</v>
      </c>
      <c r="O30" s="58">
        <v>0</v>
      </c>
      <c r="P30" s="57">
        <v>0</v>
      </c>
      <c r="Q30" s="57">
        <v>0</v>
      </c>
    </row>
    <row r="31" spans="1:17">
      <c r="A31" t="s">
        <v>176</v>
      </c>
      <c r="B31" s="102" t="s">
        <v>1867</v>
      </c>
      <c r="C31" t="s">
        <v>176</v>
      </c>
      <c r="D31" s="103" t="s">
        <v>1867</v>
      </c>
      <c r="E31" t="s">
        <v>176</v>
      </c>
      <c r="F31" s="103" t="s">
        <v>1867</v>
      </c>
      <c r="G31" s="103" t="s">
        <v>1867</v>
      </c>
      <c r="H31" s="54">
        <v>0</v>
      </c>
      <c r="I31" t="s">
        <v>176</v>
      </c>
      <c r="J31" t="s">
        <v>176</v>
      </c>
      <c r="K31" s="55">
        <v>0</v>
      </c>
      <c r="L31" s="55">
        <v>0</v>
      </c>
      <c r="M31" s="54">
        <v>0</v>
      </c>
      <c r="N31" s="54">
        <v>0</v>
      </c>
      <c r="O31" s="54">
        <v>0</v>
      </c>
      <c r="P31" s="55">
        <v>0</v>
      </c>
      <c r="Q31" s="55">
        <v>0</v>
      </c>
    </row>
    <row r="32" spans="1:17">
      <c r="A32" s="56" t="s">
        <v>1276</v>
      </c>
      <c r="B32" s="102" t="s">
        <v>1867</v>
      </c>
      <c r="C32" s="102" t="s">
        <v>1867</v>
      </c>
      <c r="D32" s="103" t="s">
        <v>1867</v>
      </c>
      <c r="E32" s="103" t="s">
        <v>1867</v>
      </c>
      <c r="F32" s="103" t="s">
        <v>1867</v>
      </c>
      <c r="G32" s="103" t="s">
        <v>1867</v>
      </c>
      <c r="H32" s="58">
        <v>0</v>
      </c>
      <c r="I32" s="103" t="s">
        <v>1867</v>
      </c>
      <c r="J32" s="103" t="s">
        <v>1867</v>
      </c>
      <c r="K32" s="103" t="s">
        <v>1867</v>
      </c>
      <c r="L32" s="57">
        <v>0</v>
      </c>
      <c r="M32" s="58">
        <v>0</v>
      </c>
      <c r="N32" s="103" t="s">
        <v>1867</v>
      </c>
      <c r="O32" s="58">
        <v>0</v>
      </c>
      <c r="P32" s="57">
        <v>0</v>
      </c>
      <c r="Q32" s="57">
        <v>0</v>
      </c>
    </row>
    <row r="33" spans="1:17">
      <c r="A33" t="s">
        <v>176</v>
      </c>
      <c r="B33" s="102" t="s">
        <v>1867</v>
      </c>
      <c r="C33" t="s">
        <v>176</v>
      </c>
      <c r="D33" s="103" t="s">
        <v>1867</v>
      </c>
      <c r="E33" t="s">
        <v>176</v>
      </c>
      <c r="F33" s="103" t="s">
        <v>1867</v>
      </c>
      <c r="G33" s="103" t="s">
        <v>1867</v>
      </c>
      <c r="H33" s="54">
        <v>0</v>
      </c>
      <c r="I33" t="s">
        <v>176</v>
      </c>
      <c r="J33" t="s">
        <v>176</v>
      </c>
      <c r="K33" s="55">
        <v>0</v>
      </c>
      <c r="L33" s="55">
        <v>0</v>
      </c>
      <c r="M33" s="54">
        <v>0</v>
      </c>
      <c r="N33" s="54">
        <v>0</v>
      </c>
      <c r="O33" s="54">
        <v>0</v>
      </c>
      <c r="P33" s="55">
        <v>0</v>
      </c>
      <c r="Q33" s="55">
        <v>0</v>
      </c>
    </row>
    <row r="34" spans="1:17">
      <c r="A34" s="56" t="s">
        <v>1277</v>
      </c>
      <c r="B34" s="102" t="s">
        <v>1867</v>
      </c>
      <c r="C34" s="102" t="s">
        <v>1867</v>
      </c>
      <c r="D34" s="103" t="s">
        <v>1867</v>
      </c>
      <c r="E34" s="103" t="s">
        <v>1867</v>
      </c>
      <c r="F34" s="103" t="s">
        <v>1867</v>
      </c>
      <c r="G34" s="103" t="s">
        <v>1867</v>
      </c>
      <c r="H34" s="58">
        <v>0</v>
      </c>
      <c r="I34" s="103" t="s">
        <v>1867</v>
      </c>
      <c r="J34" s="103" t="s">
        <v>1867</v>
      </c>
      <c r="K34" s="103" t="s">
        <v>1867</v>
      </c>
      <c r="L34" s="57">
        <v>0</v>
      </c>
      <c r="M34" s="58">
        <v>0</v>
      </c>
      <c r="N34" s="103" t="s">
        <v>1867</v>
      </c>
      <c r="O34" s="58">
        <v>0</v>
      </c>
      <c r="P34" s="57">
        <v>0</v>
      </c>
      <c r="Q34" s="57">
        <v>0</v>
      </c>
    </row>
    <row r="35" spans="1:17">
      <c r="A35" t="s">
        <v>176</v>
      </c>
      <c r="B35" s="102" t="s">
        <v>1867</v>
      </c>
      <c r="C35" t="s">
        <v>176</v>
      </c>
      <c r="D35" s="103" t="s">
        <v>1867</v>
      </c>
      <c r="E35" t="s">
        <v>176</v>
      </c>
      <c r="F35" s="103" t="s">
        <v>1867</v>
      </c>
      <c r="G35" s="103" t="s">
        <v>1867</v>
      </c>
      <c r="H35" s="54">
        <v>0</v>
      </c>
      <c r="I35" t="s">
        <v>176</v>
      </c>
      <c r="J35" t="s">
        <v>176</v>
      </c>
      <c r="K35" s="55">
        <v>0</v>
      </c>
      <c r="L35" s="55">
        <v>0</v>
      </c>
      <c r="M35" s="54">
        <v>0</v>
      </c>
      <c r="N35" s="54">
        <v>0</v>
      </c>
      <c r="O35" s="54">
        <v>0</v>
      </c>
      <c r="P35" s="55">
        <v>0</v>
      </c>
      <c r="Q35" s="55">
        <v>0</v>
      </c>
    </row>
    <row r="36" spans="1:17">
      <c r="A36" s="56" t="s">
        <v>1283</v>
      </c>
      <c r="B36" s="102" t="s">
        <v>1867</v>
      </c>
      <c r="C36" s="102" t="s">
        <v>1867</v>
      </c>
      <c r="D36" s="103" t="s">
        <v>1867</v>
      </c>
      <c r="E36" s="103" t="s">
        <v>1867</v>
      </c>
      <c r="F36" s="103" t="s">
        <v>1867</v>
      </c>
      <c r="G36" s="103" t="s">
        <v>1867</v>
      </c>
      <c r="H36" s="58">
        <v>0</v>
      </c>
      <c r="I36" s="103" t="s">
        <v>1867</v>
      </c>
      <c r="J36" s="103" t="s">
        <v>1867</v>
      </c>
      <c r="K36" s="103" t="s">
        <v>1867</v>
      </c>
      <c r="L36" s="57">
        <v>0</v>
      </c>
      <c r="M36" s="58">
        <v>0</v>
      </c>
      <c r="N36" s="103" t="s">
        <v>1867</v>
      </c>
      <c r="O36" s="58">
        <v>0</v>
      </c>
      <c r="P36" s="57">
        <v>0</v>
      </c>
      <c r="Q36" s="57">
        <v>0</v>
      </c>
    </row>
    <row r="37" spans="1:17">
      <c r="A37" t="s">
        <v>176</v>
      </c>
      <c r="B37" s="102" t="s">
        <v>1867</v>
      </c>
      <c r="C37" t="s">
        <v>176</v>
      </c>
      <c r="D37" s="103" t="s">
        <v>1867</v>
      </c>
      <c r="E37" t="s">
        <v>176</v>
      </c>
      <c r="F37" s="103" t="s">
        <v>1867</v>
      </c>
      <c r="G37" s="103" t="s">
        <v>1867</v>
      </c>
      <c r="H37" s="54">
        <v>0</v>
      </c>
      <c r="I37" t="s">
        <v>176</v>
      </c>
      <c r="J37" t="s">
        <v>176</v>
      </c>
      <c r="K37" s="55">
        <v>0</v>
      </c>
      <c r="L37" s="55">
        <v>0</v>
      </c>
      <c r="M37" s="54">
        <v>0</v>
      </c>
      <c r="N37" s="54">
        <v>0</v>
      </c>
      <c r="O37" s="54">
        <v>0</v>
      </c>
      <c r="P37" s="55">
        <v>0</v>
      </c>
      <c r="Q37" s="55">
        <v>0</v>
      </c>
    </row>
    <row r="38" spans="1:17">
      <c r="A38" t="s">
        <v>186</v>
      </c>
      <c r="B38" s="102" t="s">
        <v>1867</v>
      </c>
      <c r="C38" s="102" t="s">
        <v>1867</v>
      </c>
      <c r="D38" s="103" t="s">
        <v>1867</v>
      </c>
      <c r="E38" s="103" t="s">
        <v>1867</v>
      </c>
      <c r="F38" s="103" t="s">
        <v>1867</v>
      </c>
      <c r="G38" s="103" t="s">
        <v>1867</v>
      </c>
      <c r="H38" s="103" t="s">
        <v>1867</v>
      </c>
      <c r="I38" s="103" t="s">
        <v>1867</v>
      </c>
      <c r="J38" s="103" t="s">
        <v>1867</v>
      </c>
      <c r="K38" s="103" t="s">
        <v>1867</v>
      </c>
      <c r="L38" s="103" t="s">
        <v>1867</v>
      </c>
      <c r="M38" s="103" t="s">
        <v>1867</v>
      </c>
      <c r="N38" s="103" t="s">
        <v>1867</v>
      </c>
      <c r="O38" s="103" t="s">
        <v>1867</v>
      </c>
      <c r="P38" s="103" t="s">
        <v>1867</v>
      </c>
      <c r="Q38" s="103" t="s">
        <v>1867</v>
      </c>
    </row>
    <row r="39" spans="1:17">
      <c r="A39" t="s">
        <v>218</v>
      </c>
      <c r="B39" s="102" t="s">
        <v>1867</v>
      </c>
      <c r="C39" s="102" t="s">
        <v>1867</v>
      </c>
      <c r="D39" s="103" t="s">
        <v>1867</v>
      </c>
      <c r="E39" s="103" t="s">
        <v>1867</v>
      </c>
      <c r="F39" s="103" t="s">
        <v>1867</v>
      </c>
      <c r="G39" s="103" t="s">
        <v>1867</v>
      </c>
      <c r="H39" s="103" t="s">
        <v>1867</v>
      </c>
      <c r="I39" s="103" t="s">
        <v>1867</v>
      </c>
      <c r="J39" s="103" t="s">
        <v>1867</v>
      </c>
      <c r="K39" s="103" t="s">
        <v>1867</v>
      </c>
      <c r="L39" s="103" t="s">
        <v>1867</v>
      </c>
      <c r="M39" s="103" t="s">
        <v>1867</v>
      </c>
      <c r="N39" s="103" t="s">
        <v>1867</v>
      </c>
      <c r="O39" s="103" t="s">
        <v>1867</v>
      </c>
      <c r="P39" s="103" t="s">
        <v>1867</v>
      </c>
      <c r="Q39" s="103" t="s">
        <v>1867</v>
      </c>
    </row>
    <row r="40" spans="1:17">
      <c r="A40" t="s">
        <v>219</v>
      </c>
      <c r="B40" s="102" t="s">
        <v>1867</v>
      </c>
      <c r="C40" s="102" t="s">
        <v>1867</v>
      </c>
      <c r="D40" s="103" t="s">
        <v>1867</v>
      </c>
      <c r="E40" s="103" t="s">
        <v>1867</v>
      </c>
      <c r="F40" s="103" t="s">
        <v>1867</v>
      </c>
      <c r="G40" s="103" t="s">
        <v>1867</v>
      </c>
      <c r="H40" s="103" t="s">
        <v>1867</v>
      </c>
      <c r="I40" s="103" t="s">
        <v>1867</v>
      </c>
      <c r="J40" s="103" t="s">
        <v>1867</v>
      </c>
      <c r="K40" s="103" t="s">
        <v>1867</v>
      </c>
      <c r="L40" s="103" t="s">
        <v>1867</v>
      </c>
      <c r="M40" s="103" t="s">
        <v>1867</v>
      </c>
      <c r="N40" s="103" t="s">
        <v>1867</v>
      </c>
      <c r="O40" s="103" t="s">
        <v>1867</v>
      </c>
      <c r="P40" s="103" t="s">
        <v>1867</v>
      </c>
      <c r="Q40" s="103" t="s">
        <v>1867</v>
      </c>
    </row>
    <row r="41" spans="1:17">
      <c r="A41" t="s">
        <v>220</v>
      </c>
      <c r="B41" s="102" t="s">
        <v>1867</v>
      </c>
      <c r="C41" s="102" t="s">
        <v>1867</v>
      </c>
      <c r="D41" s="103" t="s">
        <v>1867</v>
      </c>
      <c r="E41" s="103" t="s">
        <v>1867</v>
      </c>
      <c r="F41" s="103" t="s">
        <v>1867</v>
      </c>
      <c r="G41" s="103" t="s">
        <v>1867</v>
      </c>
      <c r="H41" s="103" t="s">
        <v>1867</v>
      </c>
      <c r="I41" s="103" t="s">
        <v>1867</v>
      </c>
      <c r="J41" s="103" t="s">
        <v>1867</v>
      </c>
      <c r="K41" s="103" t="s">
        <v>1867</v>
      </c>
      <c r="L41" s="103" t="s">
        <v>1867</v>
      </c>
      <c r="M41" s="103" t="s">
        <v>1867</v>
      </c>
      <c r="N41" s="103" t="s">
        <v>1867</v>
      </c>
      <c r="O41" s="103" t="s">
        <v>1867</v>
      </c>
      <c r="P41" s="103" t="s">
        <v>1867</v>
      </c>
      <c r="Q41" s="103" t="s">
        <v>1867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5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20" s="1" customFormat="1">
      <c r="A1" s="2" t="s">
        <v>0</v>
      </c>
      <c r="B1" s="61" t="s">
        <v>1866</v>
      </c>
    </row>
    <row r="2" spans="1:20" s="1" customFormat="1">
      <c r="A2" s="2" t="s">
        <v>1</v>
      </c>
      <c r="B2" s="9" t="s">
        <v>1320</v>
      </c>
    </row>
    <row r="3" spans="1:20" s="1" customFormat="1">
      <c r="A3" s="2" t="s">
        <v>2</v>
      </c>
      <c r="B3" s="62" t="s">
        <v>1321</v>
      </c>
    </row>
    <row r="4" spans="1:20" s="1" customFormat="1">
      <c r="A4" s="2" t="s">
        <v>3</v>
      </c>
      <c r="B4" s="63" t="s">
        <v>164</v>
      </c>
    </row>
    <row r="5" spans="1:20" s="15" customFormat="1">
      <c r="A5" s="31" t="s">
        <v>92</v>
      </c>
      <c r="B5" s="32" t="s">
        <v>46</v>
      </c>
      <c r="C5" s="32" t="s">
        <v>47</v>
      </c>
      <c r="D5" s="32" t="s">
        <v>48</v>
      </c>
      <c r="E5" s="32" t="s">
        <v>49</v>
      </c>
      <c r="F5" s="32" t="s">
        <v>68</v>
      </c>
      <c r="G5" s="32" t="s">
        <v>50</v>
      </c>
      <c r="H5" s="32" t="s">
        <v>128</v>
      </c>
      <c r="I5" s="32" t="s">
        <v>52</v>
      </c>
      <c r="J5" s="32" t="s">
        <v>154</v>
      </c>
      <c r="K5" s="32" t="s">
        <v>155</v>
      </c>
      <c r="L5" s="32" t="s">
        <v>5</v>
      </c>
      <c r="M5" s="32" t="s">
        <v>54</v>
      </c>
      <c r="N5" s="33" t="s">
        <v>150</v>
      </c>
      <c r="O5" s="13"/>
      <c r="P5" s="13"/>
      <c r="Q5" s="13"/>
      <c r="R5" s="13"/>
      <c r="S5" s="13"/>
      <c r="T5" s="13"/>
    </row>
    <row r="6" spans="1:20" s="15" customFormat="1">
      <c r="A6" s="95" t="s">
        <v>1867</v>
      </c>
      <c r="B6" s="96" t="s">
        <v>1867</v>
      </c>
      <c r="C6" s="96" t="s">
        <v>1867</v>
      </c>
      <c r="D6" s="96" t="s">
        <v>1867</v>
      </c>
      <c r="E6" s="96" t="s">
        <v>1867</v>
      </c>
      <c r="F6" s="20" t="s">
        <v>71</v>
      </c>
      <c r="G6" s="96" t="s">
        <v>1867</v>
      </c>
      <c r="H6" s="20" t="s">
        <v>7</v>
      </c>
      <c r="I6" s="20" t="s">
        <v>7</v>
      </c>
      <c r="J6" s="20" t="s">
        <v>151</v>
      </c>
      <c r="K6" s="96" t="s">
        <v>1867</v>
      </c>
      <c r="L6" s="20" t="s">
        <v>6</v>
      </c>
      <c r="M6" s="20" t="s">
        <v>7</v>
      </c>
      <c r="N6" s="28" t="s">
        <v>7</v>
      </c>
      <c r="O6" s="13"/>
      <c r="P6" s="13"/>
      <c r="Q6" s="13"/>
      <c r="R6" s="13"/>
      <c r="S6" s="13"/>
      <c r="T6" s="13"/>
    </row>
    <row r="7" spans="1:20" s="17" customFormat="1" ht="20.25">
      <c r="A7" s="97" t="s">
        <v>1867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23" t="s">
        <v>73</v>
      </c>
      <c r="N7" s="23" t="s">
        <v>74</v>
      </c>
      <c r="O7" s="13"/>
      <c r="P7" s="13"/>
      <c r="Q7" s="13"/>
      <c r="R7" s="13"/>
      <c r="S7" s="13"/>
      <c r="T7" s="13"/>
    </row>
    <row r="8" spans="1:20" s="17" customFormat="1" ht="20.25">
      <c r="A8" s="18" t="s">
        <v>129</v>
      </c>
      <c r="B8" s="98" t="s">
        <v>1867</v>
      </c>
      <c r="C8" s="98" t="s">
        <v>1867</v>
      </c>
      <c r="D8" s="98" t="s">
        <v>1867</v>
      </c>
      <c r="E8" s="98" t="s">
        <v>1867</v>
      </c>
      <c r="F8" s="98" t="s">
        <v>1867</v>
      </c>
      <c r="G8" s="98" t="s">
        <v>1867</v>
      </c>
      <c r="H8" s="98" t="s">
        <v>1867</v>
      </c>
      <c r="I8" s="98" t="s">
        <v>1867</v>
      </c>
      <c r="J8" s="52">
        <v>0</v>
      </c>
      <c r="K8" s="98" t="s">
        <v>1867</v>
      </c>
      <c r="L8" s="52">
        <v>0</v>
      </c>
      <c r="M8" s="53">
        <v>0</v>
      </c>
      <c r="N8" s="53">
        <v>0</v>
      </c>
      <c r="O8" s="13"/>
      <c r="P8" s="13"/>
      <c r="Q8" s="13"/>
      <c r="R8" s="13"/>
      <c r="S8" s="13"/>
      <c r="T8" s="13"/>
    </row>
    <row r="9" spans="1:20">
      <c r="A9" s="56" t="s">
        <v>170</v>
      </c>
      <c r="B9" s="102" t="s">
        <v>1867</v>
      </c>
      <c r="C9" s="102" t="s">
        <v>1867</v>
      </c>
      <c r="D9" s="103" t="s">
        <v>1867</v>
      </c>
      <c r="E9" s="103" t="s">
        <v>1867</v>
      </c>
      <c r="F9" s="58">
        <v>0</v>
      </c>
      <c r="G9" s="103" t="s">
        <v>1867</v>
      </c>
      <c r="H9" s="103" t="s">
        <v>1867</v>
      </c>
      <c r="I9" s="57">
        <v>0</v>
      </c>
      <c r="J9" s="58">
        <v>0</v>
      </c>
      <c r="K9" s="103" t="s">
        <v>1867</v>
      </c>
      <c r="L9" s="58">
        <v>0</v>
      </c>
      <c r="M9" s="57">
        <v>0</v>
      </c>
      <c r="N9" s="57">
        <v>0</v>
      </c>
    </row>
    <row r="10" spans="1:20">
      <c r="A10" s="56" t="s">
        <v>1127</v>
      </c>
      <c r="B10" s="102" t="s">
        <v>1867</v>
      </c>
      <c r="C10" s="102" t="s">
        <v>1867</v>
      </c>
      <c r="D10" s="103" t="s">
        <v>1867</v>
      </c>
      <c r="E10" s="103" t="s">
        <v>1867</v>
      </c>
      <c r="F10" s="58">
        <v>0</v>
      </c>
      <c r="G10" s="103" t="s">
        <v>1867</v>
      </c>
      <c r="H10" s="103" t="s">
        <v>1867</v>
      </c>
      <c r="I10" s="57">
        <v>0</v>
      </c>
      <c r="J10" s="58">
        <v>0</v>
      </c>
      <c r="K10" s="103" t="s">
        <v>1867</v>
      </c>
      <c r="L10" s="58">
        <v>0</v>
      </c>
      <c r="M10" s="57">
        <v>0</v>
      </c>
      <c r="N10" s="57">
        <v>0</v>
      </c>
    </row>
    <row r="11" spans="1:20">
      <c r="A11" t="s">
        <v>176</v>
      </c>
      <c r="B11" t="s">
        <v>176</v>
      </c>
      <c r="C11" s="102" t="s">
        <v>1867</v>
      </c>
      <c r="D11" t="s">
        <v>176</v>
      </c>
      <c r="E11" s="103" t="s">
        <v>1867</v>
      </c>
      <c r="F11" s="54">
        <v>0</v>
      </c>
      <c r="G11" t="s">
        <v>176</v>
      </c>
      <c r="H11" s="55">
        <v>0</v>
      </c>
      <c r="I11" s="55">
        <v>0</v>
      </c>
      <c r="J11" s="54">
        <v>0</v>
      </c>
      <c r="K11" s="54">
        <v>0</v>
      </c>
      <c r="L11" s="54">
        <v>0</v>
      </c>
      <c r="M11" s="55">
        <v>0</v>
      </c>
      <c r="N11" s="55">
        <v>0</v>
      </c>
    </row>
    <row r="12" spans="1:20">
      <c r="A12" s="56" t="s">
        <v>1128</v>
      </c>
      <c r="B12" s="102" t="s">
        <v>1867</v>
      </c>
      <c r="C12" s="102" t="s">
        <v>1867</v>
      </c>
      <c r="D12" s="103" t="s">
        <v>1867</v>
      </c>
      <c r="E12" s="103" t="s">
        <v>1867</v>
      </c>
      <c r="F12" s="58">
        <v>0</v>
      </c>
      <c r="G12" s="103" t="s">
        <v>1867</v>
      </c>
      <c r="H12" s="103" t="s">
        <v>1867</v>
      </c>
      <c r="I12" s="57">
        <v>0</v>
      </c>
      <c r="J12" s="58">
        <v>0</v>
      </c>
      <c r="K12" s="103" t="s">
        <v>1867</v>
      </c>
      <c r="L12" s="58">
        <v>0</v>
      </c>
      <c r="M12" s="57">
        <v>0</v>
      </c>
      <c r="N12" s="57">
        <v>0</v>
      </c>
    </row>
    <row r="13" spans="1:20">
      <c r="A13" t="s">
        <v>176</v>
      </c>
      <c r="B13" t="s">
        <v>176</v>
      </c>
      <c r="C13" s="102" t="s">
        <v>1867</v>
      </c>
      <c r="D13" t="s">
        <v>176</v>
      </c>
      <c r="E13" s="103" t="s">
        <v>1867</v>
      </c>
      <c r="F13" s="54">
        <v>0</v>
      </c>
      <c r="G13" t="s">
        <v>176</v>
      </c>
      <c r="H13" s="55">
        <v>0</v>
      </c>
      <c r="I13" s="55">
        <v>0</v>
      </c>
      <c r="J13" s="54">
        <v>0</v>
      </c>
      <c r="K13" s="54">
        <v>0</v>
      </c>
      <c r="L13" s="54">
        <v>0</v>
      </c>
      <c r="M13" s="55">
        <v>0</v>
      </c>
      <c r="N13" s="55">
        <v>0</v>
      </c>
    </row>
    <row r="14" spans="1:20">
      <c r="A14" s="56" t="s">
        <v>1285</v>
      </c>
      <c r="B14" s="102" t="s">
        <v>1867</v>
      </c>
      <c r="C14" s="102" t="s">
        <v>1867</v>
      </c>
      <c r="D14" s="103" t="s">
        <v>1867</v>
      </c>
      <c r="E14" s="103" t="s">
        <v>1867</v>
      </c>
      <c r="F14" s="58">
        <v>0</v>
      </c>
      <c r="G14" s="103" t="s">
        <v>1867</v>
      </c>
      <c r="H14" s="103" t="s">
        <v>1867</v>
      </c>
      <c r="I14" s="57">
        <v>0</v>
      </c>
      <c r="J14" s="58">
        <v>0</v>
      </c>
      <c r="K14" s="103" t="s">
        <v>1867</v>
      </c>
      <c r="L14" s="58">
        <v>0</v>
      </c>
      <c r="M14" s="57">
        <v>0</v>
      </c>
      <c r="N14" s="57">
        <v>0</v>
      </c>
    </row>
    <row r="15" spans="1:20">
      <c r="A15" t="s">
        <v>176</v>
      </c>
      <c r="B15" t="s">
        <v>176</v>
      </c>
      <c r="C15" s="102" t="s">
        <v>1867</v>
      </c>
      <c r="D15" t="s">
        <v>176</v>
      </c>
      <c r="E15" s="103" t="s">
        <v>1867</v>
      </c>
      <c r="F15" s="54">
        <v>0</v>
      </c>
      <c r="G15" t="s">
        <v>176</v>
      </c>
      <c r="H15" s="55">
        <v>0</v>
      </c>
      <c r="I15" s="55">
        <v>0</v>
      </c>
      <c r="J15" s="54">
        <v>0</v>
      </c>
      <c r="K15" s="54">
        <v>0</v>
      </c>
      <c r="L15" s="54">
        <v>0</v>
      </c>
      <c r="M15" s="55">
        <v>0</v>
      </c>
      <c r="N15" s="55">
        <v>0</v>
      </c>
    </row>
    <row r="16" spans="1:20">
      <c r="A16" s="56" t="s">
        <v>1286</v>
      </c>
      <c r="B16" s="102" t="s">
        <v>1867</v>
      </c>
      <c r="C16" s="102" t="s">
        <v>1867</v>
      </c>
      <c r="D16" s="103" t="s">
        <v>1867</v>
      </c>
      <c r="E16" s="103" t="s">
        <v>1867</v>
      </c>
      <c r="F16" s="58">
        <v>0</v>
      </c>
      <c r="G16" s="103" t="s">
        <v>1867</v>
      </c>
      <c r="H16" s="103" t="s">
        <v>1867</v>
      </c>
      <c r="I16" s="57">
        <v>0</v>
      </c>
      <c r="J16" s="58">
        <v>0</v>
      </c>
      <c r="K16" s="103" t="s">
        <v>1867</v>
      </c>
      <c r="L16" s="58">
        <v>0</v>
      </c>
      <c r="M16" s="57">
        <v>0</v>
      </c>
      <c r="N16" s="57">
        <v>0</v>
      </c>
    </row>
    <row r="17" spans="1:14">
      <c r="A17" t="s">
        <v>176</v>
      </c>
      <c r="B17" t="s">
        <v>176</v>
      </c>
      <c r="C17" s="102" t="s">
        <v>1867</v>
      </c>
      <c r="D17" t="s">
        <v>176</v>
      </c>
      <c r="E17" s="103" t="s">
        <v>1867</v>
      </c>
      <c r="F17" s="54">
        <v>0</v>
      </c>
      <c r="G17" t="s">
        <v>176</v>
      </c>
      <c r="H17" s="55">
        <v>0</v>
      </c>
      <c r="I17" s="55">
        <v>0</v>
      </c>
      <c r="J17" s="54">
        <v>0</v>
      </c>
      <c r="K17" s="54">
        <v>0</v>
      </c>
      <c r="L17" s="54">
        <v>0</v>
      </c>
      <c r="M17" s="55">
        <v>0</v>
      </c>
      <c r="N17" s="55">
        <v>0</v>
      </c>
    </row>
    <row r="18" spans="1:14">
      <c r="A18" s="56" t="s">
        <v>226</v>
      </c>
      <c r="B18" s="102" t="s">
        <v>1867</v>
      </c>
      <c r="C18" s="102" t="s">
        <v>1867</v>
      </c>
      <c r="D18" s="103" t="s">
        <v>1867</v>
      </c>
      <c r="E18" s="103" t="s">
        <v>1867</v>
      </c>
      <c r="F18" s="58">
        <v>0</v>
      </c>
      <c r="G18" s="103" t="s">
        <v>1867</v>
      </c>
      <c r="H18" s="103" t="s">
        <v>1867</v>
      </c>
      <c r="I18" s="57">
        <v>0</v>
      </c>
      <c r="J18" s="58">
        <v>0</v>
      </c>
      <c r="K18" s="103" t="s">
        <v>1867</v>
      </c>
      <c r="L18" s="58">
        <v>0</v>
      </c>
      <c r="M18" s="57">
        <v>0</v>
      </c>
      <c r="N18" s="57">
        <v>0</v>
      </c>
    </row>
    <row r="19" spans="1:14">
      <c r="A19" t="s">
        <v>176</v>
      </c>
      <c r="B19" t="s">
        <v>176</v>
      </c>
      <c r="C19" s="102" t="s">
        <v>1867</v>
      </c>
      <c r="D19" t="s">
        <v>176</v>
      </c>
      <c r="E19" s="103" t="s">
        <v>1867</v>
      </c>
      <c r="F19" s="54">
        <v>0</v>
      </c>
      <c r="G19" t="s">
        <v>176</v>
      </c>
      <c r="H19" s="55">
        <v>0</v>
      </c>
      <c r="I19" s="55">
        <v>0</v>
      </c>
      <c r="J19" s="54">
        <v>0</v>
      </c>
      <c r="K19" s="54">
        <v>0</v>
      </c>
      <c r="L19" s="54">
        <v>0</v>
      </c>
      <c r="M19" s="55">
        <v>0</v>
      </c>
      <c r="N19" s="55">
        <v>0</v>
      </c>
    </row>
    <row r="20" spans="1:14">
      <c r="A20" s="56" t="s">
        <v>184</v>
      </c>
      <c r="B20" s="102" t="s">
        <v>1867</v>
      </c>
      <c r="C20" s="102" t="s">
        <v>1867</v>
      </c>
      <c r="D20" s="103" t="s">
        <v>1867</v>
      </c>
      <c r="E20" s="103" t="s">
        <v>1867</v>
      </c>
      <c r="F20" s="58">
        <v>0</v>
      </c>
      <c r="G20" s="103" t="s">
        <v>1867</v>
      </c>
      <c r="H20" s="103" t="s">
        <v>1867</v>
      </c>
      <c r="I20" s="57">
        <v>0</v>
      </c>
      <c r="J20" s="58">
        <v>0</v>
      </c>
      <c r="K20" s="103" t="s">
        <v>1867</v>
      </c>
      <c r="L20" s="58">
        <v>0</v>
      </c>
      <c r="M20" s="57">
        <v>0</v>
      </c>
      <c r="N20" s="57">
        <v>0</v>
      </c>
    </row>
    <row r="21" spans="1:14">
      <c r="A21" t="s">
        <v>176</v>
      </c>
      <c r="B21" t="s">
        <v>176</v>
      </c>
      <c r="C21" s="102" t="s">
        <v>1867</v>
      </c>
      <c r="D21" t="s">
        <v>176</v>
      </c>
      <c r="E21" s="103" t="s">
        <v>1867</v>
      </c>
      <c r="F21" s="54">
        <v>0</v>
      </c>
      <c r="G21" t="s">
        <v>176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</row>
    <row r="22" spans="1:14">
      <c r="A22" t="s">
        <v>186</v>
      </c>
      <c r="B22" s="102" t="s">
        <v>1867</v>
      </c>
      <c r="C22" s="102" t="s">
        <v>1867</v>
      </c>
      <c r="D22" s="103" t="s">
        <v>1867</v>
      </c>
      <c r="E22" s="103" t="s">
        <v>1867</v>
      </c>
      <c r="F22" s="103" t="s">
        <v>1867</v>
      </c>
      <c r="G22" s="103" t="s">
        <v>1867</v>
      </c>
      <c r="H22" s="103" t="s">
        <v>1867</v>
      </c>
      <c r="I22" s="103" t="s">
        <v>1867</v>
      </c>
      <c r="J22" s="103" t="s">
        <v>1867</v>
      </c>
      <c r="K22" s="103" t="s">
        <v>1867</v>
      </c>
      <c r="L22" s="103" t="s">
        <v>1867</v>
      </c>
      <c r="M22" s="103" t="s">
        <v>1867</v>
      </c>
      <c r="N22" s="103" t="s">
        <v>1867</v>
      </c>
    </row>
    <row r="23" spans="1:14">
      <c r="A23" t="s">
        <v>218</v>
      </c>
      <c r="B23" s="102" t="s">
        <v>1867</v>
      </c>
      <c r="C23" s="102" t="s">
        <v>1867</v>
      </c>
      <c r="D23" s="103" t="s">
        <v>1867</v>
      </c>
      <c r="E23" s="103" t="s">
        <v>1867</v>
      </c>
      <c r="F23" s="103" t="s">
        <v>1867</v>
      </c>
      <c r="G23" s="103" t="s">
        <v>1867</v>
      </c>
      <c r="H23" s="103" t="s">
        <v>1867</v>
      </c>
      <c r="I23" s="103" t="s">
        <v>1867</v>
      </c>
      <c r="J23" s="103" t="s">
        <v>1867</v>
      </c>
      <c r="K23" s="103" t="s">
        <v>1867</v>
      </c>
      <c r="L23" s="103" t="s">
        <v>1867</v>
      </c>
      <c r="M23" s="103" t="s">
        <v>1867</v>
      </c>
      <c r="N23" s="103" t="s">
        <v>1867</v>
      </c>
    </row>
    <row r="24" spans="1:14">
      <c r="A24" t="s">
        <v>219</v>
      </c>
      <c r="B24" s="102" t="s">
        <v>1867</v>
      </c>
      <c r="C24" s="102" t="s">
        <v>1867</v>
      </c>
      <c r="D24" s="103" t="s">
        <v>1867</v>
      </c>
      <c r="E24" s="103" t="s">
        <v>1867</v>
      </c>
      <c r="F24" s="103" t="s">
        <v>1867</v>
      </c>
      <c r="G24" s="103" t="s">
        <v>1867</v>
      </c>
      <c r="H24" s="103" t="s">
        <v>1867</v>
      </c>
      <c r="I24" s="103" t="s">
        <v>1867</v>
      </c>
      <c r="J24" s="103" t="s">
        <v>1867</v>
      </c>
      <c r="K24" s="103" t="s">
        <v>1867</v>
      </c>
      <c r="L24" s="103" t="s">
        <v>1867</v>
      </c>
      <c r="M24" s="103" t="s">
        <v>1867</v>
      </c>
      <c r="N24" s="103" t="s">
        <v>1867</v>
      </c>
    </row>
    <row r="25" spans="1:14">
      <c r="A25" t="s">
        <v>220</v>
      </c>
      <c r="B25" s="102" t="s">
        <v>1867</v>
      </c>
      <c r="C25" s="102" t="s">
        <v>1867</v>
      </c>
      <c r="D25" s="103" t="s">
        <v>1867</v>
      </c>
      <c r="E25" s="103" t="s">
        <v>1867</v>
      </c>
      <c r="F25" s="103" t="s">
        <v>1867</v>
      </c>
      <c r="G25" s="103" t="s">
        <v>1867</v>
      </c>
      <c r="H25" s="103" t="s">
        <v>1867</v>
      </c>
      <c r="I25" s="103" t="s">
        <v>1867</v>
      </c>
      <c r="J25" s="103" t="s">
        <v>1867</v>
      </c>
      <c r="K25" s="103" t="s">
        <v>1867</v>
      </c>
      <c r="L25" s="103" t="s">
        <v>1867</v>
      </c>
      <c r="M25" s="103" t="s">
        <v>1867</v>
      </c>
      <c r="N25" s="103" t="s">
        <v>1867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3" hidden="1"/>
    <col min="41" max="52" width="0" style="13" hidden="1"/>
    <col min="53" max="16384" width="9.140625" style="13" hidden="1"/>
  </cols>
  <sheetData>
    <row r="1" spans="1:34" s="1" customFormat="1">
      <c r="A1" s="2" t="s">
        <v>0</v>
      </c>
      <c r="B1" s="61" t="s">
        <v>1866</v>
      </c>
    </row>
    <row r="2" spans="1:34" s="1" customFormat="1">
      <c r="A2" s="2" t="s">
        <v>1</v>
      </c>
      <c r="B2" s="9" t="s">
        <v>1320</v>
      </c>
    </row>
    <row r="3" spans="1:34" s="1" customFormat="1">
      <c r="A3" s="2" t="s">
        <v>2</v>
      </c>
      <c r="B3" s="62" t="s">
        <v>1321</v>
      </c>
    </row>
    <row r="4" spans="1:34" s="1" customFormat="1">
      <c r="A4" s="2" t="s">
        <v>3</v>
      </c>
      <c r="B4" s="63" t="s">
        <v>164</v>
      </c>
    </row>
    <row r="5" spans="1:34" s="15" customFormat="1">
      <c r="A5" s="31" t="s">
        <v>92</v>
      </c>
      <c r="B5" s="34" t="s">
        <v>130</v>
      </c>
      <c r="C5" s="34" t="s">
        <v>131</v>
      </c>
      <c r="D5" s="34" t="s">
        <v>132</v>
      </c>
      <c r="E5" s="34" t="s">
        <v>50</v>
      </c>
      <c r="F5" s="34" t="s">
        <v>133</v>
      </c>
      <c r="G5" s="34" t="s">
        <v>54</v>
      </c>
      <c r="H5" s="35" t="s">
        <v>55</v>
      </c>
      <c r="I5" s="51" t="s">
        <v>148</v>
      </c>
    </row>
    <row r="6" spans="1:34" s="15" customFormat="1">
      <c r="A6" s="95" t="s">
        <v>1867</v>
      </c>
      <c r="B6" s="16" t="s">
        <v>70</v>
      </c>
      <c r="C6" s="96" t="s">
        <v>1867</v>
      </c>
      <c r="D6" s="16" t="s">
        <v>7</v>
      </c>
      <c r="E6" s="96" t="s">
        <v>1867</v>
      </c>
      <c r="F6" s="16" t="s">
        <v>149</v>
      </c>
      <c r="G6" s="20" t="s">
        <v>7</v>
      </c>
      <c r="H6" s="28" t="s">
        <v>7</v>
      </c>
      <c r="I6" s="119" t="s">
        <v>1867</v>
      </c>
    </row>
    <row r="7" spans="1:34" s="17" customFormat="1" ht="20.25">
      <c r="A7" s="97" t="s">
        <v>1867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23" t="s">
        <v>59</v>
      </c>
      <c r="H7" s="23" t="s">
        <v>60</v>
      </c>
      <c r="I7" s="23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7" customFormat="1" ht="20.25">
      <c r="A8" s="18" t="s">
        <v>134</v>
      </c>
      <c r="B8" s="98" t="s">
        <v>1867</v>
      </c>
      <c r="C8" s="98" t="s">
        <v>1867</v>
      </c>
      <c r="D8" s="98" t="s">
        <v>1867</v>
      </c>
      <c r="E8" s="98" t="s">
        <v>1867</v>
      </c>
      <c r="F8" s="52">
        <v>0</v>
      </c>
      <c r="G8" s="53">
        <v>0</v>
      </c>
      <c r="H8" s="53">
        <v>0</v>
      </c>
      <c r="I8" s="120" t="s">
        <v>1867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56" t="s">
        <v>170</v>
      </c>
      <c r="B9" s="102" t="s">
        <v>1867</v>
      </c>
      <c r="C9" s="103" t="s">
        <v>1867</v>
      </c>
      <c r="D9" s="57">
        <v>0</v>
      </c>
      <c r="E9" s="114" t="s">
        <v>1867</v>
      </c>
      <c r="F9" s="58">
        <v>0</v>
      </c>
      <c r="G9" s="57">
        <v>0</v>
      </c>
      <c r="H9" s="57">
        <v>0</v>
      </c>
      <c r="I9" s="114" t="s">
        <v>1867</v>
      </c>
    </row>
    <row r="10" spans="1:34">
      <c r="A10" s="56" t="s">
        <v>1287</v>
      </c>
      <c r="B10" s="102" t="s">
        <v>1867</v>
      </c>
      <c r="C10" s="103" t="s">
        <v>1867</v>
      </c>
      <c r="D10" s="57">
        <v>0</v>
      </c>
      <c r="E10" s="114" t="s">
        <v>1867</v>
      </c>
      <c r="F10" s="58">
        <v>0</v>
      </c>
      <c r="G10" s="57">
        <v>0</v>
      </c>
      <c r="H10" s="57">
        <v>0</v>
      </c>
      <c r="I10" s="114" t="s">
        <v>1867</v>
      </c>
    </row>
    <row r="11" spans="1:34">
      <c r="A11" t="s">
        <v>176</v>
      </c>
      <c r="B11" s="102" t="s">
        <v>1867</v>
      </c>
      <c r="C11" s="103" t="s">
        <v>1867</v>
      </c>
      <c r="D11" s="55">
        <v>0</v>
      </c>
      <c r="E11" t="s">
        <v>176</v>
      </c>
      <c r="F11" s="54">
        <v>0</v>
      </c>
      <c r="G11" s="55">
        <v>0</v>
      </c>
      <c r="H11" s="55">
        <v>0</v>
      </c>
      <c r="I11" s="114" t="s">
        <v>1867</v>
      </c>
    </row>
    <row r="12" spans="1:34">
      <c r="A12" s="56" t="s">
        <v>1288</v>
      </c>
      <c r="B12" s="102" t="s">
        <v>1867</v>
      </c>
      <c r="C12" s="103" t="s">
        <v>1867</v>
      </c>
      <c r="D12" s="57">
        <v>0</v>
      </c>
      <c r="E12" s="114" t="s">
        <v>1867</v>
      </c>
      <c r="F12" s="58">
        <v>0</v>
      </c>
      <c r="G12" s="57">
        <v>0</v>
      </c>
      <c r="H12" s="57">
        <v>0</v>
      </c>
      <c r="I12" s="114" t="s">
        <v>1867</v>
      </c>
    </row>
    <row r="13" spans="1:34">
      <c r="A13" t="s">
        <v>176</v>
      </c>
      <c r="B13" s="102" t="s">
        <v>1867</v>
      </c>
      <c r="C13" s="103" t="s">
        <v>1867</v>
      </c>
      <c r="D13" s="55">
        <v>0</v>
      </c>
      <c r="E13" t="s">
        <v>176</v>
      </c>
      <c r="F13" s="54">
        <v>0</v>
      </c>
      <c r="G13" s="55">
        <v>0</v>
      </c>
      <c r="H13" s="55">
        <v>0</v>
      </c>
      <c r="I13" s="114" t="s">
        <v>1867</v>
      </c>
    </row>
    <row r="14" spans="1:34">
      <c r="A14" s="56" t="s">
        <v>184</v>
      </c>
      <c r="B14" s="102" t="s">
        <v>1867</v>
      </c>
      <c r="C14" s="103" t="s">
        <v>1867</v>
      </c>
      <c r="D14" s="57">
        <v>0</v>
      </c>
      <c r="E14" s="114" t="s">
        <v>1867</v>
      </c>
      <c r="F14" s="58">
        <v>0</v>
      </c>
      <c r="G14" s="57">
        <v>0</v>
      </c>
      <c r="H14" s="57">
        <v>0</v>
      </c>
      <c r="I14" s="114" t="s">
        <v>1867</v>
      </c>
    </row>
    <row r="15" spans="1:34">
      <c r="A15" s="56" t="s">
        <v>1287</v>
      </c>
      <c r="B15" s="102" t="s">
        <v>1867</v>
      </c>
      <c r="C15" s="103" t="s">
        <v>1867</v>
      </c>
      <c r="D15" s="57">
        <v>0</v>
      </c>
      <c r="E15" s="114" t="s">
        <v>1867</v>
      </c>
      <c r="F15" s="58">
        <v>0</v>
      </c>
      <c r="G15" s="57">
        <v>0</v>
      </c>
      <c r="H15" s="57">
        <v>0</v>
      </c>
      <c r="I15" s="114" t="s">
        <v>1867</v>
      </c>
    </row>
    <row r="16" spans="1:34">
      <c r="A16" t="s">
        <v>176</v>
      </c>
      <c r="B16" s="102" t="s">
        <v>1867</v>
      </c>
      <c r="C16" s="103" t="s">
        <v>1867</v>
      </c>
      <c r="D16" s="55">
        <v>0</v>
      </c>
      <c r="E16" t="s">
        <v>176</v>
      </c>
      <c r="F16" s="54">
        <v>0</v>
      </c>
      <c r="G16" s="55">
        <v>0</v>
      </c>
      <c r="H16" s="55">
        <v>0</v>
      </c>
      <c r="I16" s="114" t="s">
        <v>1867</v>
      </c>
    </row>
    <row r="17" spans="1:9">
      <c r="A17" s="56" t="s">
        <v>1288</v>
      </c>
      <c r="B17" s="102" t="s">
        <v>1867</v>
      </c>
      <c r="C17" s="103" t="s">
        <v>1867</v>
      </c>
      <c r="D17" s="57">
        <v>0</v>
      </c>
      <c r="E17" s="114" t="s">
        <v>1867</v>
      </c>
      <c r="F17" s="58">
        <v>0</v>
      </c>
      <c r="G17" s="57">
        <v>0</v>
      </c>
      <c r="H17" s="57">
        <v>0</v>
      </c>
      <c r="I17" s="114" t="s">
        <v>1867</v>
      </c>
    </row>
    <row r="18" spans="1:9">
      <c r="A18" t="s">
        <v>176</v>
      </c>
      <c r="B18" s="102" t="s">
        <v>1867</v>
      </c>
      <c r="C18" s="103" t="s">
        <v>1867</v>
      </c>
      <c r="D18" s="55">
        <v>0</v>
      </c>
      <c r="E18" t="s">
        <v>176</v>
      </c>
      <c r="F18" s="54">
        <v>0</v>
      </c>
      <c r="G18" s="55">
        <v>0</v>
      </c>
      <c r="H18" s="55">
        <v>0</v>
      </c>
      <c r="I18" s="114" t="s">
        <v>1867</v>
      </c>
    </row>
    <row r="19" spans="1:9" hidden="1">
      <c r="E19" s="15"/>
      <c r="F19" s="15"/>
      <c r="G19" s="15"/>
    </row>
    <row r="20" spans="1:9" hidden="1">
      <c r="E20" s="15"/>
      <c r="F20" s="15"/>
      <c r="G20" s="15"/>
    </row>
    <row r="21" spans="1:9" hidden="1">
      <c r="E21" s="15"/>
      <c r="F21" s="15"/>
      <c r="G21" s="15"/>
    </row>
    <row r="22" spans="1:9" hidden="1">
      <c r="E22" s="15"/>
      <c r="F22" s="15"/>
      <c r="G22" s="15"/>
    </row>
    <row r="23" spans="1:9" hidden="1">
      <c r="E23" s="15"/>
      <c r="F23" s="15"/>
      <c r="G23" s="15"/>
    </row>
    <row r="24" spans="1:9" hidden="1">
      <c r="E24" s="15"/>
      <c r="F24" s="15"/>
      <c r="G24" s="15"/>
    </row>
    <row r="25" spans="1:9" hidden="1">
      <c r="E25" s="15"/>
      <c r="F25" s="15"/>
      <c r="G25" s="15"/>
    </row>
    <row r="26" spans="1:9" hidden="1">
      <c r="E26" s="15"/>
      <c r="F26" s="15"/>
      <c r="G26" s="15"/>
    </row>
    <row r="27" spans="1:9" hidden="1">
      <c r="E27" s="15"/>
      <c r="F27" s="15"/>
      <c r="G27" s="15"/>
    </row>
    <row r="28" spans="1:9" hidden="1">
      <c r="E28" s="15"/>
      <c r="F28" s="15"/>
      <c r="G28" s="15"/>
    </row>
    <row r="29" spans="1:9" hidden="1">
      <c r="E29" s="15"/>
      <c r="F29" s="15"/>
      <c r="G29" s="15"/>
    </row>
    <row r="30" spans="1:9" hidden="1">
      <c r="E30" s="15"/>
      <c r="F30" s="15"/>
      <c r="G30" s="15"/>
    </row>
    <row r="31" spans="1:9" hidden="1">
      <c r="E31" s="15"/>
      <c r="F31" s="15"/>
      <c r="G31" s="15"/>
    </row>
    <row r="32" spans="1:9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1" t="s">
        <v>1866</v>
      </c>
    </row>
    <row r="2" spans="1:25" s="1" customFormat="1">
      <c r="A2" s="2" t="s">
        <v>1</v>
      </c>
      <c r="B2" s="9" t="s">
        <v>1320</v>
      </c>
    </row>
    <row r="3" spans="1:25" s="1" customFormat="1">
      <c r="A3" s="2" t="s">
        <v>2</v>
      </c>
      <c r="B3" s="62" t="s">
        <v>1321</v>
      </c>
    </row>
    <row r="4" spans="1:25" s="1" customFormat="1">
      <c r="A4" s="2" t="s">
        <v>3</v>
      </c>
      <c r="B4" s="63" t="s">
        <v>164</v>
      </c>
    </row>
    <row r="5" spans="1:25" s="15" customFormat="1">
      <c r="A5" s="31" t="s">
        <v>92</v>
      </c>
      <c r="B5" s="31" t="s">
        <v>47</v>
      </c>
      <c r="C5" s="31" t="s">
        <v>48</v>
      </c>
      <c r="D5" s="31" t="s">
        <v>135</v>
      </c>
      <c r="E5" s="31" t="s">
        <v>136</v>
      </c>
      <c r="F5" s="31" t="s">
        <v>50</v>
      </c>
      <c r="G5" s="31" t="s">
        <v>137</v>
      </c>
      <c r="H5" s="31" t="s">
        <v>5</v>
      </c>
      <c r="I5" s="31" t="s">
        <v>54</v>
      </c>
      <c r="J5" s="31" t="s">
        <v>55</v>
      </c>
    </row>
    <row r="6" spans="1:25" s="15" customFormat="1">
      <c r="A6" s="95" t="s">
        <v>1867</v>
      </c>
      <c r="B6" s="118" t="s">
        <v>1867</v>
      </c>
      <c r="C6" s="96" t="s">
        <v>1867</v>
      </c>
      <c r="D6" s="96" t="s">
        <v>1867</v>
      </c>
      <c r="E6" s="16" t="s">
        <v>7</v>
      </c>
      <c r="F6" s="96" t="s">
        <v>1867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97" t="s">
        <v>1867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23" t="s">
        <v>61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138</v>
      </c>
      <c r="B8" s="98" t="s">
        <v>1867</v>
      </c>
      <c r="C8" s="98" t="s">
        <v>1867</v>
      </c>
      <c r="D8" s="98" t="s">
        <v>1867</v>
      </c>
      <c r="E8" s="98" t="s">
        <v>1867</v>
      </c>
      <c r="F8" s="98" t="s">
        <v>1867</v>
      </c>
      <c r="G8" s="98" t="s">
        <v>1867</v>
      </c>
      <c r="H8" s="52">
        <v>0</v>
      </c>
      <c r="I8" s="53">
        <v>0</v>
      </c>
      <c r="J8" s="53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170</v>
      </c>
      <c r="B9" s="102" t="s">
        <v>1867</v>
      </c>
      <c r="C9" s="114" t="s">
        <v>1867</v>
      </c>
      <c r="D9" s="114" t="s">
        <v>1867</v>
      </c>
      <c r="E9" s="114" t="s">
        <v>1867</v>
      </c>
      <c r="F9" s="114" t="s">
        <v>1867</v>
      </c>
      <c r="G9" s="57">
        <v>0</v>
      </c>
      <c r="H9" s="58">
        <v>0</v>
      </c>
      <c r="I9" s="57">
        <v>0</v>
      </c>
      <c r="J9" s="57">
        <v>0</v>
      </c>
    </row>
    <row r="10" spans="1:25">
      <c r="A10" t="s">
        <v>176</v>
      </c>
      <c r="B10" s="102" t="s">
        <v>1867</v>
      </c>
      <c r="C10" t="s">
        <v>176</v>
      </c>
      <c r="D10" s="114" t="s">
        <v>1867</v>
      </c>
      <c r="E10" s="55">
        <v>0</v>
      </c>
      <c r="F10" t="s">
        <v>176</v>
      </c>
      <c r="G10" s="55">
        <v>0</v>
      </c>
      <c r="H10" s="54">
        <v>0</v>
      </c>
      <c r="I10" s="55">
        <v>0</v>
      </c>
      <c r="J10" s="55">
        <v>0</v>
      </c>
    </row>
    <row r="11" spans="1:25">
      <c r="A11" s="56" t="s">
        <v>184</v>
      </c>
      <c r="B11" s="102" t="s">
        <v>1867</v>
      </c>
      <c r="C11" s="114" t="s">
        <v>1867</v>
      </c>
      <c r="D11" s="114" t="s">
        <v>1867</v>
      </c>
      <c r="E11" s="114" t="s">
        <v>1867</v>
      </c>
      <c r="F11" s="114" t="s">
        <v>1867</v>
      </c>
      <c r="G11" s="57">
        <v>0</v>
      </c>
      <c r="H11" s="58">
        <v>0</v>
      </c>
      <c r="I11" s="57">
        <v>0</v>
      </c>
      <c r="J11" s="57">
        <v>0</v>
      </c>
    </row>
    <row r="12" spans="1:25">
      <c r="A12" t="s">
        <v>176</v>
      </c>
      <c r="B12" s="102" t="s">
        <v>1867</v>
      </c>
      <c r="C12" t="s">
        <v>176</v>
      </c>
      <c r="D12" s="114" t="s">
        <v>1867</v>
      </c>
      <c r="E12" s="55">
        <v>0</v>
      </c>
      <c r="F12" t="s">
        <v>176</v>
      </c>
      <c r="G12" s="55">
        <v>0</v>
      </c>
      <c r="H12" s="54">
        <v>0</v>
      </c>
      <c r="I12" s="55">
        <v>0</v>
      </c>
      <c r="J12" s="55">
        <v>0</v>
      </c>
    </row>
    <row r="13" spans="1:25" hidden="1">
      <c r="C13" s="15"/>
      <c r="D13" s="15"/>
      <c r="E13" s="15"/>
      <c r="F13" s="15"/>
      <c r="G13" s="15"/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D598" s="36"/>
      <c r="F598" s="36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1" t="s">
        <v>1866</v>
      </c>
    </row>
    <row r="2" spans="1:25" s="1" customFormat="1">
      <c r="A2" s="2" t="s">
        <v>1</v>
      </c>
      <c r="B2" s="9" t="s">
        <v>1320</v>
      </c>
    </row>
    <row r="3" spans="1:25" s="1" customFormat="1">
      <c r="A3" s="2" t="s">
        <v>2</v>
      </c>
      <c r="B3" s="62" t="s">
        <v>1321</v>
      </c>
    </row>
    <row r="4" spans="1:25" s="1" customFormat="1">
      <c r="A4" s="2" t="s">
        <v>3</v>
      </c>
      <c r="B4" s="63" t="s">
        <v>164</v>
      </c>
    </row>
    <row r="5" spans="1:25" s="15" customFormat="1">
      <c r="A5" s="31" t="s">
        <v>92</v>
      </c>
      <c r="B5" s="34" t="s">
        <v>46</v>
      </c>
      <c r="C5" s="34" t="s">
        <v>48</v>
      </c>
      <c r="D5" s="34" t="s">
        <v>135</v>
      </c>
      <c r="E5" s="34" t="s">
        <v>136</v>
      </c>
      <c r="F5" s="34" t="s">
        <v>50</v>
      </c>
      <c r="G5" s="34" t="s">
        <v>137</v>
      </c>
      <c r="H5" s="34" t="s">
        <v>5</v>
      </c>
      <c r="I5" s="34" t="s">
        <v>54</v>
      </c>
      <c r="J5" s="35" t="s">
        <v>55</v>
      </c>
    </row>
    <row r="6" spans="1:25" s="15" customFormat="1">
      <c r="A6" s="95" t="s">
        <v>1867</v>
      </c>
      <c r="B6" s="96" t="s">
        <v>1867</v>
      </c>
      <c r="C6" s="96" t="s">
        <v>1867</v>
      </c>
      <c r="D6" s="96" t="s">
        <v>1867</v>
      </c>
      <c r="E6" s="16" t="s">
        <v>7</v>
      </c>
      <c r="F6" s="96" t="s">
        <v>1867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97" t="s">
        <v>1867</v>
      </c>
      <c r="B7" s="23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23" t="s">
        <v>61</v>
      </c>
      <c r="J7" s="23" t="s">
        <v>62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139</v>
      </c>
      <c r="B8" s="112" t="s">
        <v>1867</v>
      </c>
      <c r="C8" s="98" t="s">
        <v>1867</v>
      </c>
      <c r="D8" s="98" t="s">
        <v>1867</v>
      </c>
      <c r="E8" s="98" t="s">
        <v>1867</v>
      </c>
      <c r="F8" s="98" t="s">
        <v>1867</v>
      </c>
      <c r="G8" s="53">
        <v>0</v>
      </c>
      <c r="H8" s="52">
        <v>-2985.9212200726301</v>
      </c>
      <c r="I8" s="53">
        <v>1</v>
      </c>
      <c r="J8" s="53">
        <v>-3.0999999999999999E-3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170</v>
      </c>
      <c r="B9" s="102" t="s">
        <v>1867</v>
      </c>
      <c r="C9" s="102" t="s">
        <v>1867</v>
      </c>
      <c r="D9" s="102" t="s">
        <v>1867</v>
      </c>
      <c r="E9" s="102" t="s">
        <v>1867</v>
      </c>
      <c r="F9" s="102" t="s">
        <v>1867</v>
      </c>
      <c r="G9" s="57">
        <v>0</v>
      </c>
      <c r="H9" s="58">
        <v>-1030.8851608699999</v>
      </c>
      <c r="I9" s="57">
        <v>0.34520000000000001</v>
      </c>
      <c r="J9" s="57">
        <v>-1.1000000000000001E-3</v>
      </c>
    </row>
    <row r="10" spans="1:25">
      <c r="A10" t="s">
        <v>1289</v>
      </c>
      <c r="B10" t="s">
        <v>1290</v>
      </c>
      <c r="C10" s="62" t="s">
        <v>1865</v>
      </c>
      <c r="D10" s="101" t="s">
        <v>1867</v>
      </c>
      <c r="E10" s="55">
        <v>0</v>
      </c>
      <c r="F10" t="s">
        <v>100</v>
      </c>
      <c r="G10" s="55">
        <v>0</v>
      </c>
      <c r="H10" s="54">
        <v>53.127062819999999</v>
      </c>
      <c r="I10" s="55">
        <v>-1.78E-2</v>
      </c>
      <c r="J10" s="55">
        <v>1E-4</v>
      </c>
    </row>
    <row r="11" spans="1:25">
      <c r="A11" t="s">
        <v>1291</v>
      </c>
      <c r="B11" t="s">
        <v>1292</v>
      </c>
      <c r="C11" s="62" t="s">
        <v>1865</v>
      </c>
      <c r="D11" s="101" t="s">
        <v>1867</v>
      </c>
      <c r="E11" s="55">
        <v>0</v>
      </c>
      <c r="F11" t="s">
        <v>98</v>
      </c>
      <c r="G11" s="55">
        <v>0</v>
      </c>
      <c r="H11" s="54">
        <v>-393.77148</v>
      </c>
      <c r="I11" s="55">
        <v>0.13189999999999999</v>
      </c>
      <c r="J11" s="55">
        <v>-4.0000000000000002E-4</v>
      </c>
    </row>
    <row r="12" spans="1:25">
      <c r="A12" t="s">
        <v>1293</v>
      </c>
      <c r="B12" t="s">
        <v>1294</v>
      </c>
      <c r="C12" s="62" t="s">
        <v>1865</v>
      </c>
      <c r="D12" s="101" t="s">
        <v>1867</v>
      </c>
      <c r="E12" s="55">
        <v>0</v>
      </c>
      <c r="F12" t="s">
        <v>98</v>
      </c>
      <c r="G12" s="55">
        <v>0</v>
      </c>
      <c r="H12" s="54">
        <v>-48.199570000000001</v>
      </c>
      <c r="I12" s="55">
        <v>1.61E-2</v>
      </c>
      <c r="J12" s="55">
        <v>-1E-4</v>
      </c>
    </row>
    <row r="13" spans="1:25">
      <c r="A13" t="s">
        <v>1295</v>
      </c>
      <c r="B13" t="s">
        <v>1296</v>
      </c>
      <c r="C13" s="62" t="s">
        <v>1865</v>
      </c>
      <c r="D13" s="101" t="s">
        <v>1867</v>
      </c>
      <c r="E13" s="55">
        <v>0</v>
      </c>
      <c r="F13" t="s">
        <v>98</v>
      </c>
      <c r="G13" s="55">
        <v>0</v>
      </c>
      <c r="H13" s="54">
        <v>0.72199999999999998</v>
      </c>
      <c r="I13" s="55">
        <v>-2.0000000000000001E-4</v>
      </c>
      <c r="J13" s="55">
        <v>0</v>
      </c>
    </row>
    <row r="14" spans="1:25">
      <c r="A14" t="s">
        <v>1297</v>
      </c>
      <c r="B14" t="s">
        <v>1298</v>
      </c>
      <c r="C14" s="62" t="s">
        <v>1865</v>
      </c>
      <c r="D14" s="101" t="s">
        <v>1867</v>
      </c>
      <c r="E14" s="55">
        <v>0</v>
      </c>
      <c r="F14" t="s">
        <v>98</v>
      </c>
      <c r="G14" s="55">
        <v>0</v>
      </c>
      <c r="H14" s="54">
        <v>-3.0042300000000002</v>
      </c>
      <c r="I14" s="55">
        <v>1E-3</v>
      </c>
      <c r="J14" s="55">
        <v>0</v>
      </c>
    </row>
    <row r="15" spans="1:25">
      <c r="A15" t="s">
        <v>1299</v>
      </c>
      <c r="B15" t="s">
        <v>1300</v>
      </c>
      <c r="C15" s="62" t="s">
        <v>1865</v>
      </c>
      <c r="D15" s="101" t="s">
        <v>1867</v>
      </c>
      <c r="E15" s="55">
        <v>0</v>
      </c>
      <c r="F15" t="s">
        <v>98</v>
      </c>
      <c r="G15" s="55">
        <v>0</v>
      </c>
      <c r="H15" s="54">
        <v>-77.982089999999999</v>
      </c>
      <c r="I15" s="55">
        <v>2.6100000000000002E-2</v>
      </c>
      <c r="J15" s="55">
        <v>-1E-4</v>
      </c>
    </row>
    <row r="16" spans="1:25">
      <c r="A16" t="s">
        <v>1301</v>
      </c>
      <c r="B16" t="s">
        <v>1302</v>
      </c>
      <c r="C16" s="62" t="s">
        <v>1865</v>
      </c>
      <c r="D16" s="101" t="s">
        <v>1867</v>
      </c>
      <c r="E16" s="55">
        <v>0</v>
      </c>
      <c r="F16" t="s">
        <v>100</v>
      </c>
      <c r="G16" s="55">
        <v>0</v>
      </c>
      <c r="H16" s="54">
        <v>-2056.6387377900001</v>
      </c>
      <c r="I16" s="55">
        <v>0.68879999999999997</v>
      </c>
      <c r="J16" s="55">
        <v>-2.0999999999999999E-3</v>
      </c>
    </row>
    <row r="17" spans="1:10">
      <c r="A17" t="s">
        <v>1303</v>
      </c>
      <c r="B17" t="s">
        <v>1304</v>
      </c>
      <c r="C17" s="62" t="s">
        <v>1865</v>
      </c>
      <c r="D17" s="101" t="s">
        <v>1867</v>
      </c>
      <c r="E17" s="55">
        <v>0</v>
      </c>
      <c r="F17" t="s">
        <v>100</v>
      </c>
      <c r="G17" s="55">
        <v>0</v>
      </c>
      <c r="H17" s="54">
        <v>-778.57403247000002</v>
      </c>
      <c r="I17" s="55">
        <v>0.26069999999999999</v>
      </c>
      <c r="J17" s="55">
        <v>-8.0000000000000004E-4</v>
      </c>
    </row>
    <row r="18" spans="1:10">
      <c r="A18" t="s">
        <v>1305</v>
      </c>
      <c r="B18" t="s">
        <v>1306</v>
      </c>
      <c r="C18" s="62" t="s">
        <v>1865</v>
      </c>
      <c r="D18" s="101" t="s">
        <v>1867</v>
      </c>
      <c r="E18" s="55">
        <v>0</v>
      </c>
      <c r="F18" t="s">
        <v>100</v>
      </c>
      <c r="G18" s="55">
        <v>0</v>
      </c>
      <c r="H18" s="54">
        <v>-4102.5347005499998</v>
      </c>
      <c r="I18" s="55">
        <v>1.3740000000000001</v>
      </c>
      <c r="J18" s="55">
        <v>-4.3E-3</v>
      </c>
    </row>
    <row r="19" spans="1:10">
      <c r="A19" t="s">
        <v>1307</v>
      </c>
      <c r="B19" t="s">
        <v>1308</v>
      </c>
      <c r="C19" s="62" t="s">
        <v>1865</v>
      </c>
      <c r="D19" s="101" t="s">
        <v>1867</v>
      </c>
      <c r="E19" s="55">
        <v>0</v>
      </c>
      <c r="F19" t="s">
        <v>100</v>
      </c>
      <c r="G19" s="55">
        <v>0</v>
      </c>
      <c r="H19" s="54">
        <v>-1966.1293828800001</v>
      </c>
      <c r="I19" s="55">
        <v>0.65849999999999997</v>
      </c>
      <c r="J19" s="55">
        <v>-2E-3</v>
      </c>
    </row>
    <row r="20" spans="1:10">
      <c r="A20" t="s">
        <v>1309</v>
      </c>
      <c r="B20" t="s">
        <v>1310</v>
      </c>
      <c r="C20" t="s">
        <v>173</v>
      </c>
      <c r="D20" t="s">
        <v>174</v>
      </c>
      <c r="E20" s="55">
        <v>0</v>
      </c>
      <c r="F20" t="s">
        <v>100</v>
      </c>
      <c r="G20" s="55">
        <v>0</v>
      </c>
      <c r="H20" s="54">
        <v>8342.1</v>
      </c>
      <c r="I20" s="55">
        <v>-2.7938000000000001</v>
      </c>
      <c r="J20" s="55">
        <v>8.6999999999999994E-3</v>
      </c>
    </row>
    <row r="21" spans="1:10">
      <c r="A21" s="56" t="s">
        <v>184</v>
      </c>
      <c r="B21" s="103" t="s">
        <v>1867</v>
      </c>
      <c r="C21" s="114" t="s">
        <v>1867</v>
      </c>
      <c r="D21" s="114" t="s">
        <v>1867</v>
      </c>
      <c r="E21" s="114" t="s">
        <v>1867</v>
      </c>
      <c r="F21" s="114" t="s">
        <v>1867</v>
      </c>
      <c r="G21" s="57">
        <v>0</v>
      </c>
      <c r="H21" s="58">
        <v>-1955.03605920263</v>
      </c>
      <c r="I21" s="57">
        <v>0.65480000000000005</v>
      </c>
      <c r="J21" s="57">
        <v>-2E-3</v>
      </c>
    </row>
    <row r="22" spans="1:10">
      <c r="A22" t="s">
        <v>1311</v>
      </c>
      <c r="B22" t="s">
        <v>1312</v>
      </c>
      <c r="C22" s="62" t="s">
        <v>1865</v>
      </c>
      <c r="D22" s="101" t="s">
        <v>1867</v>
      </c>
      <c r="E22" s="55">
        <v>0</v>
      </c>
      <c r="F22" t="s">
        <v>100</v>
      </c>
      <c r="G22" s="55">
        <v>0</v>
      </c>
      <c r="H22" s="54">
        <v>-1582.8946508700001</v>
      </c>
      <c r="I22" s="55">
        <v>0.53010000000000002</v>
      </c>
      <c r="J22" s="55">
        <v>-1.6000000000000001E-3</v>
      </c>
    </row>
    <row r="23" spans="1:10">
      <c r="A23" t="s">
        <v>1313</v>
      </c>
      <c r="B23" t="s">
        <v>1314</v>
      </c>
      <c r="C23" s="62" t="s">
        <v>1865</v>
      </c>
      <c r="D23" s="101" t="s">
        <v>1867</v>
      </c>
      <c r="E23" s="55">
        <v>0</v>
      </c>
      <c r="F23" t="s">
        <v>102</v>
      </c>
      <c r="G23" s="55">
        <v>0</v>
      </c>
      <c r="H23" s="54">
        <v>693.30577289999997</v>
      </c>
      <c r="I23" s="55">
        <v>-0.23219999999999999</v>
      </c>
      <c r="J23" s="55">
        <v>6.9999999999999999E-4</v>
      </c>
    </row>
    <row r="24" spans="1:10">
      <c r="A24" t="s">
        <v>1315</v>
      </c>
      <c r="B24" t="s">
        <v>1316</v>
      </c>
      <c r="C24" s="62" t="s">
        <v>1865</v>
      </c>
      <c r="D24" s="101" t="s">
        <v>1867</v>
      </c>
      <c r="E24" s="55">
        <v>0</v>
      </c>
      <c r="F24" t="s">
        <v>100</v>
      </c>
      <c r="G24" s="55">
        <v>0</v>
      </c>
      <c r="H24" s="54">
        <v>756.30809709000005</v>
      </c>
      <c r="I24" s="55">
        <v>-0.25330000000000003</v>
      </c>
      <c r="J24" s="55">
        <v>8.0000000000000004E-4</v>
      </c>
    </row>
    <row r="25" spans="1:10">
      <c r="A25" t="s">
        <v>1315</v>
      </c>
      <c r="B25" t="s">
        <v>1317</v>
      </c>
      <c r="C25" s="62" t="s">
        <v>1865</v>
      </c>
      <c r="D25" s="101" t="s">
        <v>1867</v>
      </c>
      <c r="E25" s="55">
        <v>0</v>
      </c>
      <c r="F25" t="s">
        <v>100</v>
      </c>
      <c r="G25" s="55">
        <v>0</v>
      </c>
      <c r="H25" s="54">
        <v>-1978.47561834</v>
      </c>
      <c r="I25" s="55">
        <v>0.66259999999999997</v>
      </c>
      <c r="J25" s="55">
        <v>-2.0999999999999999E-3</v>
      </c>
    </row>
    <row r="26" spans="1:10">
      <c r="A26" t="s">
        <v>1318</v>
      </c>
      <c r="B26" t="s">
        <v>1319</v>
      </c>
      <c r="C26" s="62" t="s">
        <v>1865</v>
      </c>
      <c r="D26" s="101" t="s">
        <v>1867</v>
      </c>
      <c r="E26" s="55">
        <v>0</v>
      </c>
      <c r="F26" t="s">
        <v>167</v>
      </c>
      <c r="G26" s="55">
        <v>0</v>
      </c>
      <c r="H26" s="54">
        <v>156.72034001737001</v>
      </c>
      <c r="I26" s="55">
        <v>-5.2499999999999998E-2</v>
      </c>
      <c r="J26" s="55">
        <v>2.0000000000000001E-4</v>
      </c>
    </row>
    <row r="27" spans="1:10" hidden="1">
      <c r="C27" s="15"/>
      <c r="D27" s="15"/>
      <c r="E27" s="15"/>
      <c r="F27" s="15"/>
      <c r="G27" s="15"/>
    </row>
    <row r="28" spans="1:10" hidden="1">
      <c r="C28" s="15"/>
      <c r="D28" s="15"/>
      <c r="E28" s="15"/>
      <c r="F28" s="15"/>
      <c r="G28" s="15"/>
    </row>
    <row r="29" spans="1:10" hidden="1">
      <c r="C29" s="15"/>
      <c r="D29" s="15"/>
      <c r="E29" s="15"/>
      <c r="F29" s="15"/>
      <c r="G29" s="15"/>
    </row>
    <row r="30" spans="1:10" hidden="1">
      <c r="C30" s="15"/>
      <c r="D30" s="15"/>
      <c r="E30" s="15"/>
      <c r="F30" s="15"/>
      <c r="G30" s="15"/>
    </row>
    <row r="31" spans="1:10" hidden="1">
      <c r="C31" s="15"/>
      <c r="D31" s="15"/>
      <c r="E31" s="15"/>
      <c r="F31" s="15"/>
      <c r="G31" s="15"/>
    </row>
    <row r="32" spans="1:10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604" spans="3:7" hidden="1">
      <c r="D604" s="36"/>
      <c r="F604" s="36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32" width="9.140625" style="13" hidden="1"/>
    <col min="33" max="52" width="0" style="13" hidden="1"/>
    <col min="53" max="16384" width="9.140625" style="13" hidden="1"/>
  </cols>
  <sheetData>
    <row r="1" spans="1:16" s="1" customFormat="1">
      <c r="A1" s="2" t="s">
        <v>0</v>
      </c>
      <c r="B1" s="61" t="s">
        <v>1866</v>
      </c>
    </row>
    <row r="2" spans="1:16" s="1" customFormat="1">
      <c r="A2" s="2" t="s">
        <v>1</v>
      </c>
      <c r="B2" s="9" t="s">
        <v>1320</v>
      </c>
    </row>
    <row r="3" spans="1:16" s="1" customFormat="1">
      <c r="A3" s="2" t="s">
        <v>2</v>
      </c>
      <c r="B3" s="62" t="s">
        <v>1321</v>
      </c>
    </row>
    <row r="4" spans="1:16" s="1" customFormat="1">
      <c r="A4" s="2" t="s">
        <v>3</v>
      </c>
      <c r="B4" s="63" t="s">
        <v>164</v>
      </c>
    </row>
    <row r="5" spans="1:16" s="15" customFormat="1">
      <c r="A5" s="31" t="s">
        <v>92</v>
      </c>
      <c r="B5" s="37" t="s">
        <v>140</v>
      </c>
      <c r="C5" s="38" t="s">
        <v>141</v>
      </c>
    </row>
    <row r="6" spans="1:16" s="15" customFormat="1">
      <c r="A6" s="95" t="s">
        <v>1867</v>
      </c>
      <c r="B6" s="20" t="s">
        <v>152</v>
      </c>
      <c r="C6" s="28" t="s">
        <v>70</v>
      </c>
    </row>
    <row r="7" spans="1:16" s="17" customFormat="1" ht="20.25">
      <c r="A7" s="97" t="s">
        <v>1867</v>
      </c>
      <c r="B7" s="5" t="s">
        <v>8</v>
      </c>
      <c r="C7" s="23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7" customFormat="1" ht="20.25">
      <c r="A8" s="18" t="s">
        <v>142</v>
      </c>
      <c r="B8" s="52">
        <f>B9+B28</f>
        <v>4228.4556820537855</v>
      </c>
      <c r="C8" s="120" t="s">
        <v>1867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56" t="s">
        <v>170</v>
      </c>
      <c r="B9" s="58">
        <f>SUM(B10:B27)</f>
        <v>1076.5707146108325</v>
      </c>
      <c r="C9" s="103" t="s">
        <v>1867</v>
      </c>
    </row>
    <row r="10" spans="1:16">
      <c r="A10" t="s">
        <v>1325</v>
      </c>
      <c r="B10" s="66">
        <v>41.086220759999996</v>
      </c>
      <c r="C10" s="65">
        <v>45322</v>
      </c>
    </row>
    <row r="11" spans="1:16">
      <c r="A11" t="s">
        <v>1322</v>
      </c>
      <c r="B11" s="64">
        <v>27.190214262899996</v>
      </c>
      <c r="C11" s="65">
        <v>45563</v>
      </c>
    </row>
    <row r="12" spans="1:16">
      <c r="A12" t="s">
        <v>1323</v>
      </c>
      <c r="B12" s="66">
        <v>14.926865660126522</v>
      </c>
      <c r="C12" s="65">
        <v>45640</v>
      </c>
    </row>
    <row r="13" spans="1:16">
      <c r="A13" t="s">
        <v>1324</v>
      </c>
      <c r="B13" s="66">
        <v>19.575581561196966</v>
      </c>
      <c r="C13" s="65">
        <v>46054</v>
      </c>
    </row>
    <row r="14" spans="1:16">
      <c r="A14" t="s">
        <v>1326</v>
      </c>
      <c r="B14" s="66">
        <v>22.282913331799158</v>
      </c>
      <c r="C14" s="65">
        <v>46752</v>
      </c>
    </row>
    <row r="15" spans="1:16">
      <c r="A15" t="s">
        <v>1328</v>
      </c>
      <c r="B15" s="66">
        <v>74.172600865781916</v>
      </c>
      <c r="C15" s="65">
        <v>46772</v>
      </c>
    </row>
    <row r="16" spans="1:16">
      <c r="A16" t="s">
        <v>1327</v>
      </c>
      <c r="B16" s="66">
        <v>36.842727465458786</v>
      </c>
      <c r="C16" s="65">
        <v>47209</v>
      </c>
    </row>
    <row r="17" spans="1:3">
      <c r="A17" t="s">
        <v>1329</v>
      </c>
      <c r="B17" s="66">
        <v>9.9241100502419393</v>
      </c>
      <c r="C17" s="65">
        <v>47209</v>
      </c>
    </row>
    <row r="18" spans="1:3">
      <c r="A18" t="s">
        <v>1334</v>
      </c>
      <c r="B18" s="66">
        <v>212.8007214508894</v>
      </c>
      <c r="C18" s="65">
        <v>47308</v>
      </c>
    </row>
    <row r="19" spans="1:3">
      <c r="A19" t="s">
        <v>1331</v>
      </c>
      <c r="B19" s="66">
        <v>31.111165546153053</v>
      </c>
      <c r="C19" s="65">
        <v>48212</v>
      </c>
    </row>
    <row r="20" spans="1:3">
      <c r="A20" t="s">
        <v>1332</v>
      </c>
      <c r="B20" s="66">
        <v>41.992752779621284</v>
      </c>
      <c r="C20" s="65">
        <v>48212</v>
      </c>
    </row>
    <row r="21" spans="1:3">
      <c r="A21" t="s">
        <v>1333</v>
      </c>
      <c r="B21" s="66">
        <v>125.30008517198138</v>
      </c>
      <c r="C21" s="65">
        <v>48233</v>
      </c>
    </row>
    <row r="22" spans="1:3">
      <c r="A22" t="s">
        <v>1330</v>
      </c>
      <c r="B22" s="66">
        <v>53.963133243253424</v>
      </c>
      <c r="C22" s="65">
        <v>48274</v>
      </c>
    </row>
    <row r="23" spans="1:3">
      <c r="A23" t="s">
        <v>1245</v>
      </c>
      <c r="B23" s="66">
        <v>28.408947699228314</v>
      </c>
      <c r="C23" s="65">
        <v>48274</v>
      </c>
    </row>
    <row r="24" spans="1:3">
      <c r="A24" t="s">
        <v>1183</v>
      </c>
      <c r="B24" s="66">
        <v>169.72825386912598</v>
      </c>
      <c r="C24" s="65">
        <v>48297</v>
      </c>
    </row>
    <row r="25" spans="1:3">
      <c r="A25" t="s">
        <v>1335</v>
      </c>
      <c r="B25" s="66">
        <v>1.0321222196822846</v>
      </c>
      <c r="C25" s="65">
        <v>48944</v>
      </c>
    </row>
    <row r="26" spans="1:3">
      <c r="A26" t="s">
        <v>1336</v>
      </c>
      <c r="B26" s="64">
        <v>166.23229867339199</v>
      </c>
      <c r="C26" s="65">
        <v>50770</v>
      </c>
    </row>
    <row r="27" spans="1:3">
      <c r="A27" s="101" t="s">
        <v>1867</v>
      </c>
      <c r="B27" s="101" t="s">
        <v>1867</v>
      </c>
      <c r="C27" s="103" t="s">
        <v>1867</v>
      </c>
    </row>
    <row r="28" spans="1:3">
      <c r="A28" s="56" t="s">
        <v>184</v>
      </c>
      <c r="B28" s="58">
        <f>SUM(B29:B50)</f>
        <v>3151.8849674429525</v>
      </c>
      <c r="C28" s="103" t="s">
        <v>1867</v>
      </c>
    </row>
    <row r="29" spans="1:3">
      <c r="A29" t="s">
        <v>1340</v>
      </c>
      <c r="B29" s="66">
        <v>0.45733886845028926</v>
      </c>
      <c r="C29" s="65">
        <v>46082</v>
      </c>
    </row>
    <row r="30" spans="1:3">
      <c r="A30" t="s">
        <v>1338</v>
      </c>
      <c r="B30" s="66">
        <v>72.216775114541178</v>
      </c>
      <c r="C30" s="65">
        <v>46201</v>
      </c>
    </row>
    <row r="31" spans="1:3">
      <c r="A31" t="s">
        <v>1352</v>
      </c>
      <c r="B31" s="66">
        <v>247.70959657965571</v>
      </c>
      <c r="C31" s="65">
        <v>46933</v>
      </c>
    </row>
    <row r="32" spans="1:3">
      <c r="A32" t="s">
        <v>1353</v>
      </c>
      <c r="B32" s="64">
        <v>123.85480963760705</v>
      </c>
      <c r="C32" s="65">
        <v>46933</v>
      </c>
    </row>
    <row r="33" spans="1:3">
      <c r="A33" t="s">
        <v>1337</v>
      </c>
      <c r="B33" s="64">
        <v>40.842006440289815</v>
      </c>
      <c r="C33" s="65">
        <v>46938</v>
      </c>
    </row>
    <row r="34" spans="1:3">
      <c r="A34" t="s">
        <v>1339</v>
      </c>
      <c r="B34" s="66">
        <v>127.72710735574243</v>
      </c>
      <c r="C34" s="65">
        <v>47201</v>
      </c>
    </row>
    <row r="35" spans="1:3">
      <c r="A35" t="s">
        <v>1341</v>
      </c>
      <c r="B35" s="66">
        <v>63.10958517166592</v>
      </c>
      <c r="C35" s="65">
        <v>47236</v>
      </c>
    </row>
    <row r="36" spans="1:3">
      <c r="A36" t="s">
        <v>1344</v>
      </c>
      <c r="B36" s="66">
        <v>210.79699176878722</v>
      </c>
      <c r="C36" s="65">
        <v>47398</v>
      </c>
    </row>
    <row r="37" spans="1:3">
      <c r="A37" t="s">
        <v>1343</v>
      </c>
      <c r="B37" s="66">
        <v>121.35061616943366</v>
      </c>
      <c r="C37" s="65">
        <v>47848</v>
      </c>
    </row>
    <row r="38" spans="1:3">
      <c r="A38" t="s">
        <v>1230</v>
      </c>
      <c r="B38" s="66">
        <v>53.815503609866518</v>
      </c>
      <c r="C38" s="65">
        <v>47848</v>
      </c>
    </row>
    <row r="39" spans="1:3">
      <c r="A39" t="s">
        <v>1342</v>
      </c>
      <c r="B39" s="66">
        <v>0.48750673727302946</v>
      </c>
      <c r="C39" s="65">
        <v>48122</v>
      </c>
    </row>
    <row r="40" spans="1:3">
      <c r="A40" t="s">
        <v>1247</v>
      </c>
      <c r="B40" s="66">
        <v>132.10460817557754</v>
      </c>
      <c r="C40" s="65">
        <v>48180</v>
      </c>
    </row>
    <row r="41" spans="1:3">
      <c r="A41" t="s">
        <v>1345</v>
      </c>
      <c r="B41" s="66">
        <v>227.3480279814909</v>
      </c>
      <c r="C41" s="65">
        <v>48332</v>
      </c>
    </row>
    <row r="42" spans="1:3">
      <c r="A42" t="s">
        <v>1346</v>
      </c>
      <c r="B42" s="66">
        <v>157.15584242119289</v>
      </c>
      <c r="C42" s="65">
        <v>48395</v>
      </c>
    </row>
    <row r="43" spans="1:3">
      <c r="A43" t="s">
        <v>1221</v>
      </c>
      <c r="B43" s="66">
        <v>50.868802805277106</v>
      </c>
      <c r="C43" s="65">
        <v>48395</v>
      </c>
    </row>
    <row r="44" spans="1:3">
      <c r="A44" t="s">
        <v>1348</v>
      </c>
      <c r="B44" s="66">
        <v>323.93348095732534</v>
      </c>
      <c r="C44" s="65">
        <v>48669</v>
      </c>
    </row>
    <row r="45" spans="1:3">
      <c r="A45" t="s">
        <v>1349</v>
      </c>
      <c r="B45" s="66">
        <v>513.62470574133192</v>
      </c>
      <c r="C45" s="65">
        <v>48693</v>
      </c>
    </row>
    <row r="46" spans="1:3">
      <c r="A46" t="s">
        <v>1347</v>
      </c>
      <c r="B46" s="66">
        <v>180.433635121864</v>
      </c>
      <c r="C46" s="65">
        <v>48757</v>
      </c>
    </row>
    <row r="47" spans="1:3">
      <c r="A47" t="s">
        <v>1206</v>
      </c>
      <c r="B47" s="66">
        <v>214.63577882127385</v>
      </c>
      <c r="C47" s="65">
        <v>48760</v>
      </c>
    </row>
    <row r="48" spans="1:3">
      <c r="A48" t="s">
        <v>1350</v>
      </c>
      <c r="B48" s="66">
        <v>1.3892682077893901</v>
      </c>
      <c r="C48" s="65">
        <v>48944</v>
      </c>
    </row>
    <row r="49" spans="1:3">
      <c r="A49" t="s">
        <v>1351</v>
      </c>
      <c r="B49" s="66">
        <v>288.02297975651669</v>
      </c>
      <c r="C49" s="65">
        <v>48944</v>
      </c>
    </row>
    <row r="50" spans="1:3" hidden="1">
      <c r="A50"/>
      <c r="B50" s="54"/>
    </row>
    <row r="51" spans="1:3" hidden="1">
      <c r="A51"/>
      <c r="B51" s="59"/>
      <c r="C51"/>
    </row>
    <row r="52" spans="1:3" hidden="1">
      <c r="A52"/>
      <c r="B52" s="59"/>
      <c r="C52"/>
    </row>
    <row r="10000" spans="52:52" hidden="1">
      <c r="AZ10000"/>
    </row>
  </sheetData>
  <sortState xmlns:xlrd2="http://schemas.microsoft.com/office/spreadsheetml/2017/richdata2" ref="A29:AH67">
    <sortCondition ref="C29:C67"/>
  </sortState>
  <dataValidations count="1">
    <dataValidation allowBlank="1" showInputMessage="1" showErrorMessage="1" sqref="B1:B4 A5:XFD29 A53:C1048576 D30:AY1048576 BA30:XFD1048576 AZ30:AZ9999 AZ10001:AZ1048576" xr:uid="{00000000-0002-0000-1A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1" t="s">
        <v>1866</v>
      </c>
    </row>
    <row r="2" spans="1:17" s="1" customFormat="1">
      <c r="A2" s="2" t="s">
        <v>1</v>
      </c>
      <c r="B2" s="9" t="s">
        <v>1320</v>
      </c>
    </row>
    <row r="3" spans="1:17" s="1" customFormat="1">
      <c r="A3" s="2" t="s">
        <v>2</v>
      </c>
      <c r="B3" s="62" t="s">
        <v>1321</v>
      </c>
    </row>
    <row r="4" spans="1:17" s="1" customFormat="1">
      <c r="A4" s="2" t="s">
        <v>3</v>
      </c>
      <c r="B4" s="63" t="s">
        <v>164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143</v>
      </c>
      <c r="K5" s="32" t="s">
        <v>157</v>
      </c>
      <c r="L5" s="32" t="s">
        <v>144</v>
      </c>
      <c r="M5" s="32" t="s">
        <v>69</v>
      </c>
      <c r="N5" s="32" t="s">
        <v>54</v>
      </c>
      <c r="O5" s="33" t="s">
        <v>150</v>
      </c>
      <c r="Q5" s="13"/>
    </row>
    <row r="6" spans="1:17" s="15" customFormat="1">
      <c r="A6" s="95" t="s">
        <v>1867</v>
      </c>
      <c r="B6" s="96" t="s">
        <v>1867</v>
      </c>
      <c r="C6" s="96" t="s">
        <v>1867</v>
      </c>
      <c r="D6" s="96" t="s">
        <v>1867</v>
      </c>
      <c r="E6" s="96" t="s">
        <v>1867</v>
      </c>
      <c r="F6" s="20" t="s">
        <v>70</v>
      </c>
      <c r="G6" s="20" t="s">
        <v>71</v>
      </c>
      <c r="H6" s="96" t="s">
        <v>1867</v>
      </c>
      <c r="I6" s="20" t="s">
        <v>7</v>
      </c>
      <c r="J6" s="20" t="s">
        <v>7</v>
      </c>
      <c r="K6" s="20" t="s">
        <v>151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97" t="s">
        <v>1867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23" t="s">
        <v>74</v>
      </c>
      <c r="O7" s="23" t="s">
        <v>75</v>
      </c>
      <c r="P7" s="24"/>
    </row>
    <row r="8" spans="1:17" s="17" customFormat="1" ht="20.25">
      <c r="A8" s="18" t="s">
        <v>145</v>
      </c>
      <c r="B8" s="98" t="s">
        <v>1867</v>
      </c>
      <c r="C8" s="98" t="s">
        <v>1867</v>
      </c>
      <c r="D8" s="98" t="s">
        <v>1867</v>
      </c>
      <c r="E8" s="98" t="s">
        <v>1867</v>
      </c>
      <c r="F8" s="98" t="s">
        <v>1867</v>
      </c>
      <c r="G8" s="98" t="s">
        <v>1867</v>
      </c>
      <c r="H8" s="98" t="s">
        <v>1867</v>
      </c>
      <c r="I8" s="98" t="s">
        <v>1867</v>
      </c>
      <c r="J8" s="98" t="s">
        <v>1867</v>
      </c>
      <c r="K8" s="52">
        <v>0</v>
      </c>
      <c r="L8" s="52">
        <v>0</v>
      </c>
      <c r="M8" s="98" t="s">
        <v>1867</v>
      </c>
      <c r="N8" s="53">
        <v>0</v>
      </c>
      <c r="O8" s="53">
        <v>0</v>
      </c>
      <c r="P8" s="24"/>
    </row>
    <row r="9" spans="1:17">
      <c r="A9" s="56" t="s">
        <v>170</v>
      </c>
      <c r="B9" s="102" t="s">
        <v>1867</v>
      </c>
      <c r="C9" s="103" t="s">
        <v>1867</v>
      </c>
      <c r="D9" s="103" t="s">
        <v>1867</v>
      </c>
      <c r="E9" s="103" t="s">
        <v>1867</v>
      </c>
      <c r="F9" s="103" t="s">
        <v>1867</v>
      </c>
      <c r="G9" s="58">
        <v>0</v>
      </c>
      <c r="H9" s="103" t="s">
        <v>1867</v>
      </c>
      <c r="I9" s="103" t="s">
        <v>1867</v>
      </c>
      <c r="J9" s="103" t="s">
        <v>1867</v>
      </c>
      <c r="K9" s="58">
        <v>0</v>
      </c>
      <c r="L9" s="58">
        <v>0</v>
      </c>
      <c r="M9" s="103" t="s">
        <v>1867</v>
      </c>
      <c r="N9" s="57">
        <v>0</v>
      </c>
      <c r="O9" s="57">
        <v>0</v>
      </c>
    </row>
    <row r="10" spans="1:17">
      <c r="A10" s="56" t="s">
        <v>222</v>
      </c>
      <c r="B10" s="102" t="s">
        <v>1867</v>
      </c>
      <c r="C10" s="103" t="s">
        <v>1867</v>
      </c>
      <c r="D10" s="103" t="s">
        <v>1867</v>
      </c>
      <c r="E10" s="103" t="s">
        <v>1867</v>
      </c>
      <c r="F10" s="103" t="s">
        <v>1867</v>
      </c>
      <c r="G10" s="58">
        <v>0</v>
      </c>
      <c r="H10" s="103" t="s">
        <v>1867</v>
      </c>
      <c r="I10" s="103" t="s">
        <v>1867</v>
      </c>
      <c r="J10" s="103" t="s">
        <v>1867</v>
      </c>
      <c r="K10" s="58">
        <v>0</v>
      </c>
      <c r="L10" s="58">
        <v>0</v>
      </c>
      <c r="M10" s="103" t="s">
        <v>1867</v>
      </c>
      <c r="N10" s="57">
        <v>0</v>
      </c>
      <c r="O10" s="57">
        <v>0</v>
      </c>
    </row>
    <row r="11" spans="1:17">
      <c r="A11" t="s">
        <v>176</v>
      </c>
      <c r="B11" t="s">
        <v>176</v>
      </c>
      <c r="C11" t="s">
        <v>176</v>
      </c>
      <c r="D11" t="s">
        <v>176</v>
      </c>
      <c r="E11" s="103" t="s">
        <v>1867</v>
      </c>
      <c r="F11" s="103" t="s">
        <v>1867</v>
      </c>
      <c r="G11" s="54">
        <v>0</v>
      </c>
      <c r="H11" t="s">
        <v>176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189</v>
      </c>
      <c r="B12" s="102" t="s">
        <v>1867</v>
      </c>
      <c r="C12" s="103" t="s">
        <v>1867</v>
      </c>
      <c r="D12" s="103" t="s">
        <v>1867</v>
      </c>
      <c r="E12" s="103" t="s">
        <v>1867</v>
      </c>
      <c r="F12" s="103" t="s">
        <v>1867</v>
      </c>
      <c r="G12" s="58">
        <v>0</v>
      </c>
      <c r="H12" s="103" t="s">
        <v>1867</v>
      </c>
      <c r="I12" s="103" t="s">
        <v>1867</v>
      </c>
      <c r="J12" s="103" t="s">
        <v>1867</v>
      </c>
      <c r="K12" s="58">
        <v>0</v>
      </c>
      <c r="L12" s="58">
        <v>0</v>
      </c>
      <c r="M12" s="103" t="s">
        <v>1867</v>
      </c>
      <c r="N12" s="57">
        <v>0</v>
      </c>
      <c r="O12" s="57">
        <v>0</v>
      </c>
    </row>
    <row r="13" spans="1:17">
      <c r="A13" t="s">
        <v>176</v>
      </c>
      <c r="B13" t="s">
        <v>176</v>
      </c>
      <c r="C13" t="s">
        <v>176</v>
      </c>
      <c r="D13" t="s">
        <v>176</v>
      </c>
      <c r="E13" s="103" t="s">
        <v>1867</v>
      </c>
      <c r="F13" s="103" t="s">
        <v>1867</v>
      </c>
      <c r="G13" s="54">
        <v>0</v>
      </c>
      <c r="H13" t="s">
        <v>176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223</v>
      </c>
      <c r="B14" s="102" t="s">
        <v>1867</v>
      </c>
      <c r="C14" s="103" t="s">
        <v>1867</v>
      </c>
      <c r="D14" s="103" t="s">
        <v>1867</v>
      </c>
      <c r="E14" s="103" t="s">
        <v>1867</v>
      </c>
      <c r="F14" s="103" t="s">
        <v>1867</v>
      </c>
      <c r="G14" s="58">
        <v>0</v>
      </c>
      <c r="H14" s="103" t="s">
        <v>1867</v>
      </c>
      <c r="I14" s="103" t="s">
        <v>1867</v>
      </c>
      <c r="J14" s="103" t="s">
        <v>1867</v>
      </c>
      <c r="K14" s="58">
        <v>0</v>
      </c>
      <c r="L14" s="58">
        <v>0</v>
      </c>
      <c r="M14" s="103" t="s">
        <v>1867</v>
      </c>
      <c r="N14" s="57">
        <v>0</v>
      </c>
      <c r="O14" s="57">
        <v>0</v>
      </c>
    </row>
    <row r="15" spans="1:17">
      <c r="A15" t="s">
        <v>176</v>
      </c>
      <c r="B15" t="s">
        <v>176</v>
      </c>
      <c r="C15" t="s">
        <v>176</v>
      </c>
      <c r="D15" t="s">
        <v>176</v>
      </c>
      <c r="E15" s="103" t="s">
        <v>1867</v>
      </c>
      <c r="F15" s="103" t="s">
        <v>1867</v>
      </c>
      <c r="G15" s="54">
        <v>0</v>
      </c>
      <c r="H15" t="s">
        <v>176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226</v>
      </c>
      <c r="B16" s="102" t="s">
        <v>1867</v>
      </c>
      <c r="C16" s="103" t="s">
        <v>1867</v>
      </c>
      <c r="D16" s="103" t="s">
        <v>1867</v>
      </c>
      <c r="E16" s="103" t="s">
        <v>1867</v>
      </c>
      <c r="F16" s="103" t="s">
        <v>1867</v>
      </c>
      <c r="G16" s="58">
        <v>0</v>
      </c>
      <c r="H16" s="103" t="s">
        <v>1867</v>
      </c>
      <c r="I16" s="103" t="s">
        <v>1867</v>
      </c>
      <c r="J16" s="103" t="s">
        <v>1867</v>
      </c>
      <c r="K16" s="58">
        <v>0</v>
      </c>
      <c r="L16" s="58">
        <v>0</v>
      </c>
      <c r="M16" s="103" t="s">
        <v>1867</v>
      </c>
      <c r="N16" s="57">
        <v>0</v>
      </c>
      <c r="O16" s="57">
        <v>0</v>
      </c>
    </row>
    <row r="17" spans="1:15">
      <c r="A17" t="s">
        <v>176</v>
      </c>
      <c r="B17" t="s">
        <v>176</v>
      </c>
      <c r="C17" t="s">
        <v>176</v>
      </c>
      <c r="D17" t="s">
        <v>176</v>
      </c>
      <c r="E17" s="103" t="s">
        <v>1867</v>
      </c>
      <c r="F17" s="103" t="s">
        <v>1867</v>
      </c>
      <c r="G17" s="54">
        <v>0</v>
      </c>
      <c r="H17" t="s">
        <v>176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184</v>
      </c>
      <c r="B18" s="102" t="s">
        <v>1867</v>
      </c>
      <c r="C18" s="103" t="s">
        <v>1867</v>
      </c>
      <c r="D18" s="103" t="s">
        <v>1867</v>
      </c>
      <c r="E18" s="103" t="s">
        <v>1867</v>
      </c>
      <c r="F18" s="103" t="s">
        <v>1867</v>
      </c>
      <c r="G18" s="58">
        <v>0</v>
      </c>
      <c r="H18" s="103" t="s">
        <v>1867</v>
      </c>
      <c r="I18" s="103" t="s">
        <v>1867</v>
      </c>
      <c r="J18" s="103" t="s">
        <v>1867</v>
      </c>
      <c r="K18" s="58">
        <v>0</v>
      </c>
      <c r="L18" s="58">
        <v>0</v>
      </c>
      <c r="M18" s="103" t="s">
        <v>1867</v>
      </c>
      <c r="N18" s="57">
        <v>0</v>
      </c>
      <c r="O18" s="57">
        <v>0</v>
      </c>
    </row>
    <row r="19" spans="1:15">
      <c r="A19" s="56" t="s">
        <v>224</v>
      </c>
      <c r="B19" s="102" t="s">
        <v>1867</v>
      </c>
      <c r="C19" s="103" t="s">
        <v>1867</v>
      </c>
      <c r="D19" s="103" t="s">
        <v>1867</v>
      </c>
      <c r="E19" s="103" t="s">
        <v>1867</v>
      </c>
      <c r="F19" s="103" t="s">
        <v>1867</v>
      </c>
      <c r="G19" s="58">
        <v>0</v>
      </c>
      <c r="H19" s="103" t="s">
        <v>1867</v>
      </c>
      <c r="I19" s="103" t="s">
        <v>1867</v>
      </c>
      <c r="J19" s="103" t="s">
        <v>1867</v>
      </c>
      <c r="K19" s="58">
        <v>0</v>
      </c>
      <c r="L19" s="58">
        <v>0</v>
      </c>
      <c r="M19" s="103" t="s">
        <v>1867</v>
      </c>
      <c r="N19" s="57">
        <v>0</v>
      </c>
      <c r="O19" s="57">
        <v>0</v>
      </c>
    </row>
    <row r="20" spans="1:15">
      <c r="A20" t="s">
        <v>176</v>
      </c>
      <c r="B20" t="s">
        <v>176</v>
      </c>
      <c r="C20" t="s">
        <v>176</v>
      </c>
      <c r="D20" t="s">
        <v>176</v>
      </c>
      <c r="E20" s="103" t="s">
        <v>1867</v>
      </c>
      <c r="F20" s="103" t="s">
        <v>1867</v>
      </c>
      <c r="G20" s="54">
        <v>0</v>
      </c>
      <c r="H20" t="s">
        <v>176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225</v>
      </c>
      <c r="B21" s="102" t="s">
        <v>1867</v>
      </c>
      <c r="C21" s="103" t="s">
        <v>1867</v>
      </c>
      <c r="D21" s="103" t="s">
        <v>1867</v>
      </c>
      <c r="E21" s="103" t="s">
        <v>1867</v>
      </c>
      <c r="F21" s="103" t="s">
        <v>1867</v>
      </c>
      <c r="G21" s="58">
        <v>0</v>
      </c>
      <c r="H21" s="103" t="s">
        <v>1867</v>
      </c>
      <c r="I21" s="103" t="s">
        <v>1867</v>
      </c>
      <c r="J21" s="103" t="s">
        <v>1867</v>
      </c>
      <c r="K21" s="58">
        <v>0</v>
      </c>
      <c r="L21" s="58">
        <v>0</v>
      </c>
      <c r="M21" s="103" t="s">
        <v>1867</v>
      </c>
      <c r="N21" s="57">
        <v>0</v>
      </c>
      <c r="O21" s="57">
        <v>0</v>
      </c>
    </row>
    <row r="22" spans="1:15">
      <c r="A22" t="s">
        <v>176</v>
      </c>
      <c r="B22" t="s">
        <v>176</v>
      </c>
      <c r="C22" t="s">
        <v>176</v>
      </c>
      <c r="D22" t="s">
        <v>176</v>
      </c>
      <c r="E22" s="103" t="s">
        <v>1867</v>
      </c>
      <c r="F22" s="103" t="s">
        <v>1867</v>
      </c>
      <c r="G22" s="54">
        <v>0</v>
      </c>
      <c r="H22" t="s">
        <v>176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186</v>
      </c>
      <c r="B23" s="102" t="s">
        <v>1867</v>
      </c>
      <c r="C23" s="103" t="s">
        <v>1867</v>
      </c>
      <c r="D23" s="103" t="s">
        <v>1867</v>
      </c>
      <c r="E23" s="103" t="s">
        <v>1867</v>
      </c>
      <c r="F23" s="103" t="s">
        <v>1867</v>
      </c>
      <c r="G23" s="103" t="s">
        <v>1867</v>
      </c>
      <c r="H23" s="103" t="s">
        <v>1867</v>
      </c>
      <c r="I23" s="103" t="s">
        <v>1867</v>
      </c>
      <c r="J23" s="103" t="s">
        <v>1867</v>
      </c>
      <c r="K23" s="103" t="s">
        <v>1867</v>
      </c>
      <c r="L23" s="103" t="s">
        <v>1867</v>
      </c>
      <c r="M23" s="103" t="s">
        <v>1867</v>
      </c>
      <c r="N23" s="103" t="s">
        <v>1867</v>
      </c>
      <c r="O23" s="103" t="s">
        <v>1867</v>
      </c>
    </row>
    <row r="24" spans="1:15">
      <c r="A24" t="s">
        <v>218</v>
      </c>
      <c r="B24" s="102" t="s">
        <v>1867</v>
      </c>
      <c r="C24" s="103" t="s">
        <v>1867</v>
      </c>
      <c r="D24" s="103" t="s">
        <v>1867</v>
      </c>
      <c r="E24" s="103" t="s">
        <v>1867</v>
      </c>
      <c r="F24" s="103" t="s">
        <v>1867</v>
      </c>
      <c r="G24" s="103" t="s">
        <v>1867</v>
      </c>
      <c r="H24" s="103" t="s">
        <v>1867</v>
      </c>
      <c r="I24" s="103" t="s">
        <v>1867</v>
      </c>
      <c r="J24" s="103" t="s">
        <v>1867</v>
      </c>
      <c r="K24" s="103" t="s">
        <v>1867</v>
      </c>
      <c r="L24" s="103" t="s">
        <v>1867</v>
      </c>
      <c r="M24" s="103" t="s">
        <v>1867</v>
      </c>
      <c r="N24" s="103" t="s">
        <v>1867</v>
      </c>
      <c r="O24" s="103" t="s">
        <v>1867</v>
      </c>
    </row>
    <row r="25" spans="1:15">
      <c r="A25" t="s">
        <v>220</v>
      </c>
      <c r="B25" s="102" t="s">
        <v>1867</v>
      </c>
      <c r="C25" s="103" t="s">
        <v>1867</v>
      </c>
      <c r="D25" s="103" t="s">
        <v>1867</v>
      </c>
      <c r="E25" s="103" t="s">
        <v>1867</v>
      </c>
      <c r="F25" s="103" t="s">
        <v>1867</v>
      </c>
      <c r="G25" s="103" t="s">
        <v>1867</v>
      </c>
      <c r="H25" s="103" t="s">
        <v>1867</v>
      </c>
      <c r="I25" s="103" t="s">
        <v>1867</v>
      </c>
      <c r="J25" s="103" t="s">
        <v>1867</v>
      </c>
      <c r="K25" s="103" t="s">
        <v>1867</v>
      </c>
      <c r="L25" s="103" t="s">
        <v>1867</v>
      </c>
      <c r="M25" s="103" t="s">
        <v>1867</v>
      </c>
      <c r="N25" s="103" t="s">
        <v>1867</v>
      </c>
      <c r="O25" s="103" t="s">
        <v>1867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1" t="s">
        <v>1866</v>
      </c>
    </row>
    <row r="2" spans="1:17" s="1" customFormat="1">
      <c r="A2" s="2" t="s">
        <v>1</v>
      </c>
      <c r="B2" s="9" t="s">
        <v>1320</v>
      </c>
    </row>
    <row r="3" spans="1:17" s="1" customFormat="1">
      <c r="A3" s="2" t="s">
        <v>2</v>
      </c>
      <c r="B3" s="62" t="s">
        <v>1321</v>
      </c>
    </row>
    <row r="4" spans="1:17" s="1" customFormat="1">
      <c r="A4" s="2" t="s">
        <v>3</v>
      </c>
      <c r="B4" s="63" t="s">
        <v>164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143</v>
      </c>
      <c r="K5" s="32" t="s">
        <v>154</v>
      </c>
      <c r="L5" s="32" t="s">
        <v>144</v>
      </c>
      <c r="M5" s="32" t="s">
        <v>69</v>
      </c>
      <c r="N5" s="32" t="s">
        <v>54</v>
      </c>
      <c r="O5" s="33" t="s">
        <v>150</v>
      </c>
      <c r="Q5" s="13"/>
    </row>
    <row r="6" spans="1:17" s="15" customFormat="1">
      <c r="A6" s="95" t="s">
        <v>1867</v>
      </c>
      <c r="B6" s="96" t="s">
        <v>1867</v>
      </c>
      <c r="C6" s="96" t="s">
        <v>1867</v>
      </c>
      <c r="D6" s="96" t="s">
        <v>1867</v>
      </c>
      <c r="E6" s="96" t="s">
        <v>1867</v>
      </c>
      <c r="F6" s="20" t="s">
        <v>70</v>
      </c>
      <c r="G6" s="20" t="s">
        <v>71</v>
      </c>
      <c r="H6" s="96" t="s">
        <v>1867</v>
      </c>
      <c r="I6" s="20" t="s">
        <v>7</v>
      </c>
      <c r="J6" s="20" t="s">
        <v>7</v>
      </c>
      <c r="K6" s="20" t="s">
        <v>151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97" t="s">
        <v>1867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17" s="17" customFormat="1" ht="20.25">
      <c r="A8" s="18" t="s">
        <v>146</v>
      </c>
      <c r="B8" s="98" t="s">
        <v>1867</v>
      </c>
      <c r="C8" s="98" t="s">
        <v>1867</v>
      </c>
      <c r="D8" s="98" t="s">
        <v>1867</v>
      </c>
      <c r="E8" s="98" t="s">
        <v>1867</v>
      </c>
      <c r="F8" s="98" t="s">
        <v>1867</v>
      </c>
      <c r="G8" s="98" t="s">
        <v>1867</v>
      </c>
      <c r="H8" s="120" t="s">
        <v>1867</v>
      </c>
      <c r="I8" s="120" t="s">
        <v>1867</v>
      </c>
      <c r="J8" s="98" t="s">
        <v>1867</v>
      </c>
      <c r="K8" s="52">
        <v>0</v>
      </c>
      <c r="L8" s="52">
        <v>0</v>
      </c>
      <c r="M8" s="98" t="s">
        <v>1867</v>
      </c>
      <c r="N8" s="53">
        <v>0</v>
      </c>
      <c r="O8" s="53">
        <v>0</v>
      </c>
      <c r="P8" s="24"/>
    </row>
    <row r="9" spans="1:17">
      <c r="A9" s="56" t="s">
        <v>170</v>
      </c>
      <c r="B9" s="103" t="s">
        <v>1867</v>
      </c>
      <c r="C9" s="103" t="s">
        <v>1867</v>
      </c>
      <c r="D9" s="103" t="s">
        <v>1867</v>
      </c>
      <c r="E9" s="103" t="s">
        <v>1867</v>
      </c>
      <c r="F9" s="103" t="s">
        <v>1867</v>
      </c>
      <c r="G9" s="58">
        <v>0</v>
      </c>
      <c r="H9" s="103" t="s">
        <v>1867</v>
      </c>
      <c r="I9" s="103" t="s">
        <v>1867</v>
      </c>
      <c r="J9" s="103" t="s">
        <v>1867</v>
      </c>
      <c r="K9" s="58">
        <v>0</v>
      </c>
      <c r="L9" s="58">
        <v>0</v>
      </c>
      <c r="M9" s="103" t="s">
        <v>1867</v>
      </c>
      <c r="N9" s="57">
        <v>0</v>
      </c>
      <c r="O9" s="57">
        <v>0</v>
      </c>
    </row>
    <row r="10" spans="1:17">
      <c r="A10" s="56" t="s">
        <v>1127</v>
      </c>
      <c r="B10" s="103" t="s">
        <v>1867</v>
      </c>
      <c r="C10" s="103" t="s">
        <v>1867</v>
      </c>
      <c r="D10" s="103" t="s">
        <v>1867</v>
      </c>
      <c r="E10" s="103" t="s">
        <v>1867</v>
      </c>
      <c r="F10" s="103" t="s">
        <v>1867</v>
      </c>
      <c r="G10" s="58">
        <v>0</v>
      </c>
      <c r="H10" s="103" t="s">
        <v>1867</v>
      </c>
      <c r="I10" s="103" t="s">
        <v>1867</v>
      </c>
      <c r="J10" s="103" t="s">
        <v>1867</v>
      </c>
      <c r="K10" s="58">
        <v>0</v>
      </c>
      <c r="L10" s="58">
        <v>0</v>
      </c>
      <c r="M10" s="103" t="s">
        <v>1867</v>
      </c>
      <c r="N10" s="57">
        <v>0</v>
      </c>
      <c r="O10" s="57">
        <v>0</v>
      </c>
    </row>
    <row r="11" spans="1:17">
      <c r="A11" t="s">
        <v>176</v>
      </c>
      <c r="B11" t="s">
        <v>176</v>
      </c>
      <c r="C11" t="s">
        <v>176</v>
      </c>
      <c r="D11" t="s">
        <v>176</v>
      </c>
      <c r="E11" s="103" t="s">
        <v>1867</v>
      </c>
      <c r="F11" s="103" t="s">
        <v>1867</v>
      </c>
      <c r="G11" s="54">
        <v>0</v>
      </c>
      <c r="H11" t="s">
        <v>176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1128</v>
      </c>
      <c r="B12" s="103" t="s">
        <v>1867</v>
      </c>
      <c r="C12" s="103" t="s">
        <v>1867</v>
      </c>
      <c r="D12" s="103" t="s">
        <v>1867</v>
      </c>
      <c r="E12" s="103" t="s">
        <v>1867</v>
      </c>
      <c r="F12" s="103" t="s">
        <v>1867</v>
      </c>
      <c r="G12" s="58">
        <v>0</v>
      </c>
      <c r="H12" s="103" t="s">
        <v>1867</v>
      </c>
      <c r="I12" s="103" t="s">
        <v>1867</v>
      </c>
      <c r="J12" s="103" t="s">
        <v>1867</v>
      </c>
      <c r="K12" s="58">
        <v>0</v>
      </c>
      <c r="L12" s="58">
        <v>0</v>
      </c>
      <c r="M12" s="103" t="s">
        <v>1867</v>
      </c>
      <c r="N12" s="57">
        <v>0</v>
      </c>
      <c r="O12" s="57">
        <v>0</v>
      </c>
    </row>
    <row r="13" spans="1:17">
      <c r="A13" t="s">
        <v>176</v>
      </c>
      <c r="B13" t="s">
        <v>176</v>
      </c>
      <c r="C13" t="s">
        <v>176</v>
      </c>
      <c r="D13" t="s">
        <v>176</v>
      </c>
      <c r="E13" s="103" t="s">
        <v>1867</v>
      </c>
      <c r="F13" s="103" t="s">
        <v>1867</v>
      </c>
      <c r="G13" s="54">
        <v>0</v>
      </c>
      <c r="H13" t="s">
        <v>176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223</v>
      </c>
      <c r="B14" s="102" t="s">
        <v>1867</v>
      </c>
      <c r="C14" s="103" t="s">
        <v>1867</v>
      </c>
      <c r="D14" s="103" t="s">
        <v>1867</v>
      </c>
      <c r="E14" s="103" t="s">
        <v>1867</v>
      </c>
      <c r="F14" s="103" t="s">
        <v>1867</v>
      </c>
      <c r="G14" s="58">
        <v>0</v>
      </c>
      <c r="H14" s="103" t="s">
        <v>1867</v>
      </c>
      <c r="I14" s="103" t="s">
        <v>1867</v>
      </c>
      <c r="J14" s="103" t="s">
        <v>1867</v>
      </c>
      <c r="K14" s="58">
        <v>0</v>
      </c>
      <c r="L14" s="58">
        <v>0</v>
      </c>
      <c r="M14" s="103" t="s">
        <v>1867</v>
      </c>
      <c r="N14" s="57">
        <v>0</v>
      </c>
      <c r="O14" s="57">
        <v>0</v>
      </c>
    </row>
    <row r="15" spans="1:17">
      <c r="A15" t="s">
        <v>176</v>
      </c>
      <c r="B15" t="s">
        <v>176</v>
      </c>
      <c r="C15" t="s">
        <v>176</v>
      </c>
      <c r="D15" t="s">
        <v>176</v>
      </c>
      <c r="E15" s="103" t="s">
        <v>1867</v>
      </c>
      <c r="F15" s="103" t="s">
        <v>1867</v>
      </c>
      <c r="G15" s="54">
        <v>0</v>
      </c>
      <c r="H15" t="s">
        <v>176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226</v>
      </c>
      <c r="B16" s="102" t="s">
        <v>1867</v>
      </c>
      <c r="C16" s="103" t="s">
        <v>1867</v>
      </c>
      <c r="D16" s="103" t="s">
        <v>1867</v>
      </c>
      <c r="E16" s="103" t="s">
        <v>1867</v>
      </c>
      <c r="F16" s="103" t="s">
        <v>1867</v>
      </c>
      <c r="G16" s="58">
        <v>0</v>
      </c>
      <c r="H16" s="103" t="s">
        <v>1867</v>
      </c>
      <c r="I16" s="103" t="s">
        <v>1867</v>
      </c>
      <c r="J16" s="103" t="s">
        <v>1867</v>
      </c>
      <c r="K16" s="58">
        <v>0</v>
      </c>
      <c r="L16" s="58">
        <v>0</v>
      </c>
      <c r="M16" s="103" t="s">
        <v>1867</v>
      </c>
      <c r="N16" s="57">
        <v>0</v>
      </c>
      <c r="O16" s="57">
        <v>0</v>
      </c>
    </row>
    <row r="17" spans="1:15">
      <c r="A17" t="s">
        <v>176</v>
      </c>
      <c r="B17" t="s">
        <v>176</v>
      </c>
      <c r="C17" t="s">
        <v>176</v>
      </c>
      <c r="D17" t="s">
        <v>176</v>
      </c>
      <c r="E17" s="103" t="s">
        <v>1867</v>
      </c>
      <c r="F17" s="103" t="s">
        <v>1867</v>
      </c>
      <c r="G17" s="54">
        <v>0</v>
      </c>
      <c r="H17" t="s">
        <v>176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184</v>
      </c>
      <c r="B18" s="102" t="s">
        <v>1867</v>
      </c>
      <c r="C18" s="103" t="s">
        <v>1867</v>
      </c>
      <c r="D18" s="103" t="s">
        <v>1867</v>
      </c>
      <c r="E18" s="103" t="s">
        <v>1867</v>
      </c>
      <c r="F18" s="103" t="s">
        <v>1867</v>
      </c>
      <c r="G18" s="58">
        <v>0</v>
      </c>
      <c r="H18" s="103" t="s">
        <v>1867</v>
      </c>
      <c r="I18" s="103" t="s">
        <v>1867</v>
      </c>
      <c r="J18" s="103" t="s">
        <v>1867</v>
      </c>
      <c r="K18" s="58">
        <v>0</v>
      </c>
      <c r="L18" s="58">
        <v>0</v>
      </c>
      <c r="M18" s="103" t="s">
        <v>1867</v>
      </c>
      <c r="N18" s="57">
        <v>0</v>
      </c>
      <c r="O18" s="57">
        <v>0</v>
      </c>
    </row>
    <row r="19" spans="1:15">
      <c r="A19" s="56" t="s">
        <v>224</v>
      </c>
      <c r="B19" s="102" t="s">
        <v>1867</v>
      </c>
      <c r="C19" s="103" t="s">
        <v>1867</v>
      </c>
      <c r="D19" s="103" t="s">
        <v>1867</v>
      </c>
      <c r="E19" s="103" t="s">
        <v>1867</v>
      </c>
      <c r="F19" s="103" t="s">
        <v>1867</v>
      </c>
      <c r="G19" s="58">
        <v>0</v>
      </c>
      <c r="H19" s="103" t="s">
        <v>1867</v>
      </c>
      <c r="I19" s="103" t="s">
        <v>1867</v>
      </c>
      <c r="J19" s="103" t="s">
        <v>1867</v>
      </c>
      <c r="K19" s="58">
        <v>0</v>
      </c>
      <c r="L19" s="58">
        <v>0</v>
      </c>
      <c r="M19" s="103" t="s">
        <v>1867</v>
      </c>
      <c r="N19" s="57">
        <v>0</v>
      </c>
      <c r="O19" s="57">
        <v>0</v>
      </c>
    </row>
    <row r="20" spans="1:15">
      <c r="A20" t="s">
        <v>176</v>
      </c>
      <c r="B20" t="s">
        <v>176</v>
      </c>
      <c r="C20" t="s">
        <v>176</v>
      </c>
      <c r="D20" t="s">
        <v>176</v>
      </c>
      <c r="E20" s="103" t="s">
        <v>1867</v>
      </c>
      <c r="F20" s="103" t="s">
        <v>1867</v>
      </c>
      <c r="G20" s="54">
        <v>0</v>
      </c>
      <c r="H20" t="s">
        <v>176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225</v>
      </c>
      <c r="B21" s="102" t="s">
        <v>1867</v>
      </c>
      <c r="C21" s="103" t="s">
        <v>1867</v>
      </c>
      <c r="D21" s="103" t="s">
        <v>1867</v>
      </c>
      <c r="E21" s="103" t="s">
        <v>1867</v>
      </c>
      <c r="F21" s="103" t="s">
        <v>1867</v>
      </c>
      <c r="G21" s="58">
        <v>0</v>
      </c>
      <c r="H21" s="103" t="s">
        <v>1867</v>
      </c>
      <c r="I21" s="103" t="s">
        <v>1867</v>
      </c>
      <c r="J21" s="103" t="s">
        <v>1867</v>
      </c>
      <c r="K21" s="58">
        <v>0</v>
      </c>
      <c r="L21" s="58">
        <v>0</v>
      </c>
      <c r="M21" s="103" t="s">
        <v>1867</v>
      </c>
      <c r="N21" s="57">
        <v>0</v>
      </c>
      <c r="O21" s="57">
        <v>0</v>
      </c>
    </row>
    <row r="22" spans="1:15">
      <c r="A22" t="s">
        <v>176</v>
      </c>
      <c r="B22" t="s">
        <v>176</v>
      </c>
      <c r="C22" t="s">
        <v>176</v>
      </c>
      <c r="D22" t="s">
        <v>176</v>
      </c>
      <c r="E22" s="103" t="s">
        <v>1867</v>
      </c>
      <c r="F22" s="103" t="s">
        <v>1867</v>
      </c>
      <c r="G22" s="54">
        <v>0</v>
      </c>
      <c r="H22" t="s">
        <v>176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186</v>
      </c>
      <c r="B23" s="102" t="s">
        <v>1867</v>
      </c>
      <c r="C23" s="103" t="s">
        <v>1867</v>
      </c>
      <c r="D23" s="103" t="s">
        <v>1867</v>
      </c>
      <c r="E23" s="103" t="s">
        <v>1867</v>
      </c>
      <c r="F23" s="103" t="s">
        <v>1867</v>
      </c>
      <c r="G23" s="103" t="s">
        <v>1867</v>
      </c>
      <c r="H23" s="103" t="s">
        <v>1867</v>
      </c>
      <c r="I23" s="103" t="s">
        <v>1867</v>
      </c>
      <c r="J23" s="103" t="s">
        <v>1867</v>
      </c>
      <c r="K23" s="103" t="s">
        <v>1867</v>
      </c>
      <c r="L23" s="103" t="s">
        <v>1867</v>
      </c>
      <c r="M23" s="103" t="s">
        <v>1867</v>
      </c>
      <c r="N23" s="103" t="s">
        <v>1867</v>
      </c>
      <c r="O23" s="103" t="s">
        <v>1867</v>
      </c>
    </row>
    <row r="24" spans="1:15">
      <c r="A24" t="s">
        <v>218</v>
      </c>
      <c r="B24" s="102" t="s">
        <v>1867</v>
      </c>
      <c r="C24" s="103" t="s">
        <v>1867</v>
      </c>
      <c r="D24" s="103" t="s">
        <v>1867</v>
      </c>
      <c r="E24" s="103" t="s">
        <v>1867</v>
      </c>
      <c r="F24" s="103" t="s">
        <v>1867</v>
      </c>
      <c r="G24" s="103" t="s">
        <v>1867</v>
      </c>
      <c r="H24" s="103" t="s">
        <v>1867</v>
      </c>
      <c r="I24" s="103" t="s">
        <v>1867</v>
      </c>
      <c r="J24" s="103" t="s">
        <v>1867</v>
      </c>
      <c r="K24" s="103" t="s">
        <v>1867</v>
      </c>
      <c r="L24" s="103" t="s">
        <v>1867</v>
      </c>
      <c r="M24" s="103" t="s">
        <v>1867</v>
      </c>
      <c r="N24" s="103" t="s">
        <v>1867</v>
      </c>
      <c r="O24" s="103" t="s">
        <v>1867</v>
      </c>
    </row>
    <row r="25" spans="1:15">
      <c r="A25" t="s">
        <v>220</v>
      </c>
      <c r="B25" s="102" t="s">
        <v>1867</v>
      </c>
      <c r="C25" s="103" t="s">
        <v>1867</v>
      </c>
      <c r="D25" s="103" t="s">
        <v>1867</v>
      </c>
      <c r="E25" s="103" t="s">
        <v>1867</v>
      </c>
      <c r="F25" s="103" t="s">
        <v>1867</v>
      </c>
      <c r="G25" s="103" t="s">
        <v>1867</v>
      </c>
      <c r="H25" s="103" t="s">
        <v>1867</v>
      </c>
      <c r="I25" s="103" t="s">
        <v>1867</v>
      </c>
      <c r="J25" s="103" t="s">
        <v>1867</v>
      </c>
      <c r="K25" s="103" t="s">
        <v>1867</v>
      </c>
      <c r="L25" s="103" t="s">
        <v>1867</v>
      </c>
      <c r="M25" s="103" t="s">
        <v>1867</v>
      </c>
      <c r="N25" s="103" t="s">
        <v>1867</v>
      </c>
      <c r="O25" s="103" t="s">
        <v>1867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372" spans="1:3" hidden="1"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>
      <selection activeCell="C15" sqref="C15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 s="1" customFormat="1">
      <c r="A1" s="2" t="s">
        <v>0</v>
      </c>
      <c r="B1" s="61" t="s">
        <v>1866</v>
      </c>
    </row>
    <row r="2" spans="1:22" s="1" customFormat="1">
      <c r="A2" s="2" t="s">
        <v>1</v>
      </c>
      <c r="B2" s="9" t="s">
        <v>1320</v>
      </c>
    </row>
    <row r="3" spans="1:22" s="1" customFormat="1">
      <c r="A3" s="2" t="s">
        <v>2</v>
      </c>
      <c r="B3" s="62" t="s">
        <v>1321</v>
      </c>
    </row>
    <row r="4" spans="1:22" s="1" customFormat="1">
      <c r="A4" s="2" t="s">
        <v>3</v>
      </c>
      <c r="B4" s="63" t="s">
        <v>164</v>
      </c>
    </row>
    <row r="5" spans="1:22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143</v>
      </c>
      <c r="K5" s="32" t="s">
        <v>154</v>
      </c>
      <c r="L5" s="32" t="s">
        <v>144</v>
      </c>
      <c r="M5" s="32" t="s">
        <v>69</v>
      </c>
      <c r="N5" s="32" t="s">
        <v>54</v>
      </c>
      <c r="O5" s="33" t="s">
        <v>150</v>
      </c>
      <c r="Q5" s="13"/>
    </row>
    <row r="6" spans="1:22" s="15" customFormat="1">
      <c r="A6" s="95" t="s">
        <v>1867</v>
      </c>
      <c r="B6" s="96" t="s">
        <v>1867</v>
      </c>
      <c r="C6" s="96" t="s">
        <v>1867</v>
      </c>
      <c r="D6" s="96" t="s">
        <v>1867</v>
      </c>
      <c r="E6" s="96" t="s">
        <v>1867</v>
      </c>
      <c r="F6" s="20" t="s">
        <v>70</v>
      </c>
      <c r="G6" s="20" t="s">
        <v>71</v>
      </c>
      <c r="H6" s="96" t="s">
        <v>1867</v>
      </c>
      <c r="I6" s="20" t="s">
        <v>7</v>
      </c>
      <c r="J6" s="20" t="s">
        <v>7</v>
      </c>
      <c r="K6" s="20" t="s">
        <v>151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22" s="17" customFormat="1" ht="20.25">
      <c r="A7" s="97" t="s">
        <v>1867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22" s="17" customFormat="1" ht="20.25">
      <c r="A8" s="18" t="s">
        <v>147</v>
      </c>
      <c r="B8" s="98" t="s">
        <v>1867</v>
      </c>
      <c r="C8" s="98" t="s">
        <v>1867</v>
      </c>
      <c r="D8" s="98" t="s">
        <v>1867</v>
      </c>
      <c r="E8" s="98" t="s">
        <v>1867</v>
      </c>
      <c r="F8" s="98" t="s">
        <v>1867</v>
      </c>
      <c r="G8" s="98" t="s">
        <v>1867</v>
      </c>
      <c r="H8" s="98" t="s">
        <v>1867</v>
      </c>
      <c r="I8" s="98" t="s">
        <v>1867</v>
      </c>
      <c r="J8" s="98" t="s">
        <v>1867</v>
      </c>
      <c r="K8" s="52">
        <v>0</v>
      </c>
      <c r="L8" s="52">
        <v>0</v>
      </c>
      <c r="M8" s="98" t="s">
        <v>1867</v>
      </c>
      <c r="N8" s="53">
        <v>0</v>
      </c>
      <c r="O8" s="53">
        <v>0</v>
      </c>
      <c r="P8" s="24"/>
    </row>
    <row r="9" spans="1:22">
      <c r="A9" s="56" t="s">
        <v>170</v>
      </c>
      <c r="B9" s="102" t="s">
        <v>1867</v>
      </c>
      <c r="C9" s="102" t="s">
        <v>1867</v>
      </c>
      <c r="D9" s="102" t="s">
        <v>1867</v>
      </c>
      <c r="E9" s="102" t="s">
        <v>1867</v>
      </c>
      <c r="F9" s="102" t="s">
        <v>1867</v>
      </c>
      <c r="G9" s="58">
        <v>0</v>
      </c>
      <c r="H9" s="102" t="s">
        <v>1867</v>
      </c>
      <c r="I9" s="102" t="s">
        <v>1867</v>
      </c>
      <c r="J9" s="102" t="s">
        <v>1867</v>
      </c>
      <c r="K9" s="58">
        <v>0</v>
      </c>
      <c r="L9" s="58">
        <v>0</v>
      </c>
      <c r="M9" s="102" t="s">
        <v>1867</v>
      </c>
      <c r="N9" s="57">
        <v>0</v>
      </c>
      <c r="O9" s="57">
        <v>0</v>
      </c>
      <c r="P9" s="12"/>
      <c r="Q9" s="12"/>
      <c r="R9" s="12"/>
      <c r="S9" s="12"/>
      <c r="T9" s="12"/>
      <c r="U9" s="12"/>
      <c r="V9" s="12"/>
    </row>
    <row r="10" spans="1:22">
      <c r="A10" s="56" t="s">
        <v>1127</v>
      </c>
      <c r="B10" s="102" t="s">
        <v>1867</v>
      </c>
      <c r="C10" s="102" t="s">
        <v>1867</v>
      </c>
      <c r="D10" s="102" t="s">
        <v>1867</v>
      </c>
      <c r="E10" s="102" t="s">
        <v>1867</v>
      </c>
      <c r="F10" s="102" t="s">
        <v>1867</v>
      </c>
      <c r="G10" s="58">
        <v>0</v>
      </c>
      <c r="H10" s="102" t="s">
        <v>1867</v>
      </c>
      <c r="I10" s="102" t="s">
        <v>1867</v>
      </c>
      <c r="J10" s="102" t="s">
        <v>1867</v>
      </c>
      <c r="K10" s="58">
        <v>0</v>
      </c>
      <c r="L10" s="58">
        <v>0</v>
      </c>
      <c r="M10" s="102" t="s">
        <v>1867</v>
      </c>
      <c r="N10" s="57">
        <v>0</v>
      </c>
      <c r="O10" s="57">
        <v>0</v>
      </c>
      <c r="P10" s="12"/>
      <c r="Q10" s="12"/>
      <c r="R10" s="12"/>
      <c r="S10" s="12"/>
      <c r="T10" s="12"/>
      <c r="U10" s="12"/>
      <c r="V10" s="12"/>
    </row>
    <row r="11" spans="1:22">
      <c r="A11" t="s">
        <v>176</v>
      </c>
      <c r="B11" t="s">
        <v>176</v>
      </c>
      <c r="C11" t="s">
        <v>176</v>
      </c>
      <c r="D11" t="s">
        <v>176</v>
      </c>
      <c r="E11" s="102" t="s">
        <v>1867</v>
      </c>
      <c r="F11" s="102" t="s">
        <v>1867</v>
      </c>
      <c r="G11" s="54">
        <v>0</v>
      </c>
      <c r="H11" t="s">
        <v>176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  <c r="P11" s="12"/>
      <c r="Q11" s="12"/>
      <c r="R11" s="12"/>
      <c r="S11" s="12"/>
      <c r="T11" s="12"/>
      <c r="U11" s="12"/>
      <c r="V11" s="12"/>
    </row>
    <row r="12" spans="1:22">
      <c r="A12" s="56" t="s">
        <v>1128</v>
      </c>
      <c r="B12" s="102" t="s">
        <v>1867</v>
      </c>
      <c r="C12" s="102" t="s">
        <v>1867</v>
      </c>
      <c r="D12" s="102" t="s">
        <v>1867</v>
      </c>
      <c r="E12" s="102" t="s">
        <v>1867</v>
      </c>
      <c r="F12" s="102" t="s">
        <v>1867</v>
      </c>
      <c r="G12" s="58">
        <v>0</v>
      </c>
      <c r="H12" s="102" t="s">
        <v>1867</v>
      </c>
      <c r="I12" s="102" t="s">
        <v>1867</v>
      </c>
      <c r="J12" s="102" t="s">
        <v>1867</v>
      </c>
      <c r="K12" s="58">
        <v>0</v>
      </c>
      <c r="L12" s="58">
        <v>0</v>
      </c>
      <c r="M12" s="102" t="s">
        <v>1867</v>
      </c>
      <c r="N12" s="57">
        <v>0</v>
      </c>
      <c r="O12" s="57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176</v>
      </c>
      <c r="B13" t="s">
        <v>176</v>
      </c>
      <c r="C13" t="s">
        <v>176</v>
      </c>
      <c r="D13" t="s">
        <v>176</v>
      </c>
      <c r="E13" s="102" t="s">
        <v>1867</v>
      </c>
      <c r="F13" s="102" t="s">
        <v>1867</v>
      </c>
      <c r="G13" s="54">
        <v>0</v>
      </c>
      <c r="H13" t="s">
        <v>176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  <c r="P13" s="12"/>
      <c r="Q13" s="12"/>
      <c r="R13" s="12"/>
      <c r="S13" s="12"/>
      <c r="T13" s="12"/>
      <c r="U13" s="12"/>
      <c r="V13" s="12"/>
    </row>
    <row r="14" spans="1:22">
      <c r="A14" s="56" t="s">
        <v>223</v>
      </c>
      <c r="B14" s="102" t="s">
        <v>1867</v>
      </c>
      <c r="C14" s="102" t="s">
        <v>1867</v>
      </c>
      <c r="D14" s="102" t="s">
        <v>1867</v>
      </c>
      <c r="E14" s="102" t="s">
        <v>1867</v>
      </c>
      <c r="F14" s="102" t="s">
        <v>1867</v>
      </c>
      <c r="G14" s="58">
        <v>0</v>
      </c>
      <c r="H14" s="102" t="s">
        <v>1867</v>
      </c>
      <c r="I14" s="102" t="s">
        <v>1867</v>
      </c>
      <c r="J14" s="102" t="s">
        <v>1867</v>
      </c>
      <c r="K14" s="58">
        <v>0</v>
      </c>
      <c r="L14" s="58">
        <v>0</v>
      </c>
      <c r="M14" s="102" t="s">
        <v>1867</v>
      </c>
      <c r="N14" s="57">
        <v>0</v>
      </c>
      <c r="O14" s="57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176</v>
      </c>
      <c r="B15" t="s">
        <v>176</v>
      </c>
      <c r="C15" t="s">
        <v>176</v>
      </c>
      <c r="D15" t="s">
        <v>176</v>
      </c>
      <c r="E15" s="102" t="s">
        <v>1867</v>
      </c>
      <c r="F15" s="102" t="s">
        <v>1867</v>
      </c>
      <c r="G15" s="54">
        <v>0</v>
      </c>
      <c r="H15" t="s">
        <v>176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  <c r="P15" s="12"/>
      <c r="Q15" s="12"/>
      <c r="R15" s="12"/>
      <c r="S15" s="12"/>
      <c r="T15" s="12"/>
      <c r="U15" s="12"/>
      <c r="V15" s="12"/>
    </row>
    <row r="16" spans="1:22">
      <c r="A16" s="56" t="s">
        <v>226</v>
      </c>
      <c r="B16" s="102" t="s">
        <v>1867</v>
      </c>
      <c r="C16" s="102" t="s">
        <v>1867</v>
      </c>
      <c r="D16" s="102" t="s">
        <v>1867</v>
      </c>
      <c r="E16" s="102" t="s">
        <v>1867</v>
      </c>
      <c r="F16" s="102" t="s">
        <v>1867</v>
      </c>
      <c r="G16" s="58">
        <v>0</v>
      </c>
      <c r="H16" s="102" t="s">
        <v>1867</v>
      </c>
      <c r="I16" s="102" t="s">
        <v>1867</v>
      </c>
      <c r="J16" s="102" t="s">
        <v>1867</v>
      </c>
      <c r="K16" s="58">
        <v>0</v>
      </c>
      <c r="L16" s="58">
        <v>0</v>
      </c>
      <c r="M16" s="102" t="s">
        <v>1867</v>
      </c>
      <c r="N16" s="57">
        <v>0</v>
      </c>
      <c r="O16" s="57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176</v>
      </c>
      <c r="B17" t="s">
        <v>176</v>
      </c>
      <c r="C17" t="s">
        <v>176</v>
      </c>
      <c r="D17" t="s">
        <v>176</v>
      </c>
      <c r="E17" s="102" t="s">
        <v>1867</v>
      </c>
      <c r="F17" s="102" t="s">
        <v>1867</v>
      </c>
      <c r="G17" s="54">
        <v>0</v>
      </c>
      <c r="H17" t="s">
        <v>176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  <c r="P17" s="12"/>
      <c r="Q17" s="12"/>
      <c r="R17" s="12"/>
      <c r="S17" s="12"/>
      <c r="T17" s="12"/>
      <c r="U17" s="12"/>
      <c r="V17" s="12"/>
    </row>
    <row r="18" spans="1:22">
      <c r="A18" s="56" t="s">
        <v>184</v>
      </c>
      <c r="B18" s="102" t="s">
        <v>1867</v>
      </c>
      <c r="C18" s="103" t="s">
        <v>1867</v>
      </c>
      <c r="D18" s="103" t="s">
        <v>1867</v>
      </c>
      <c r="E18" s="103" t="s">
        <v>1867</v>
      </c>
      <c r="F18" s="103" t="s">
        <v>1867</v>
      </c>
      <c r="G18" s="58">
        <v>0</v>
      </c>
      <c r="H18" s="103" t="s">
        <v>1867</v>
      </c>
      <c r="I18" s="103" t="s">
        <v>1867</v>
      </c>
      <c r="J18" s="103" t="s">
        <v>1867</v>
      </c>
      <c r="K18" s="58">
        <v>0</v>
      </c>
      <c r="L18" s="58">
        <v>0</v>
      </c>
      <c r="M18" s="103" t="s">
        <v>1867</v>
      </c>
      <c r="N18" s="57">
        <v>0</v>
      </c>
      <c r="O18" s="57">
        <v>0</v>
      </c>
    </row>
    <row r="19" spans="1:22">
      <c r="A19" s="56" t="s">
        <v>224</v>
      </c>
      <c r="B19" s="102" t="s">
        <v>1867</v>
      </c>
      <c r="C19" s="103" t="s">
        <v>1867</v>
      </c>
      <c r="D19" s="103" t="s">
        <v>1867</v>
      </c>
      <c r="E19" s="103" t="s">
        <v>1867</v>
      </c>
      <c r="F19" s="103" t="s">
        <v>1867</v>
      </c>
      <c r="G19" s="58">
        <v>0</v>
      </c>
      <c r="H19" s="103" t="s">
        <v>1867</v>
      </c>
      <c r="I19" s="103" t="s">
        <v>1867</v>
      </c>
      <c r="J19" s="103" t="s">
        <v>1867</v>
      </c>
      <c r="K19" s="58">
        <v>0</v>
      </c>
      <c r="L19" s="58">
        <v>0</v>
      </c>
      <c r="M19" s="103" t="s">
        <v>1867</v>
      </c>
      <c r="N19" s="57">
        <v>0</v>
      </c>
      <c r="O19" s="57">
        <v>0</v>
      </c>
    </row>
    <row r="20" spans="1:22">
      <c r="A20" t="s">
        <v>176</v>
      </c>
      <c r="B20" t="s">
        <v>176</v>
      </c>
      <c r="C20" t="s">
        <v>176</v>
      </c>
      <c r="D20" t="s">
        <v>176</v>
      </c>
      <c r="E20" s="103" t="s">
        <v>1867</v>
      </c>
      <c r="F20" s="103" t="s">
        <v>1867</v>
      </c>
      <c r="G20" s="54">
        <v>0</v>
      </c>
      <c r="H20" t="s">
        <v>176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22">
      <c r="A21" s="56" t="s">
        <v>225</v>
      </c>
      <c r="B21" s="102" t="s">
        <v>1867</v>
      </c>
      <c r="C21" s="103" t="s">
        <v>1867</v>
      </c>
      <c r="D21" s="103" t="s">
        <v>1867</v>
      </c>
      <c r="E21" s="103" t="s">
        <v>1867</v>
      </c>
      <c r="F21" s="103" t="s">
        <v>1867</v>
      </c>
      <c r="G21" s="58">
        <v>0</v>
      </c>
      <c r="H21" s="103" t="s">
        <v>1867</v>
      </c>
      <c r="I21" s="103" t="s">
        <v>1867</v>
      </c>
      <c r="J21" s="103" t="s">
        <v>1867</v>
      </c>
      <c r="K21" s="58">
        <v>0</v>
      </c>
      <c r="L21" s="58">
        <v>0</v>
      </c>
      <c r="M21" s="103" t="s">
        <v>1867</v>
      </c>
      <c r="N21" s="57">
        <v>0</v>
      </c>
      <c r="O21" s="57">
        <v>0</v>
      </c>
    </row>
    <row r="22" spans="1:22">
      <c r="A22" t="s">
        <v>176</v>
      </c>
      <c r="B22" t="s">
        <v>176</v>
      </c>
      <c r="C22" t="s">
        <v>176</v>
      </c>
      <c r="D22" t="s">
        <v>176</v>
      </c>
      <c r="E22" s="103" t="s">
        <v>1867</v>
      </c>
      <c r="F22" s="103" t="s">
        <v>1867</v>
      </c>
      <c r="G22" s="54">
        <v>0</v>
      </c>
      <c r="H22" t="s">
        <v>176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22">
      <c r="A23" t="s">
        <v>186</v>
      </c>
      <c r="B23" s="102" t="s">
        <v>1867</v>
      </c>
      <c r="C23" s="103" t="s">
        <v>1867</v>
      </c>
      <c r="D23" s="103" t="s">
        <v>1867</v>
      </c>
      <c r="E23" s="103" t="s">
        <v>1867</v>
      </c>
      <c r="F23" s="103" t="s">
        <v>1867</v>
      </c>
      <c r="G23" s="103" t="s">
        <v>1867</v>
      </c>
      <c r="H23" s="103" t="s">
        <v>1867</v>
      </c>
      <c r="I23" s="103" t="s">
        <v>1867</v>
      </c>
      <c r="J23" s="103" t="s">
        <v>1867</v>
      </c>
      <c r="K23" s="103" t="s">
        <v>1867</v>
      </c>
      <c r="L23" s="103" t="s">
        <v>1867</v>
      </c>
      <c r="M23" s="103" t="s">
        <v>1867</v>
      </c>
      <c r="N23" s="103" t="s">
        <v>1867</v>
      </c>
      <c r="O23" s="103" t="s">
        <v>1867</v>
      </c>
    </row>
    <row r="24" spans="1:22">
      <c r="A24" t="s">
        <v>218</v>
      </c>
      <c r="B24" s="102" t="s">
        <v>1867</v>
      </c>
      <c r="C24" s="103" t="s">
        <v>1867</v>
      </c>
      <c r="D24" s="103" t="s">
        <v>1867</v>
      </c>
      <c r="E24" s="103" t="s">
        <v>1867</v>
      </c>
      <c r="F24" s="103" t="s">
        <v>1867</v>
      </c>
      <c r="G24" s="103" t="s">
        <v>1867</v>
      </c>
      <c r="H24" s="103" t="s">
        <v>1867</v>
      </c>
      <c r="I24" s="103" t="s">
        <v>1867</v>
      </c>
      <c r="J24" s="103" t="s">
        <v>1867</v>
      </c>
      <c r="K24" s="103" t="s">
        <v>1867</v>
      </c>
      <c r="L24" s="103" t="s">
        <v>1867</v>
      </c>
      <c r="M24" s="103" t="s">
        <v>1867</v>
      </c>
      <c r="N24" s="103" t="s">
        <v>1867</v>
      </c>
      <c r="O24" s="103" t="s">
        <v>1867</v>
      </c>
    </row>
    <row r="25" spans="1:22">
      <c r="A25" t="s">
        <v>219</v>
      </c>
      <c r="B25" s="102" t="s">
        <v>1867</v>
      </c>
      <c r="C25" s="103" t="s">
        <v>1867</v>
      </c>
      <c r="D25" s="103" t="s">
        <v>1867</v>
      </c>
      <c r="E25" s="103" t="s">
        <v>1867</v>
      </c>
      <c r="F25" s="103" t="s">
        <v>1867</v>
      </c>
      <c r="G25" s="103" t="s">
        <v>1867</v>
      </c>
      <c r="H25" s="103" t="s">
        <v>1867</v>
      </c>
      <c r="I25" s="103" t="s">
        <v>1867</v>
      </c>
      <c r="J25" s="103" t="s">
        <v>1867</v>
      </c>
      <c r="K25" s="103" t="s">
        <v>1867</v>
      </c>
      <c r="L25" s="103" t="s">
        <v>1867</v>
      </c>
      <c r="M25" s="103" t="s">
        <v>1867</v>
      </c>
      <c r="N25" s="103" t="s">
        <v>1867</v>
      </c>
      <c r="O25" s="103" t="s">
        <v>1867</v>
      </c>
    </row>
    <row r="26" spans="1:22">
      <c r="A26" t="s">
        <v>220</v>
      </c>
      <c r="B26" s="102" t="s">
        <v>1867</v>
      </c>
      <c r="C26" s="103" t="s">
        <v>1867</v>
      </c>
      <c r="D26" s="103" t="s">
        <v>1867</v>
      </c>
      <c r="E26" s="103" t="s">
        <v>1867</v>
      </c>
      <c r="F26" s="103" t="s">
        <v>1867</v>
      </c>
      <c r="G26" s="103" t="s">
        <v>1867</v>
      </c>
      <c r="H26" s="103" t="s">
        <v>1867</v>
      </c>
      <c r="I26" s="103" t="s">
        <v>1867</v>
      </c>
      <c r="J26" s="103" t="s">
        <v>1867</v>
      </c>
      <c r="K26" s="103" t="s">
        <v>1867</v>
      </c>
      <c r="L26" s="103" t="s">
        <v>1867</v>
      </c>
      <c r="M26" s="103" t="s">
        <v>1867</v>
      </c>
      <c r="N26" s="103" t="s">
        <v>1867</v>
      </c>
      <c r="O26" s="103" t="s">
        <v>1867</v>
      </c>
    </row>
    <row r="27" spans="1:22" hidden="1"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A372" s="13"/>
      <c r="C372" s="13"/>
    </row>
    <row r="373" spans="1:3" hidden="1">
      <c r="A373" s="13"/>
      <c r="C373" s="13"/>
    </row>
    <row r="374" spans="1:3" hidden="1">
      <c r="A374" s="15"/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2024-03-31T11:39:18Z</dcterms:modified>
</cp:coreProperties>
</file>