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9F7AA2B9-9573-40DC-8D4D-874D04FD8D0A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עתידיים'!$A$6:$AH$290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קונצרני'!$A$1:$AZ$117</definedName>
    <definedName name="_xlnm.Print_Area" localSheetId="9">אופציות!$A$1:$AZ$34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'!$A$1:$AZ$24</definedName>
    <definedName name="_xlnm.Print_Area" localSheetId="23">'זכויות מקרקעין'!$A$1:$AZ$18</definedName>
    <definedName name="_xlnm.Print_Area" localSheetId="10">'חוזים עתידיים'!$A$1:$AZ$22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ממשלתי'!$A$1:$AZ$32</definedName>
    <definedName name="_xlnm.Print_Area" localSheetId="14">'לא סחיר - אג"ח קונצרני'!$A$1:$AZ$27</definedName>
    <definedName name="_xlnm.Print_Area" localSheetId="18">'לא סחיר - אופציות'!$A$1:$AZ$36</definedName>
    <definedName name="_xlnm.Print_Area" localSheetId="19">'לא סחיר - חוזים עתידיים'!$A$1:$AZ$290</definedName>
    <definedName name="_xlnm.Print_Area" localSheetId="17">'לא סחיר - כתבי אופציה'!$A$1:$AZ$17</definedName>
    <definedName name="_xlnm.Print_Area" localSheetId="20">'לא סחיר - מוצרים מובנים'!$A$1:$AZ$33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מובנים'!$A$1:$AZ$33</definedName>
    <definedName name="_xlnm.Print_Area" localSheetId="1">מזומנים!$A$1:$AZ$56</definedName>
    <definedName name="_xlnm.Print_Area" localSheetId="5">מניות!$A$1:$AZ$59</definedName>
    <definedName name="_xlnm.Print_Area" localSheetId="0">'סכום נכסי הקרן'!$A$1:$AZ$53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נאמנות'!$A$1:$AZ$40</definedName>
    <definedName name="_xlnm.Print_Area" localSheetId="6">'קרנות סל'!$A$1:$AZ$84</definedName>
    <definedName name="_xlnm.Print_Area" localSheetId="2">'תעודות התחייבות ממשלתיות'!$A$1:$AZ$28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7" i="20" l="1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71" i="20"/>
  <c r="J272" i="20"/>
  <c r="J273" i="20"/>
  <c r="J274" i="20"/>
  <c r="J275" i="20"/>
  <c r="J276" i="20"/>
  <c r="J277" i="20"/>
  <c r="J279" i="20"/>
  <c r="J280" i="20"/>
  <c r="J281" i="20"/>
  <c r="J282" i="20"/>
  <c r="J283" i="20"/>
  <c r="J284" i="20"/>
  <c r="J285" i="20"/>
  <c r="J286" i="20"/>
  <c r="H11" i="20"/>
  <c r="H173" i="20"/>
  <c r="J173" i="20" s="1"/>
  <c r="H278" i="20"/>
  <c r="H270" i="20"/>
  <c r="K9" i="2"/>
  <c r="K12" i="2"/>
  <c r="K14" i="2"/>
  <c r="K16" i="2"/>
  <c r="K17" i="2"/>
  <c r="K19" i="2"/>
  <c r="K20" i="2"/>
  <c r="K21" i="2"/>
  <c r="K22" i="2"/>
  <c r="K23" i="2"/>
  <c r="K24" i="2"/>
  <c r="K26" i="2"/>
  <c r="K27" i="2"/>
  <c r="K28" i="2"/>
  <c r="K30" i="2"/>
  <c r="K31" i="2"/>
  <c r="K32" i="2"/>
  <c r="K33" i="2"/>
  <c r="K34" i="2"/>
  <c r="K35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8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I36" i="2"/>
  <c r="J36" i="2" s="1"/>
  <c r="J35" i="2"/>
  <c r="J34" i="2"/>
  <c r="J33" i="2"/>
  <c r="J32" i="2"/>
  <c r="J31" i="2"/>
  <c r="J30" i="2"/>
  <c r="I29" i="2"/>
  <c r="J29" i="2" s="1"/>
  <c r="J28" i="2"/>
  <c r="J27" i="2"/>
  <c r="J26" i="2"/>
  <c r="I25" i="2"/>
  <c r="J25" i="2" s="1"/>
  <c r="J24" i="2"/>
  <c r="J23" i="2"/>
  <c r="J22" i="2"/>
  <c r="J21" i="2"/>
  <c r="J20" i="2"/>
  <c r="J19" i="2"/>
  <c r="I18" i="2"/>
  <c r="J17" i="2"/>
  <c r="J16" i="2"/>
  <c r="J14" i="2"/>
  <c r="I13" i="2"/>
  <c r="K13" i="2" s="1"/>
  <c r="J12" i="2"/>
  <c r="I11" i="2"/>
  <c r="J11" i="2" s="1"/>
  <c r="J9" i="2"/>
  <c r="J8" i="2"/>
  <c r="H10" i="20" l="1"/>
  <c r="J10" i="20" s="1"/>
  <c r="H269" i="20"/>
  <c r="J269" i="20" s="1"/>
  <c r="J13" i="2"/>
  <c r="I10" i="2"/>
  <c r="J10" i="2" s="1"/>
  <c r="K11" i="2"/>
  <c r="K36" i="2"/>
  <c r="I15" i="2"/>
  <c r="K18" i="2"/>
  <c r="K29" i="2"/>
  <c r="K25" i="2"/>
  <c r="J278" i="20"/>
  <c r="J270" i="20"/>
  <c r="J11" i="20"/>
  <c r="J18" i="2"/>
  <c r="H9" i="20" l="1"/>
  <c r="I11" i="20" s="1"/>
  <c r="I269" i="20"/>
  <c r="K10" i="2"/>
  <c r="J15" i="2"/>
  <c r="K15" i="2"/>
  <c r="I278" i="20"/>
  <c r="I14" i="20"/>
  <c r="I20" i="20"/>
  <c r="I26" i="20"/>
  <c r="I32" i="20"/>
  <c r="I38" i="20"/>
  <c r="I44" i="20"/>
  <c r="I50" i="20"/>
  <c r="I56" i="20"/>
  <c r="I62" i="20"/>
  <c r="I68" i="20"/>
  <c r="I74" i="20"/>
  <c r="I80" i="20"/>
  <c r="I86" i="20"/>
  <c r="I92" i="20"/>
  <c r="I98" i="20"/>
  <c r="I104" i="20"/>
  <c r="I110" i="20"/>
  <c r="I116" i="20"/>
  <c r="I122" i="20"/>
  <c r="I128" i="20"/>
  <c r="I134" i="20"/>
  <c r="I140" i="20"/>
  <c r="I146" i="20"/>
  <c r="I152" i="20"/>
  <c r="I158" i="20"/>
  <c r="I164" i="20"/>
  <c r="I170" i="20"/>
  <c r="I176" i="20"/>
  <c r="I182" i="20"/>
  <c r="I188" i="20"/>
  <c r="I194" i="20"/>
  <c r="I200" i="20"/>
  <c r="I206" i="20"/>
  <c r="I212" i="20"/>
  <c r="I218" i="20"/>
  <c r="I224" i="20"/>
  <c r="I230" i="20"/>
  <c r="I236" i="20"/>
  <c r="I242" i="20"/>
  <c r="I248" i="20"/>
  <c r="I254" i="20"/>
  <c r="I260" i="20"/>
  <c r="I266" i="20"/>
  <c r="I272" i="20"/>
  <c r="I284" i="20"/>
  <c r="J9" i="20"/>
  <c r="I15" i="20"/>
  <c r="I21" i="20"/>
  <c r="I27" i="20"/>
  <c r="I33" i="20"/>
  <c r="I39" i="20"/>
  <c r="I45" i="20"/>
  <c r="I51" i="20"/>
  <c r="I57" i="20"/>
  <c r="I63" i="20"/>
  <c r="I69" i="20"/>
  <c r="I75" i="20"/>
  <c r="I81" i="20"/>
  <c r="I87" i="20"/>
  <c r="I93" i="20"/>
  <c r="I99" i="20"/>
  <c r="I105" i="20"/>
  <c r="I111" i="20"/>
  <c r="I117" i="20"/>
  <c r="I123" i="20"/>
  <c r="I129" i="20"/>
  <c r="I135" i="20"/>
  <c r="I141" i="20"/>
  <c r="I147" i="20"/>
  <c r="I153" i="20"/>
  <c r="I159" i="20"/>
  <c r="I165" i="20"/>
  <c r="I171" i="20"/>
  <c r="I177" i="20"/>
  <c r="I183" i="20"/>
  <c r="I189" i="20"/>
  <c r="I195" i="20"/>
  <c r="I201" i="20"/>
  <c r="I207" i="20"/>
  <c r="I213" i="20"/>
  <c r="I219" i="20"/>
  <c r="I19" i="20"/>
  <c r="I29" i="20"/>
  <c r="I37" i="20"/>
  <c r="I47" i="20"/>
  <c r="I55" i="20"/>
  <c r="I65" i="20"/>
  <c r="I73" i="20"/>
  <c r="I83" i="20"/>
  <c r="I91" i="20"/>
  <c r="I101" i="20"/>
  <c r="I109" i="20"/>
  <c r="I119" i="20"/>
  <c r="I127" i="20"/>
  <c r="I137" i="20"/>
  <c r="I145" i="20"/>
  <c r="I155" i="20"/>
  <c r="I163" i="20"/>
  <c r="I173" i="20"/>
  <c r="I181" i="20"/>
  <c r="I191" i="20"/>
  <c r="I199" i="20"/>
  <c r="I209" i="20"/>
  <c r="I217" i="20"/>
  <c r="I226" i="20"/>
  <c r="I233" i="20"/>
  <c r="I240" i="20"/>
  <c r="I247" i="20"/>
  <c r="I255" i="20"/>
  <c r="I262" i="20"/>
  <c r="I276" i="20"/>
  <c r="I283" i="20"/>
  <c r="I12" i="20"/>
  <c r="I22" i="20"/>
  <c r="I30" i="20"/>
  <c r="I40" i="20"/>
  <c r="I48" i="20"/>
  <c r="I58" i="20"/>
  <c r="I66" i="20"/>
  <c r="I76" i="20"/>
  <c r="I84" i="20"/>
  <c r="I94" i="20"/>
  <c r="I102" i="20"/>
  <c r="I112" i="20"/>
  <c r="I120" i="20"/>
  <c r="I130" i="20"/>
  <c r="I138" i="20"/>
  <c r="I148" i="20"/>
  <c r="I156" i="20"/>
  <c r="I166" i="20"/>
  <c r="I174" i="20"/>
  <c r="I184" i="20"/>
  <c r="I192" i="20"/>
  <c r="I202" i="20"/>
  <c r="I210" i="20"/>
  <c r="I220" i="20"/>
  <c r="I227" i="20"/>
  <c r="I234" i="20"/>
  <c r="I241" i="20"/>
  <c r="I249" i="20"/>
  <c r="I256" i="20"/>
  <c r="I263" i="20"/>
  <c r="I277" i="20"/>
  <c r="I285" i="20"/>
  <c r="I13" i="20"/>
  <c r="I23" i="20"/>
  <c r="I31" i="20"/>
  <c r="I41" i="20"/>
  <c r="I49" i="20"/>
  <c r="I59" i="20"/>
  <c r="I67" i="20"/>
  <c r="I77" i="20"/>
  <c r="I85" i="20"/>
  <c r="I95" i="20"/>
  <c r="I103" i="20"/>
  <c r="I113" i="20"/>
  <c r="I121" i="20"/>
  <c r="I131" i="20"/>
  <c r="I139" i="20"/>
  <c r="I149" i="20"/>
  <c r="I157" i="20"/>
  <c r="I16" i="20"/>
  <c r="I34" i="20"/>
  <c r="I52" i="20"/>
  <c r="I70" i="20"/>
  <c r="I88" i="20"/>
  <c r="I106" i="20"/>
  <c r="I124" i="20"/>
  <c r="I142" i="20"/>
  <c r="I160" i="20"/>
  <c r="I172" i="20"/>
  <c r="I186" i="20"/>
  <c r="I198" i="20"/>
  <c r="I214" i="20"/>
  <c r="I225" i="20"/>
  <c r="I237" i="20"/>
  <c r="I246" i="20"/>
  <c r="I258" i="20"/>
  <c r="I268" i="20"/>
  <c r="I280" i="20"/>
  <c r="I17" i="20"/>
  <c r="I35" i="20"/>
  <c r="I53" i="20"/>
  <c r="I71" i="20"/>
  <c r="I89" i="20"/>
  <c r="I107" i="20"/>
  <c r="I125" i="20"/>
  <c r="I143" i="20"/>
  <c r="I161" i="20"/>
  <c r="I175" i="20"/>
  <c r="I187" i="20"/>
  <c r="I203" i="20"/>
  <c r="I215" i="20"/>
  <c r="I228" i="20"/>
  <c r="I238" i="20"/>
  <c r="I250" i="20"/>
  <c r="I259" i="20"/>
  <c r="I271" i="20"/>
  <c r="I281" i="20"/>
  <c r="I18" i="20"/>
  <c r="I36" i="20"/>
  <c r="I54" i="20"/>
  <c r="I72" i="20"/>
  <c r="I90" i="20"/>
  <c r="I108" i="20"/>
  <c r="I126" i="20"/>
  <c r="I144" i="20"/>
  <c r="I162" i="20"/>
  <c r="I178" i="20"/>
  <c r="I190" i="20"/>
  <c r="I204" i="20"/>
  <c r="I216" i="20"/>
  <c r="I229" i="20"/>
  <c r="I239" i="20"/>
  <c r="I251" i="20"/>
  <c r="I261" i="20"/>
  <c r="I273" i="20"/>
  <c r="I282" i="20"/>
  <c r="I24" i="20"/>
  <c r="I42" i="20"/>
  <c r="I60" i="20"/>
  <c r="I78" i="20"/>
  <c r="I96" i="20"/>
  <c r="I114" i="20"/>
  <c r="I132" i="20"/>
  <c r="I150" i="20"/>
  <c r="I167" i="20"/>
  <c r="I179" i="20"/>
  <c r="I193" i="20"/>
  <c r="I205" i="20"/>
  <c r="I221" i="20"/>
  <c r="I231" i="20"/>
  <c r="I243" i="20"/>
  <c r="I252" i="20"/>
  <c r="I264" i="20"/>
  <c r="I274" i="20"/>
  <c r="I286" i="20"/>
  <c r="I25" i="20"/>
  <c r="I43" i="20"/>
  <c r="I61" i="20"/>
  <c r="I79" i="20"/>
  <c r="I97" i="20"/>
  <c r="I115" i="20"/>
  <c r="I133" i="20"/>
  <c r="I151" i="20"/>
  <c r="I46" i="20"/>
  <c r="I154" i="20"/>
  <c r="I197" i="20"/>
  <c r="I235" i="20"/>
  <c r="I267" i="20"/>
  <c r="I64" i="20"/>
  <c r="I168" i="20"/>
  <c r="I208" i="20"/>
  <c r="I244" i="20"/>
  <c r="I275" i="20"/>
  <c r="I82" i="20"/>
  <c r="I169" i="20"/>
  <c r="I211" i="20"/>
  <c r="I245" i="20"/>
  <c r="I279" i="20"/>
  <c r="I100" i="20"/>
  <c r="I180" i="20"/>
  <c r="I222" i="20"/>
  <c r="I253" i="20"/>
  <c r="I9" i="20"/>
  <c r="I118" i="20"/>
  <c r="I185" i="20"/>
  <c r="I223" i="20"/>
  <c r="I257" i="20"/>
  <c r="I28" i="20"/>
  <c r="I136" i="20"/>
  <c r="I196" i="20"/>
  <c r="I232" i="20"/>
  <c r="I265" i="20"/>
  <c r="I10" i="20"/>
  <c r="I270" i="20"/>
</calcChain>
</file>

<file path=xl/sharedStrings.xml><?xml version="1.0" encoding="utf-8"?>
<sst xmlns="http://schemas.openxmlformats.org/spreadsheetml/2006/main" count="9244" uniqueCount="1285">
  <si>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</si>
  <si>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</si>
  <si>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</si>
  <si>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</si>
  <si>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</si>
  <si>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</si>
  <si>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</si>
  <si>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</si>
  <si>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</si>
  <si>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</si>
  <si>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</si>
  <si>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</si>
  <si>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</si>
  <si>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</si>
  <si>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</si>
  <si>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</si>
  <si>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</si>
  <si>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</si>
  <si>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</si>
  <si>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</si>
  <si>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</si>
  <si>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</si>
  <si>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</si>
  <si>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</si>
  <si>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</si>
  <si>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</si>
  <si>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</si>
  <si>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</si>
  <si>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</si>
  <si>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</si>
  <si>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</si>
  <si>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</si>
  <si>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</si>
  <si>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</si>
  <si>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</si>
  <si>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</si>
  <si>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</si>
  <si>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</si>
  <si>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</si>
  <si>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</si>
  <si>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</si>
  <si>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</si>
  <si>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</si>
  <si>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</si>
  <si>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</si>
  <si>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</si>
  <si>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</si>
  <si>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</si>
  <si>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</si>
  <si>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</si>
  <si>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</si>
  <si>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</si>
  <si>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</si>
  <si>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</si>
  <si>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</si>
  <si>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</si>
  <si>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</si>
  <si>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</si>
  <si>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</si>
  <si>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</si>
  <si>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</si>
  <si>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</si>
  <si>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</si>
  <si>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</si>
  <si>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</si>
  <si>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</si>
  <si>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</si>
  <si>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</si>
  <si>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</si>
  <si>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</si>
  <si>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</si>
  <si>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</si>
  <si>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</si>
  <si>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</si>
  <si>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</si>
  <si>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</si>
  <si>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</si>
  <si>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</si>
  <si>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</si>
  <si>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</si>
  <si>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</si>
  <si>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</si>
  <si>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</si>
  <si>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</si>
  <si>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</si>
  <si>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</si>
  <si>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</si>
  <si>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</si>
  <si>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</si>
  <si>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</si>
  <si>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</si>
  <si>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</si>
  <si>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</si>
  <si>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</si>
  <si>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</si>
  <si>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</si>
  <si>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שקל חדש</t>
  </si>
  <si>
    <t>9. חוזים עתידיים</t>
  </si>
  <si>
    <t>דולר אמריקאי</t>
  </si>
  <si>
    <t>ASX</t>
  </si>
  <si>
    <t>אירו</t>
  </si>
  <si>
    <t>לירה שטרלינג</t>
  </si>
  <si>
    <t>דולר קנדי</t>
  </si>
  <si>
    <t>סה"כ חוזים עתידיים</t>
  </si>
  <si>
    <t>דולר אוסטרלי</t>
  </si>
  <si>
    <t>אחר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</si>
  <si>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</si>
  <si>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</si>
  <si>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</si>
  <si>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</si>
  <si>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</si>
  <si>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</si>
  <si>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</si>
  <si>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</si>
  <si>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</si>
  <si>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</si>
  <si>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</si>
  <si>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</si>
  <si>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</si>
  <si>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</si>
  <si>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</si>
  <si>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</si>
  <si>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</si>
  <si>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</si>
  <si>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</si>
  <si>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</si>
  <si>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</si>
  <si>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</si>
  <si>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</si>
  <si>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</si>
  <si>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</si>
  <si>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</si>
  <si>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</si>
  <si>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</si>
  <si>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</si>
  <si>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</si>
  <si>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</si>
  <si>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</si>
  <si>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</si>
  <si>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</si>
  <si>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</si>
  <si>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</si>
  <si>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</si>
  <si>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</si>
  <si>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</si>
  <si>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</si>
  <si>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</si>
  <si>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</si>
  <si>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</si>
  <si>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</si>
  <si>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</si>
  <si>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</si>
  <si>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</si>
  <si>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</si>
  <si>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</si>
  <si>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</si>
  <si>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868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</si>
  <si>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</si>
  <si>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</si>
  <si>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</si>
  <si>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</si>
  <si>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</si>
  <si>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</si>
  <si>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1111111111- 11- בנק דיסקונט</t>
  </si>
  <si>
    <t>ilAAA</t>
  </si>
  <si>
    <t>S&amp;P מעלות</t>
  </si>
  <si>
    <t>1111111111- 10- לאומי</t>
  </si>
  <si>
    <t>סה"כ יתרת מזומנים ועו"ש נקובים במט"ח</t>
  </si>
  <si>
    <t>0</t>
  </si>
  <si>
    <t>20003- 10-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</si>
  <si>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</si>
  <si>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</si>
  <si>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</si>
  <si>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</si>
  <si>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</si>
  <si>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</si>
  <si>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</si>
  <si>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85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</si>
  <si>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</si>
  <si>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</si>
  <si>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</si>
  <si>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</si>
  <si>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</si>
  <si>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</si>
  <si>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</si>
  <si>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</si>
  <si>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</si>
  <si>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</si>
  <si>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</si>
  <si>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</si>
  <si>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T 1 7/8 02/15/32- US TREASURY Bills</t>
  </si>
  <si>
    <t>US91282CDY49</t>
  </si>
  <si>
    <t>AA+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</si>
  <si>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</si>
  <si>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</si>
  <si>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</si>
  <si>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</si>
  <si>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</si>
  <si>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</si>
  <si>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</si>
  <si>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</si>
  <si>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</si>
  <si>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ISRELE 3.75 02/32- חברת החשמל לישראל בע"מ</t>
  </si>
  <si>
    <t>IL0060004004</t>
  </si>
  <si>
    <t>בלומברג</t>
  </si>
  <si>
    <t>520000472</t>
  </si>
  <si>
    <t>אנרגיה</t>
  </si>
  <si>
    <t>BBB+</t>
  </si>
  <si>
    <t>S&amp;P</t>
  </si>
  <si>
    <t>HAPOAL 3.255 01/32- בנק הפועלים בע"מ</t>
  </si>
  <si>
    <t>IL0066204707</t>
  </si>
  <si>
    <t>520000118</t>
  </si>
  <si>
    <t>בנקים</t>
  </si>
  <si>
    <t>BBB</t>
  </si>
  <si>
    <t>LUMIIT 3.275 01/31-01/26- בנק לאומי לישראל בע"מ</t>
  </si>
  <si>
    <t>IL0060404899</t>
  </si>
  <si>
    <t>520018078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</si>
  <si>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</si>
  <si>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</si>
  <si>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</si>
  <si>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</si>
  <si>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</si>
  <si>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כימיה, גומי ופלסטיק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</si>
  <si>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</si>
  <si>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</si>
  <si>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</si>
  <si>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</si>
  <si>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</si>
  <si>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</si>
  <si>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</si>
  <si>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</si>
  <si>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</si>
  <si>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</si>
  <si>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</si>
  <si>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</si>
  <si>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</si>
  <si>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</si>
  <si>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</si>
  <si>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</si>
  <si>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</si>
  <si>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</si>
  <si>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</si>
  <si>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</si>
  <si>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</si>
  <si>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</si>
  <si>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</si>
  <si>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</si>
  <si>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</si>
  <si>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</si>
  <si>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</si>
  <si>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</si>
  <si>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</si>
  <si>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</si>
  <si>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</si>
  <si>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</si>
  <si>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</si>
  <si>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</si>
  <si>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</si>
  <si>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</si>
  <si>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</si>
  <si>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</si>
  <si>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</si>
  <si>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</si>
  <si>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</si>
  <si>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</si>
  <si>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</si>
  <si>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</si>
  <si>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</si>
  <si>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</si>
  <si>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</si>
  <si>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</si>
  <si>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</si>
  <si>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</si>
  <si>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</si>
  <si>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</si>
  <si>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</si>
  <si>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</si>
  <si>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</si>
  <si>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</si>
  <si>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</si>
  <si>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</si>
  <si>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</si>
  <si>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</si>
  <si>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</si>
  <si>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</si>
  <si>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</si>
  <si>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</si>
  <si>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</si>
  <si>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</si>
  <si>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</si>
  <si>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</si>
  <si>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</si>
  <si>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</si>
  <si>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</si>
  <si>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</si>
  <si>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</si>
  <si>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31/12/23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</si>
  <si>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</si>
  <si>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</si>
  <si>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</si>
  <si>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</si>
  <si>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</si>
  <si>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</si>
  <si>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</si>
  <si>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</si>
  <si>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</si>
  <si>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</si>
  <si>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</si>
  <si>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</si>
  <si>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</si>
  <si>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</si>
  <si>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</si>
  <si>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</si>
  <si>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</si>
  <si>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</si>
  <si>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</si>
  <si>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</si>
  <si>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</si>
  <si>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</si>
  <si>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</si>
  <si>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</si>
  <si>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</si>
  <si>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</si>
  <si>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</si>
  <si>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</si>
  <si>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</si>
  <si>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</si>
  <si>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</si>
  <si>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</si>
  <si>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</si>
  <si>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</si>
  <si>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</si>
  <si>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</si>
  <si>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</si>
  <si>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</si>
  <si>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</si>
  <si>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</si>
  <si>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</si>
  <si>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</si>
  <si>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</si>
  <si>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</si>
  <si>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</si>
  <si>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</si>
  <si>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</si>
  <si>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</si>
  <si>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</si>
  <si>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</si>
  <si>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</si>
  <si>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</si>
  <si>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</si>
  <si>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</si>
  <si>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</si>
  <si>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</si>
  <si>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</si>
  <si>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</si>
  <si>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</si>
  <si>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</si>
  <si>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</si>
  <si>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</si>
  <si>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</si>
  <si>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</si>
  <si>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</si>
  <si>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</si>
  <si>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</si>
  <si>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</si>
  <si>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</si>
  <si>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</si>
  <si>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</si>
  <si>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</si>
  <si>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</si>
  <si>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</si>
  <si>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</si>
  <si>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</si>
  <si>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</si>
  <si>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</si>
  <si>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</si>
  <si>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</si>
  <si>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</si>
  <si>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</si>
  <si>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</si>
  <si>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</si>
  <si>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</si>
  <si>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</si>
  <si>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</si>
  <si>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</si>
  <si>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</si>
  <si>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</si>
  <si>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</si>
  <si>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</si>
  <si>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</si>
  <si>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</si>
  <si>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</si>
  <si>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</si>
  <si>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</si>
  <si>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</si>
  <si>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</si>
  <si>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</si>
  <si>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</si>
  <si>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</si>
  <si>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</si>
  <si>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</si>
  <si>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</si>
  <si>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</si>
  <si>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</si>
  <si>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</si>
  <si>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</si>
  <si>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</si>
  <si>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</si>
  <si>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</si>
  <si>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</si>
  <si>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</si>
  <si>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</si>
  <si>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</si>
  <si>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</si>
  <si>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</si>
  <si>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</si>
  <si>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</si>
  <si>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</si>
  <si>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</si>
  <si>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</si>
  <si>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</si>
  <si>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</si>
  <si>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</si>
  <si>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</si>
  <si>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</si>
  <si>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</si>
  <si>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</si>
  <si>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</si>
  <si>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</si>
  <si>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</si>
  <si>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</si>
  <si>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</si>
  <si>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</si>
  <si>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</si>
  <si>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סה"כ תל אביב 90</t>
  </si>
  <si>
    <t>סה"כ מניות היתר</t>
  </si>
  <si>
    <t>סה"כ call 001 אופציות</t>
  </si>
  <si>
    <t>Bank amer crop- Bank of America</t>
  </si>
  <si>
    <t>US0605051046</t>
  </si>
  <si>
    <t>NYSE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</si>
  <si>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</si>
  <si>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</si>
  <si>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</si>
  <si>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</si>
  <si>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</si>
  <si>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</si>
  <si>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</si>
  <si>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</si>
  <si>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</si>
  <si>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</si>
  <si>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Berkshire Hathaway INC-CL A- BERKSHIRE HATHAWAY FIN</t>
  </si>
  <si>
    <t>US0846701086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</si>
  <si>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</si>
  <si>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</si>
  <si>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</si>
  <si>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</si>
  <si>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</si>
  <si>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</si>
  <si>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</si>
  <si>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ALPHABET-C- ALPHABET INC</t>
  </si>
  <si>
    <t>US02079K1079</t>
  </si>
  <si>
    <t>NASDAQ</t>
  </si>
  <si>
    <t>META PLATFORMS- Meta Platforms Inc</t>
  </si>
  <si>
    <t>US30303M1027</t>
  </si>
  <si>
    <t>Netflix Inc- Netflix Inc</t>
  </si>
  <si>
    <t>US64110L1061</t>
  </si>
  <si>
    <t>AMERICAN TOWER- AMRICAN TOWER</t>
  </si>
  <si>
    <t>US03027X1000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</si>
  <si>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</si>
  <si>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</si>
  <si>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</si>
  <si>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</si>
  <si>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</si>
  <si>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</si>
  <si>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</si>
  <si>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</si>
  <si>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Retailing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</si>
  <si>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</si>
  <si>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</si>
  <si>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</si>
  <si>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</si>
  <si>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</si>
  <si>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</si>
  <si>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Semiconductors &amp; Semiconductor Equipment</t>
  </si>
  <si>
    <t>ASML_ASML HOLDING NV-NY REG- ASML HOLDING NV-NY</t>
  </si>
  <si>
    <t>NL0010273215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</si>
  <si>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</si>
  <si>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</si>
  <si>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</si>
  <si>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</si>
  <si>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</si>
  <si>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</si>
  <si>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</si>
  <si>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</si>
  <si>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</si>
  <si>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</si>
  <si>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</si>
  <si>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</si>
  <si>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</si>
  <si>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</si>
  <si>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VISA inc-class a- VISA  Inc - CLASS  A</t>
  </si>
  <si>
    <t>US92826C8394</t>
  </si>
  <si>
    <t>PURE STORAGE INC- CLASS A- PURE STORAGE</t>
  </si>
  <si>
    <t>US74624M1027</t>
  </si>
  <si>
    <t>Technology Hardware &amp; Equipment</t>
  </si>
  <si>
    <t>SAMSUNG ELECTR-GDR REG- Samsung Electronics co ltd</t>
  </si>
  <si>
    <t>US7960508882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</si>
  <si>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</si>
  <si>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</si>
  <si>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</si>
  <si>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</si>
  <si>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</si>
  <si>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</si>
  <si>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</si>
  <si>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</si>
  <si>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מניות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</si>
  <si>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</si>
  <si>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</si>
  <si>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</si>
  <si>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</si>
  <si>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</si>
  <si>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</si>
  <si>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</si>
  <si>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</si>
  <si>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</si>
  <si>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</si>
  <si>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</si>
  <si>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</si>
  <si>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LSE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</si>
  <si>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</si>
  <si>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</si>
  <si>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</si>
  <si>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</si>
  <si>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</si>
  <si>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</si>
  <si>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</si>
  <si>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</si>
  <si>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</si>
  <si>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</si>
  <si>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</si>
  <si>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</si>
  <si>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</si>
  <si>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</si>
  <si>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</si>
  <si>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</si>
  <si>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</si>
  <si>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</si>
  <si>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</si>
  <si>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</si>
  <si>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</si>
  <si>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</si>
  <si>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</si>
  <si>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</si>
  <si>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</si>
  <si>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</si>
  <si>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</si>
  <si>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</si>
  <si>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</si>
  <si>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</si>
  <si>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</si>
  <si>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</si>
  <si>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</si>
  <si>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</si>
  <si>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</si>
  <si>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</si>
  <si>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</si>
  <si>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</si>
  <si>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</si>
  <si>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</si>
  <si>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</si>
  <si>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</si>
  <si>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</si>
  <si>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</si>
  <si>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</si>
  <si>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</si>
  <si>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</si>
  <si>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</si>
  <si>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</si>
  <si>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</si>
  <si>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</si>
  <si>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</si>
  <si>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</si>
  <si>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</si>
  <si>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</si>
  <si>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</si>
  <si>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</si>
  <si>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</si>
  <si>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</si>
  <si>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</si>
  <si>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</si>
  <si>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</si>
  <si>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</si>
  <si>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</si>
  <si>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</si>
  <si>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</si>
  <si>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Amundi Etf Euro- Amundi Asset Management</t>
  </si>
  <si>
    <t>LU1681039647</t>
  </si>
  <si>
    <t>אג"ח</t>
  </si>
  <si>
    <t>ISHARES EMER MKTS- BlackRock  Asset Managment</t>
  </si>
  <si>
    <t>IE00B6TLBW47</t>
  </si>
  <si>
    <t>ISHARES MARKIT IBOXX- BlackRock  Asset Managment</t>
  </si>
  <si>
    <t>IE0032895942</t>
  </si>
  <si>
    <t>ISHR $ Treasury bond  7-10yr- BlackRock  Asset Managment</t>
  </si>
  <si>
    <t>IE00B1FZS798</t>
  </si>
  <si>
    <t>DB x corp bnd- DB x TRACKERS</t>
  </si>
  <si>
    <t>LU0478205379</t>
  </si>
  <si>
    <t>X TRACKERS US TREASURY 1-3- DB x TRACKERS</t>
  </si>
  <si>
    <t>LU0429458895</t>
  </si>
  <si>
    <t>Pimco inv grade bond- PIMCO</t>
  </si>
  <si>
    <t>US72201R8170</t>
  </si>
  <si>
    <t>Spdr Corporate bond- State Street Corp</t>
  </si>
  <si>
    <t>US78464A3757</t>
  </si>
  <si>
    <t>SPDR PORT INTMED- State Street Corp</t>
  </si>
  <si>
    <t>US78464A6727</t>
  </si>
  <si>
    <t>VANGUARD CORP BOND $- Vanguard Group</t>
  </si>
  <si>
    <t>IE00BZ163K21</t>
  </si>
  <si>
    <t>Vanguard gov bnd- Vanguard Group</t>
  </si>
  <si>
    <t>US92206C1027</t>
  </si>
  <si>
    <t>סה"כ אג"ח ממשלתי</t>
  </si>
  <si>
    <t>סה"כ אגח קונצרני</t>
  </si>
  <si>
    <t>Ubs Lux Bnd- Ubs Fund Management</t>
  </si>
  <si>
    <t>LU0396367608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</si>
  <si>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</si>
  <si>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</si>
  <si>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</si>
  <si>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</si>
  <si>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</si>
  <si>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</si>
  <si>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</si>
  <si>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</si>
  <si>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</si>
  <si>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</si>
  <si>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</si>
  <si>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</si>
  <si>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</si>
  <si>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</si>
  <si>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</si>
  <si>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</si>
  <si>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</si>
  <si>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</si>
  <si>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</si>
  <si>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</si>
  <si>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</si>
  <si>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</si>
  <si>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</si>
  <si>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</si>
  <si>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</si>
  <si>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</si>
  <si>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</si>
  <si>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</si>
  <si>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MCHI US 05/17/24 C45- BlackRock  Asset Managment</t>
  </si>
  <si>
    <t>1342320</t>
  </si>
  <si>
    <t>ל.ר.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</si>
  <si>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</si>
  <si>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</si>
  <si>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</si>
  <si>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</si>
  <si>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</si>
  <si>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</si>
  <si>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</si>
  <si>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</si>
  <si>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</si>
  <si>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</si>
  <si>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</si>
  <si>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</si>
  <si>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</si>
  <si>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</si>
  <si>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</si>
  <si>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</si>
  <si>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</si>
  <si>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</si>
  <si>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</si>
  <si>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</si>
  <si>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</si>
  <si>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</si>
  <si>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</si>
  <si>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</si>
  <si>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</si>
  <si>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</si>
  <si>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</si>
  <si>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</si>
  <si>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</si>
  <si>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</si>
  <si>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</si>
  <si>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</si>
  <si>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</si>
  <si>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</si>
  <si>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</si>
  <si>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</si>
  <si>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</si>
  <si>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</si>
  <si>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C +USD/-ILS 3.675 03-14 (11)</t>
  </si>
  <si>
    <t>702004365</t>
  </si>
  <si>
    <t>P -USD/+ILS 3.6 03-14 (11)</t>
  </si>
  <si>
    <t>702004364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</si>
  <si>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</si>
  <si>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</si>
  <si>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</si>
  <si>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</si>
  <si>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</si>
  <si>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</si>
  <si>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</si>
  <si>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</si>
  <si>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</si>
  <si>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</si>
  <si>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</si>
  <si>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</si>
  <si>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</si>
  <si>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</si>
  <si>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</si>
  <si>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</si>
  <si>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</si>
  <si>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</si>
  <si>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</si>
  <si>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</si>
  <si>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</si>
  <si>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</si>
  <si>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</si>
  <si>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</si>
  <si>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</si>
  <si>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</si>
  <si>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</si>
  <si>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</si>
  <si>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</si>
  <si>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</si>
  <si>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פקדון מרג'ין דולר מזרחי</t>
  </si>
  <si>
    <t>300012017</t>
  </si>
  <si>
    <t>ביטחונות CSA במטבע 20001 (OTC)- מגדל-חייבים</t>
  </si>
  <si>
    <t>77721001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</si>
  <si>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</si>
  <si>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</si>
  <si>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</si>
  <si>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</si>
  <si>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</si>
  <si>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</si>
  <si>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</si>
  <si>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</si>
  <si>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</si>
  <si>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</si>
  <si>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השתלמות מסלול חו"ל</t>
  </si>
  <si>
    <t>בנק דיסקונט לישראל בע"מ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</si>
  <si>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</si>
  <si>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</si>
  <si>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</si>
  <si>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</si>
  <si>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</t>
  </si>
  <si>
    <t>20003- 11- בנק דיסקונט</t>
  </si>
  <si>
    <t>20003- 12- בנק הפועלים</t>
  </si>
  <si>
    <t>20003- 20- בנק מזרחי</t>
  </si>
  <si>
    <t>130018- 11- בנק דיסקונט</t>
  </si>
  <si>
    <t>130018- 10- בנק לאומי</t>
  </si>
  <si>
    <t>130018- 20- בנק מזרחי</t>
  </si>
  <si>
    <t>20001- 11- בנק דיסקונט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</si>
  <si>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</si>
  <si>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</si>
  <si>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</si>
  <si>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</si>
  <si>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</si>
  <si>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</si>
  <si>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</si>
  <si>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</si>
  <si>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</si>
  <si>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</si>
  <si>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70002- 11- בנק דיסקונט</t>
  </si>
  <si>
    <t>70002- 12- בנק הפועלים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</si>
  <si>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</si>
  <si>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</si>
  <si>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</si>
  <si>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</si>
  <si>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</si>
  <si>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</si>
  <si>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</si>
  <si>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סה"כ חוזים עתידיים בישראל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</si>
  <si>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</si>
  <si>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</si>
  <si>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</si>
  <si>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</si>
  <si>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</si>
  <si>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</si>
  <si>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</si>
  <si>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3.6019 28-05-24 (10) -201</t>
  </si>
  <si>
    <t>10001226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</si>
  <si>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</si>
  <si>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</si>
  <si>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</si>
  <si>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</si>
  <si>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</si>
  <si>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</si>
  <si>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</si>
  <si>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</si>
  <si>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</si>
  <si>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</si>
  <si>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</si>
  <si>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</si>
  <si>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3.6655 22-05-24 (10) -370</t>
  </si>
  <si>
    <t>10004343</t>
  </si>
  <si>
    <t>+ILS/-USD 3.6678 28-05-24 (10) -322</t>
  </si>
  <si>
    <t>10001215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</si>
  <si>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</si>
  <si>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</si>
  <si>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</si>
  <si>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</si>
  <si>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</si>
  <si>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</si>
  <si>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</si>
  <si>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</si>
  <si>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</si>
  <si>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10004291</t>
  </si>
  <si>
    <t>+ILS/-USD 3.6747 16-05-24 (11) -373</t>
  </si>
  <si>
    <t>10004293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</si>
  <si>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</si>
  <si>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</si>
  <si>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</si>
  <si>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</si>
  <si>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</si>
  <si>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</si>
  <si>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</si>
  <si>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</si>
  <si>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</si>
  <si>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</si>
  <si>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</si>
  <si>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</si>
  <si>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</si>
  <si>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</si>
  <si>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</si>
  <si>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</si>
  <si>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</si>
  <si>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</si>
  <si>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</si>
  <si>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</si>
  <si>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</si>
  <si>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</si>
  <si>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</si>
  <si>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</si>
  <si>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</si>
  <si>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</si>
  <si>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</si>
  <si>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</si>
  <si>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</si>
  <si>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</si>
  <si>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</si>
  <si>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</si>
  <si>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</si>
  <si>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</si>
  <si>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</si>
  <si>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</si>
  <si>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</si>
  <si>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</si>
  <si>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</si>
  <si>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</si>
  <si>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</si>
  <si>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</si>
  <si>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</si>
  <si>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</si>
  <si>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</si>
  <si>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</si>
  <si>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</si>
  <si>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</si>
  <si>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</si>
  <si>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</si>
  <si>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</si>
  <si>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</si>
  <si>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</si>
  <si>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</si>
  <si>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</si>
  <si>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</si>
  <si>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</si>
  <si>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</si>
  <si>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</si>
  <si>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</si>
  <si>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</si>
  <si>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</si>
  <si>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</si>
  <si>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</si>
  <si>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</si>
  <si>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</si>
  <si>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</si>
  <si>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</si>
  <si>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</si>
  <si>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</si>
  <si>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</si>
  <si>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</si>
  <si>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</si>
  <si>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</si>
  <si>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</si>
  <si>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</si>
  <si>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</si>
  <si>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</si>
  <si>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</si>
  <si>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</si>
  <si>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</si>
  <si>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</si>
  <si>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</si>
  <si>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</si>
  <si>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</si>
  <si>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</si>
  <si>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</si>
  <si>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</si>
  <si>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</si>
  <si>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</si>
  <si>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</si>
  <si>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</si>
  <si>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</si>
  <si>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</si>
  <si>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</si>
  <si>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</si>
  <si>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</si>
  <si>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</si>
  <si>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</si>
  <si>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</si>
  <si>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</si>
  <si>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</si>
  <si>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</si>
  <si>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</si>
  <si>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</si>
  <si>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</si>
  <si>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</si>
  <si>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</si>
  <si>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</si>
  <si>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</si>
  <si>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</si>
  <si>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</si>
  <si>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</si>
  <si>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</si>
  <si>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</si>
  <si>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</si>
  <si>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</si>
  <si>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</si>
  <si>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</si>
  <si>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</si>
  <si>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</si>
  <si>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</si>
  <si>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</si>
  <si>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</si>
  <si>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</si>
  <si>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</si>
  <si>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</si>
  <si>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</si>
  <si>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</si>
  <si>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</si>
  <si>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</si>
  <si>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</si>
  <si>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</si>
  <si>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</si>
  <si>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</si>
  <si>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</si>
  <si>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</si>
  <si>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</si>
  <si>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</si>
  <si>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</si>
  <si>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</si>
  <si>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</si>
  <si>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</si>
  <si>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</si>
  <si>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</si>
  <si>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</si>
  <si>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</si>
  <si>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</si>
  <si>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</si>
  <si>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</si>
  <si>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</si>
  <si>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</si>
  <si>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</si>
  <si>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</si>
  <si>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</si>
  <si>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</si>
  <si>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</si>
  <si>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</si>
  <si>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</si>
  <si>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</si>
  <si>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</si>
  <si>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</si>
  <si>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</si>
  <si>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</si>
  <si>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</si>
  <si>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</si>
  <si>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</si>
  <si>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</si>
  <si>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</si>
  <si>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</si>
  <si>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</si>
  <si>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</si>
  <si>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</si>
  <si>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</si>
  <si>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</si>
  <si>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</si>
  <si>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</si>
  <si>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</si>
  <si>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</si>
  <si>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</si>
  <si>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</si>
  <si>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</si>
  <si>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</si>
  <si>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</si>
  <si>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</si>
  <si>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</si>
  <si>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</si>
  <si>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</si>
  <si>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10004233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</si>
  <si>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</si>
  <si>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</si>
  <si>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</si>
  <si>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</si>
  <si>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</si>
  <si>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</si>
  <si>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</si>
  <si>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</si>
  <si>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</si>
  <si>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</si>
  <si>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</si>
  <si>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</si>
  <si>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</si>
  <si>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</si>
  <si>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</si>
  <si>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</si>
  <si>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</si>
  <si>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</si>
  <si>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</si>
  <si>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</si>
  <si>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+ILS/-USD 3.9575 17-01-24 (10) -315</t>
  </si>
  <si>
    <t>10004171</t>
  </si>
  <si>
    <t>+ILS/-USD 3.9762 24-01-24 (20) -238</t>
  </si>
  <si>
    <t>10004183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</si>
  <si>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</si>
  <si>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</si>
  <si>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</si>
  <si>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</si>
  <si>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</si>
  <si>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10001121</t>
  </si>
  <si>
    <t>+ILS/-USD 3.9875 14-02-24 (11) -325</t>
  </si>
  <si>
    <t>10004185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</si>
  <si>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</si>
  <si>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</si>
  <si>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</si>
  <si>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</si>
  <si>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</si>
  <si>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</si>
  <si>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</si>
  <si>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</si>
  <si>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</si>
  <si>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</si>
  <si>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</si>
  <si>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</si>
  <si>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</si>
  <si>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</si>
  <si>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</si>
  <si>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</si>
  <si>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</si>
  <si>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</si>
  <si>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</si>
  <si>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</si>
  <si>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14-03-24 (12) -374</t>
  </si>
  <si>
    <t>10004216</t>
  </si>
  <si>
    <t>+ILS/-USD 4.028 07-02-24 (11) -310</t>
  </si>
  <si>
    <t>10004196</t>
  </si>
  <si>
    <t>+ILS/-USD 4.0322 06-02-24 (11) -298</t>
  </si>
  <si>
    <t>10001112</t>
  </si>
  <si>
    <t>+ILS/-USD 4.0342 06-02-24 (20) -298</t>
  </si>
  <si>
    <t>10001117</t>
  </si>
  <si>
    <t>+ILS/-USD 4.035 06-02-24 (98) -300</t>
  </si>
  <si>
    <t>10004209</t>
  </si>
  <si>
    <t>+USD/-ILS 3.592 28-05-24 (10) -190</t>
  </si>
  <si>
    <t>10001224</t>
  </si>
  <si>
    <t>+USD/-ILS 3.6215 08-02-24 (12) -35</t>
  </si>
  <si>
    <t>10001178</t>
  </si>
  <si>
    <t>+USD/-ILS 3.6223 28-05-24 (10) -207</t>
  </si>
  <si>
    <t>10001220</t>
  </si>
  <si>
    <t>+USD/-ILS 3.623 24-01-24 (12) -20</t>
  </si>
  <si>
    <t>10001176</t>
  </si>
  <si>
    <t>+USD/-ILS 3.6536 28-05-24 (10) -344</t>
  </si>
  <si>
    <t>10001210</t>
  </si>
  <si>
    <t>+USD/-ILS 3.6557 28-05-24 (10) -228</t>
  </si>
  <si>
    <t>10001218</t>
  </si>
  <si>
    <t>+USD/-ILS 3.675 28-05-24 (10) -320</t>
  </si>
  <si>
    <t>10001213</t>
  </si>
  <si>
    <t>+USD/-ILS 3.6895 28-05-24 (10) -330</t>
  </si>
  <si>
    <t>10001211</t>
  </si>
  <si>
    <t>+USD/-ILS 3.78 21-02-24 (20) -288</t>
  </si>
  <si>
    <t>10001061</t>
  </si>
  <si>
    <t>+USD/-ILS 3.8055 22-01-24 (10) -235</t>
  </si>
  <si>
    <t>10001057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</si>
  <si>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</si>
  <si>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</si>
  <si>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</si>
  <si>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</si>
  <si>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</si>
  <si>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</si>
  <si>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</si>
  <si>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</si>
  <si>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</si>
  <si>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</si>
  <si>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</si>
  <si>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</si>
  <si>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</si>
  <si>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</si>
  <si>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</si>
  <si>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</si>
  <si>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</si>
  <si>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+EUR/-USD 1.1099 13-02-24 (10) +109</t>
  </si>
  <si>
    <t>10001164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</si>
  <si>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</si>
  <si>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</si>
  <si>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</si>
  <si>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</si>
  <si>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</si>
  <si>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</si>
  <si>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</si>
  <si>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</si>
  <si>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</si>
  <si>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</si>
  <si>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</si>
  <si>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</si>
  <si>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</si>
  <si>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</si>
  <si>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</si>
  <si>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</si>
  <si>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</si>
  <si>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</si>
  <si>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</si>
  <si>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</si>
  <si>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</si>
  <si>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</si>
  <si>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</si>
  <si>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</si>
  <si>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</si>
  <si>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</si>
  <si>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</si>
  <si>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</si>
  <si>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</si>
  <si>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</si>
  <si>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</si>
  <si>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</si>
  <si>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</si>
  <si>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</si>
  <si>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</si>
  <si>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</si>
  <si>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</si>
  <si>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</si>
  <si>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</si>
  <si>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</si>
  <si>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</si>
  <si>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</si>
  <si>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</si>
  <si>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</si>
  <si>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</si>
  <si>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</si>
  <si>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</si>
  <si>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</si>
  <si>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</si>
  <si>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</si>
  <si>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</si>
  <si>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</si>
  <si>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</si>
  <si>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</si>
  <si>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</si>
  <si>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</si>
  <si>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</si>
  <si>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</si>
  <si>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</si>
  <si>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</si>
  <si>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</si>
  <si>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</si>
  <si>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</si>
  <si>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</si>
  <si>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</si>
  <si>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</si>
  <si>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</si>
  <si>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</si>
  <si>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</si>
  <si>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</si>
  <si>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</si>
  <si>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</si>
  <si>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</si>
  <si>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</si>
  <si>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</si>
  <si>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</si>
  <si>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</si>
  <si>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</si>
  <si>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</si>
  <si>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</si>
  <si>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</si>
  <si>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</si>
  <si>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</si>
  <si>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</si>
  <si>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</si>
  <si>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</si>
  <si>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</si>
  <si>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</si>
  <si>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</si>
  <si>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</si>
  <si>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</si>
  <si>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</si>
  <si>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</si>
  <si>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</si>
  <si>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1.09924 13-02-24 (10) +38.4</t>
  </si>
  <si>
    <t>10001207</t>
  </si>
  <si>
    <t>+USD/-EUR 1.1105 02-01-24 (10) +0</t>
  </si>
  <si>
    <t>10004377</t>
  </si>
  <si>
    <t>+USD/-EUR 1.11079 10-01-24 (10) +112.9</t>
  </si>
  <si>
    <t>10000979</t>
  </si>
  <si>
    <t>10003867</t>
  </si>
  <si>
    <t>+USD/-EUR 1.1115 02-01-24 (10) +0</t>
  </si>
  <si>
    <t>10004376</t>
  </si>
  <si>
    <t>+USD/-EUR 1.11352 27-02-24 (10) +111</t>
  </si>
  <si>
    <t>10001019</t>
  </si>
  <si>
    <t>+USD/-EUR 1.1137 13-02-24 (10) +19</t>
  </si>
  <si>
    <t>10001228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</si>
  <si>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</si>
  <si>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</si>
  <si>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</si>
  <si>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</si>
  <si>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</si>
  <si>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</si>
  <si>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</si>
  <si>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</si>
  <si>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</si>
  <si>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</si>
  <si>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</si>
  <si>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</si>
  <si>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</si>
  <si>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</si>
  <si>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</si>
  <si>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</si>
  <si>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</si>
  <si>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</si>
  <si>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</si>
  <si>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</si>
  <si>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1.25739 11-01-24 (10) +3.9</t>
  </si>
  <si>
    <t>10001217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</si>
  <si>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</si>
  <si>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</si>
  <si>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</si>
  <si>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</si>
  <si>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</si>
  <si>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</si>
  <si>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</si>
  <si>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</si>
  <si>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</si>
  <si>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</si>
  <si>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</si>
  <si>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</si>
  <si>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</si>
  <si>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</si>
  <si>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</si>
  <si>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</si>
  <si>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</si>
  <si>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</si>
  <si>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</si>
  <si>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</si>
  <si>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</si>
  <si>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</si>
  <si>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</si>
  <si>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</si>
  <si>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</si>
  <si>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</si>
  <si>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</si>
  <si>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</si>
  <si>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</si>
  <si>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</si>
  <si>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</si>
  <si>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</si>
  <si>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</si>
  <si>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</si>
  <si>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</si>
  <si>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</si>
  <si>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</si>
  <si>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</si>
  <si>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</si>
  <si>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</si>
  <si>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</si>
  <si>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</si>
  <si>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</si>
  <si>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</si>
  <si>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</si>
  <si>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</si>
  <si>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</si>
  <si>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</si>
  <si>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</si>
  <si>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</si>
  <si>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סה"כ מט"ח/₪</t>
  </si>
  <si>
    <t>NR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</si>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</sst>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14" fontId="2" fillId="0" borderId="0" xfId="1" applyNumberFormat="1" applyFont="1" applyAlignment="1">
      <alignment horizontal="center"/>
    </xf>
    <xf numFmtId="14" fontId="7" fillId="2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49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7B92D9-FAED-43D1-BEE4-B9A8795431C5}" name="RowTitleRegion1.b1.c4.1" displayName="RowTitleRegion1.b1.c4.1" ref="B1:C4" totalsRowShown="0" tableBorderDxfId="498">
  <autoFilter ref="B1:C4" xr:uid="{337B92D9-FAED-43D1-BEE4-B9A8795431C5}">
    <filterColumn colId="0" hiddenButton="1"/>
    <filterColumn colId="1" hiddenButton="1"/>
  </autoFilter>
  <tableColumns count="2">
    <tableColumn id="1" xr3:uid="{CBAB5649-E9AE-421C-A51B-6450F8B311FF}" name="תאריך הדיווח" dataDxfId="497" dataCellStyle="Normal_2007-16618"/>
    <tableColumn id="2" xr3:uid="{8F38CF35-016A-4E69-928E-D946F2EC65F4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15B702-0061-4F49-824C-427FDA61D61A}" name="TitleRegion1.a5.d53.2" displayName="TitleRegion1.a5.d53.2" ref="A5:D53" totalsRowShown="0">
  <autoFilter ref="A5:D53" xr:uid="{3415B702-0061-4F49-824C-427FDA61D61A}">
    <filterColumn colId="0" hiddenButton="1"/>
    <filterColumn colId="1" hiddenButton="1"/>
    <filterColumn colId="2" hiddenButton="1"/>
    <filterColumn colId="3" hiddenButton="1"/>
  </autoFilter>
  <tableColumns count="4">
    <tableColumn id="1" xr3:uid="{DF888BD5-643B-4111-9C90-ABC8841F88E5}" name="ריק במקור" dataDxfId="496" dataCellStyle="Normal_2007-16618"/>
    <tableColumn id="2" xr3:uid="{096FB815-DFF0-482B-96BD-C335A2E33EC5}" name="סכום נכסי ההשקעה:" dataDxfId="495" dataCellStyle="Normal_2007-16618"/>
    <tableColumn id="3" xr3:uid="{9F748ED3-A0C3-4778-B78C-10E1EFEC676D}" name="ריק במקור2"/>
    <tableColumn id="4" xr3:uid="{B37011B8-E001-48AC-95EC-852E53D160D1}" name="ריק במקור3" dataDxfId="494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B2747E-AA8D-4761-970D-3C45D836FE37}" name="RowTitleRegion1.a1.b4.1" displayName="RowTitleRegion1.a1.b4.1" ref="A1:B4" totalsRowShown="0">
  <autoFilter ref="A1:B4" xr:uid="{39B2747E-AA8D-4761-970D-3C45D836FE37}">
    <filterColumn colId="0" hiddenButton="1"/>
    <filterColumn colId="1" hiddenButton="1"/>
  </autoFilter>
  <tableColumns count="2">
    <tableColumn id="1" xr3:uid="{BDDD9D52-FE22-4950-9CC1-1F7488B46758}" name="תאריך הדיווח" dataDxfId="493" dataCellStyle="Normal_2007-16618"/>
    <tableColumn id="2" xr3:uid="{76AC9CDB-D1B2-4C6F-9F20-53ED279B87CE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4C91296-C1B0-4863-98D7-A8368B362912}" name="TitleRegion1.a5.k56.1" displayName="TitleRegion1.a5.k56.1" ref="A5:K56" totalsRowShown="0" headerRowDxfId="483" headerRowBorderDxfId="491" tableBorderDxfId="492">
  <autoFilter ref="A5:K56" xr:uid="{84C91296-C1B0-4863-98D7-A8368B3629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EAA781C-AC47-48B4-BCD3-98299C7B81E7}" name="שם המנפיק/שם נייר ערך "/>
    <tableColumn id="2" xr3:uid="{100C7518-42EB-4EE7-9238-E7D68254EDF3}" name="מספר ני&quot;ע"/>
    <tableColumn id="3" xr3:uid="{EE1ECE2F-CF5A-46B4-BBDA-77E85E5F27BD}" name="מספר מנפיק" dataDxfId="490"/>
    <tableColumn id="4" xr3:uid="{F82EE15F-DF1B-4DEE-BA3E-FBA3454D9598}" name="דירוג"/>
    <tableColumn id="5" xr3:uid="{C1BB8DE3-1C5A-47D1-820A-15F7521CDE43}" name="שם מדרג" dataDxfId="489"/>
    <tableColumn id="6" xr3:uid="{43035DB2-9706-4518-9914-E0F6D8C34679}" name="סוג מטבע"/>
    <tableColumn id="7" xr3:uid="{01A2FC75-B2A4-41B4-BBA9-08B38AD31CE2}" name="שיעור ריבית" dataDxfId="488"/>
    <tableColumn id="8" xr3:uid="{70147750-2DEF-40F8-B00D-AC2A3BCEDC01}" name="תשואה לפידיון" dataDxfId="487"/>
    <tableColumn id="9" xr3:uid="{48F1D058-8423-4000-B9EA-6A755556CFF5}" name="שווי שוק" dataDxfId="486"/>
    <tableColumn id="10" xr3:uid="{4861B3A9-3A0B-40C1-9F8D-4ED0BDEA8434}" name="שעור מנכסי אפיק ההשקעה" dataDxfId="485"/>
    <tableColumn id="11" xr3:uid="{296D830D-55B7-4C2A-A740-9CADC1EC55E4}" name="שעור מסך נכסי השקעה" dataDxfId="484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70FE30-3192-4DD7-9E4E-2983CDCA54AE}" name="RowTitleRegion1.a1.b4.1" displayName="RowTitleRegion1.a1.b4.1_" ref="A1:B4" totalsRowShown="0" tableBorderDxfId="482">
  <autoFilter ref="A1:B4" xr:uid="{7970FE30-3192-4DD7-9E4E-2983CDCA54AE}">
    <filterColumn colId="0" hiddenButton="1"/>
    <filterColumn colId="1" hiddenButton="1"/>
  </autoFilter>
  <tableColumns count="2">
    <tableColumn id="1" xr3:uid="{E4FDAFC8-551E-409D-9869-FF15640DA292}" name="תאריך הדיווח" dataDxfId="481" dataCellStyle="Normal_2007-16618"/>
    <tableColumn id="2" xr3:uid="{060D3DB2-77CA-4D85-863F-F7827A68D703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41CA93-8483-47CF-98CD-C3B768EBB019}" name="TitleRegion1.a6.q28.1" displayName="TitleRegion1.a6.q28.1" ref="A6:Q28" totalsRowShown="0" headerRowDxfId="461" dataDxfId="462" headerRowBorderDxfId="479" tableBorderDxfId="480">
  <autoFilter ref="A6:Q28" xr:uid="{D241CA93-8483-47CF-98CD-C3B768EBB0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24A312A-F6AE-41B2-BE1C-705536229D71}" name="שם המנפיק/שם נייר ערך "/>
    <tableColumn id="2" xr3:uid="{57526F6E-00C8-4CFF-8B74-E33AC7B06B67}" name="מספר ני&quot;ע" dataDxfId="478"/>
    <tableColumn id="3" xr3:uid="{91928CAB-B9B1-46C4-9096-BE5FF7E25A67}" name="זירת מסחר" dataDxfId="477"/>
    <tableColumn id="4" xr3:uid="{8BB22394-61B6-4788-B5EC-16856B7A9E18}" name="דירוג" dataDxfId="476"/>
    <tableColumn id="5" xr3:uid="{3CA36A1F-1A4D-497C-BE80-9500982EF77E}" name="שם מדרג" dataDxfId="475"/>
    <tableColumn id="6" xr3:uid="{83149318-2797-4397-905D-3A8AAD45C750}" name="תאריך רכישה" dataDxfId="474"/>
    <tableColumn id="7" xr3:uid="{146EEF2F-EE68-4337-9F00-DDE2E0FA87C2}" name="מח&quot;מ" dataDxfId="473"/>
    <tableColumn id="8" xr3:uid="{704A3416-8763-4253-8629-CF90EB205DE0}" name="סוג מטבע" dataDxfId="472"/>
    <tableColumn id="9" xr3:uid="{CA78714A-256A-4A35-9796-2037110FAB9E}" name="שיעור ריבית" dataDxfId="471"/>
    <tableColumn id="10" xr3:uid="{E3CE7253-2CD2-42BC-88A4-B9337471C880}" name="תשואה לפידיון" dataDxfId="470"/>
    <tableColumn id="11" xr3:uid="{C8E3767A-C396-416D-A788-57707B47A3EC}" name="ערך נקוב****" dataDxfId="469"/>
    <tableColumn id="12" xr3:uid="{8B33130B-2000-4A31-9B39-948C789E9F4D}" name="שער***" dataDxfId="468"/>
    <tableColumn id="13" xr3:uid="{B1575171-2786-484D-A788-64990CF77C32}" name="פדיון/ריבית/דיבידנד לקבל*****  " dataDxfId="467"/>
    <tableColumn id="14" xr3:uid="{571F671B-579F-45AE-B56A-8627ECB69041}" name="שווי שוק" dataDxfId="466"/>
    <tableColumn id="15" xr3:uid="{E2551819-CD75-467F-A62D-88883C9C9CF4}" name="שעור מערך נקוב**** מונפק" dataDxfId="465"/>
    <tableColumn id="16" xr3:uid="{9558D919-4542-463C-9ACA-2ED3C73B32B1}" name="שעור מנכסי אפיק ההשקעה" dataDxfId="464"/>
    <tableColumn id="17" xr3:uid="{E22218AC-EEE0-4B83-AC51-2243F7FA32A4}" name="שעור מסך נכסי השקעה**" dataDxfId="463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6F23D3A-BC40-450F-9735-58734E20BB35}" name="RowTitleRegion1.a1.b4.1" displayName="_RowTitleRegion1.a1.b4.1" ref="A1:B4" totalsRowShown="0" tableBorderDxfId="460">
  <autoFilter ref="A1:B4" xr:uid="{E6F23D3A-BC40-450F-9735-58734E20BB35}">
    <filterColumn colId="0" hiddenButton="1"/>
    <filterColumn colId="1" hiddenButton="1"/>
  </autoFilter>
  <tableColumns count="2">
    <tableColumn id="1" xr3:uid="{B2A66E6D-7F6E-4C85-BEE6-912679AE896E}" name="תאריך הדיווח" dataDxfId="459" dataCellStyle="Normal_2007-16618"/>
    <tableColumn id="2" xr3:uid="{C97F36E9-2B90-44AD-A1D3-F05E9BC4CB3F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DFB7F06-EE10-4A55-8B1B-56F87FF1248D}" name="TitleRegion1.a6.t26.1" displayName="TitleRegion1.a6.t26.1" ref="A6:T26" totalsRowShown="0" headerRowDxfId="436" dataDxfId="437" headerRowBorderDxfId="457" tableBorderDxfId="458">
  <autoFilter ref="A6:T26" xr:uid="{6DFB7F06-EE10-4A55-8B1B-56F87FF124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62B3537-7B39-45CA-A521-92C22EFCE750}" name="שם המנפיק/שם נייר ערך "/>
    <tableColumn id="2" xr3:uid="{53CAC82B-6DE9-495A-82F4-B996BF6F6630}" name="מספר ני&quot;ע" dataDxfId="456"/>
    <tableColumn id="3" xr3:uid="{2D31D25E-22B7-40CA-B9B3-E05018F73547}" name="זירת מסחר" dataDxfId="455"/>
    <tableColumn id="4" xr3:uid="{18B85F7C-E71E-4477-9352-20D48A543E90}" name="ספק מידע" dataDxfId="454"/>
    <tableColumn id="5" xr3:uid="{6A8C4465-8D2F-4B41-8DA5-F2B854F431A3}" name="מספר מנפיק" dataDxfId="453"/>
    <tableColumn id="6" xr3:uid="{C9DE8333-A6A4-49A9-A2C2-B6F1097D5823}" name="ענף מסחר" dataDxfId="452"/>
    <tableColumn id="7" xr3:uid="{B1683C27-3D1C-4D17-858A-D925C77895B9}" name="דירוג" dataDxfId="451"/>
    <tableColumn id="8" xr3:uid="{D487B75C-C4CA-48CC-B761-A7DA6DBBBFAF}" name="שם מדרג" dataDxfId="450"/>
    <tableColumn id="9" xr3:uid="{0B97F638-7FA5-4E33-A3BA-AEA97F878E85}" name="תאריך רכישה" dataDxfId="449"/>
    <tableColumn id="10" xr3:uid="{10BBCA13-180F-4A1E-8B9B-635CD268C31B}" name="מח&quot;מ" dataDxfId="448"/>
    <tableColumn id="11" xr3:uid="{8BF85144-91A5-46F3-A945-D1E4032A7349}" name="סוג מטבע" dataDxfId="447"/>
    <tableColumn id="12" xr3:uid="{5E8006D5-070D-406A-92B0-055CAD9E506A}" name="שיעור ריבית" dataDxfId="446"/>
    <tableColumn id="13" xr3:uid="{C500F9FA-29DD-4F73-8B3F-3058812616F0}" name="תשואה לפידיון" dataDxfId="445"/>
    <tableColumn id="14" xr3:uid="{91A046FB-69B5-46D0-A690-0E23E061A4EF}" name="ערך נקוב****" dataDxfId="444"/>
    <tableColumn id="15" xr3:uid="{E16E7130-3084-47A2-B69E-63850B948081}" name="שער***" dataDxfId="443"/>
    <tableColumn id="16" xr3:uid="{E18A22D5-479A-44EE-A6E4-1E0243F5AB2C}" name="פדיון/ריבית/דיבידנד לקבל*****  " dataDxfId="442"/>
    <tableColumn id="17" xr3:uid="{29DA67EA-0388-4A7E-8EEE-340A22056C97}" name="שווי שוק" dataDxfId="441"/>
    <tableColumn id="18" xr3:uid="{198202E0-7EDC-4572-83A5-0E53FF854D57}" name="שעור מערך נקוב מונפק" dataDxfId="440"/>
    <tableColumn id="19" xr3:uid="{4C467E00-1AF5-4EF6-B909-81033DEDAAC0}" name="שעור מנכסי אפיק ההשקעה" dataDxfId="439"/>
    <tableColumn id="20" xr3:uid="{93E86BE0-0B7C-4DB9-80FC-F7F13E248FBD}" name="שעור מסך נכסי השקעה**" dataDxfId="438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52A621D-3C22-4092-884A-069C8D9B6031}" name="RowTitleRegion1.a1.b4.1" displayName="_RowTitleRegion1.a1.b4.1_1" ref="A1:B4" totalsRowShown="0" tableBorderDxfId="435">
  <autoFilter ref="A1:B4" xr:uid="{052A621D-3C22-4092-884A-069C8D9B6031}">
    <filterColumn colId="0" hiddenButton="1"/>
    <filterColumn colId="1" hiddenButton="1"/>
  </autoFilter>
  <tableColumns count="2">
    <tableColumn id="1" xr3:uid="{03CF0A98-724A-4465-889C-9A2A54D2464E}" name="תאריך הדיווח" dataDxfId="434" dataCellStyle="Normal_2007-16618"/>
    <tableColumn id="2" xr3:uid="{637ECC25-DC3D-4ED5-87A7-2768A6D70831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772422B-B563-41B2-9FAE-3325A2851D72}" name="TitleRegion1.a6.t117.1" displayName="TitleRegion1.a6.t117.1" ref="A6:T117" totalsRowShown="0" headerRowDxfId="411" dataDxfId="412" headerRowBorderDxfId="432" tableBorderDxfId="433">
  <autoFilter ref="A6:T117" xr:uid="{D772422B-B563-41B2-9FAE-3325A2851D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F0F3844-B845-4F1C-A1E7-62A4E3CA7F24}" name="שם המנפיק/שם נייר ערך "/>
    <tableColumn id="2" xr3:uid="{41BADBAE-9B37-4C1F-B0FE-C8EA7643EA73}" name="מספר ני&quot;ע" dataDxfId="431"/>
    <tableColumn id="3" xr3:uid="{68485127-351B-4E0A-9D88-AB22CB03D10B}" name="זירת מסחר" dataDxfId="430"/>
    <tableColumn id="4" xr3:uid="{8E16C3D6-5B2C-4DBE-A6FB-FE6B32B99646}" name="ספק מידע" dataDxfId="429"/>
    <tableColumn id="5" xr3:uid="{6BAF1085-F748-4B58-9E28-5A66560AC7FD}" name="מספר מנפיק" dataDxfId="428"/>
    <tableColumn id="6" xr3:uid="{0D12A856-912F-4988-B8BD-36F326E37416}" name="ענף מסחר" dataDxfId="427"/>
    <tableColumn id="7" xr3:uid="{97742FDA-8DD8-4C54-8053-9BD6AEB29DBF}" name="דירוג" dataDxfId="426"/>
    <tableColumn id="8" xr3:uid="{70AC4F80-776E-4878-9216-18ACFB31528E}" name="שם מדרג" dataDxfId="425"/>
    <tableColumn id="9" xr3:uid="{8F43D31A-5534-4165-B149-343370B57307}" name="תאריך רכישה" dataDxfId="424"/>
    <tableColumn id="10" xr3:uid="{2DFD2CE8-1A80-44A4-BFA8-9B1E2022CD6D}" name="מח&quot;מ" dataDxfId="423"/>
    <tableColumn id="11" xr3:uid="{1EBEF3B8-4A30-4942-AD83-9380F2569468}" name="סוג מטבע" dataDxfId="422"/>
    <tableColumn id="12" xr3:uid="{7B8E572A-ED3B-46BD-9D26-178ED4F778AD}" name="שיעור ריבית" dataDxfId="421"/>
    <tableColumn id="13" xr3:uid="{BDB15D47-4F5F-40AB-BDFE-7DE333609028}" name="תשואה לפידיון" dataDxfId="420"/>
    <tableColumn id="14" xr3:uid="{3BF048D3-5DEE-418C-AFF1-1C86B648E6ED}" name="ערך נקוב****" dataDxfId="419"/>
    <tableColumn id="15" xr3:uid="{82657F80-4B75-45CA-85A2-4908E570BB23}" name="שער***" dataDxfId="418"/>
    <tableColumn id="16" xr3:uid="{00E79995-5E98-4275-AC8C-A3B9D605CA05}" name="פדיון/ריבית/דיבידנד לקבל*****  " dataDxfId="417"/>
    <tableColumn id="17" xr3:uid="{D8F7DFB4-A1AC-42CB-9122-DD203F7D109A}" name="שווי שוק" dataDxfId="416"/>
    <tableColumn id="18" xr3:uid="{F9C6A0FD-3794-4755-BDBF-C48AC4A6477E}" name="שעור מערך נקוב מונפק" dataDxfId="415"/>
    <tableColumn id="19" xr3:uid="{69FA7CC7-B0AC-44DA-B3FA-89A1663309CC}" name="שעור מנכסי אפיק ההשקעה" dataDxfId="414"/>
    <tableColumn id="20" xr3:uid="{5B677A7D-A62E-4E7E-8BD7-50BAED8C22DC}" name="שעור מסך נכסי השקעה**" dataDxfId="413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C16D368-0B9E-4200-8CC6-4562F85619C3}" name="RowTitleRegion1.a1.b4.1" displayName="_RowTitleRegion1.a1.b4.1_2" ref="A1:B4" totalsRowShown="0" tableBorderDxfId="410">
  <autoFilter ref="A1:B4" xr:uid="{EC16D368-0B9E-4200-8CC6-4562F85619C3}">
    <filterColumn colId="0" hiddenButton="1"/>
    <filterColumn colId="1" hiddenButton="1"/>
  </autoFilter>
  <tableColumns count="2">
    <tableColumn id="1" xr3:uid="{E6CA2A75-1A73-45EA-B7F0-18F35ED533C1}" name="תאריך הדיווח" dataDxfId="409" dataCellStyle="Normal_2007-16618"/>
    <tableColumn id="2" xr3:uid="{56C71233-23D1-4B92-8E9A-BC4374DCC546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AD40648-0BE9-40D0-B288-17AF5598B0BB}" name="TitleRegion1.a6.n59.1" displayName="TitleRegion1.a6.n59.1" ref="A6:N59" totalsRowShown="0" headerRowDxfId="392" dataDxfId="393" headerRowBorderDxfId="407" tableBorderDxfId="408">
  <autoFilter ref="A6:N59" xr:uid="{1AD40648-0BE9-40D0-B288-17AF5598B0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9642B09-FD91-4DD9-B09A-A5F6FFCBD377}" name="שם המנפיק/שם נייר ערך "/>
    <tableColumn id="2" xr3:uid="{5D9A523C-EDAA-4191-84AD-762B9862FABD}" name="מספר ני&quot;ע" dataDxfId="406"/>
    <tableColumn id="3" xr3:uid="{5F9087CF-5B86-4CC1-829A-A4E3DBF1FFB5}" name="זירת מסחר" dataDxfId="405"/>
    <tableColumn id="4" xr3:uid="{6AE0AFB5-8EB5-4B4B-81A5-68D2498D4B86}" name="ספק מידע" dataDxfId="404"/>
    <tableColumn id="5" xr3:uid="{A6F2F628-3F6C-4DD0-A14E-7A22B3FFBF53}" name="מספר מנפיק" dataDxfId="403"/>
    <tableColumn id="6" xr3:uid="{8ABB4C86-0F0B-4CC9-A039-8120AA4AEC6C}" name="ענף מסחר" dataDxfId="402"/>
    <tableColumn id="7" xr3:uid="{AC71E7C2-CA84-4004-8DB4-7D9CE0EB4100}" name="סוג מטבע" dataDxfId="401"/>
    <tableColumn id="8" xr3:uid="{925AE5F6-BE6C-49DB-99E5-EF23E2AE6AD7}" name="ערך נקוב****" dataDxfId="400"/>
    <tableColumn id="9" xr3:uid="{74EB455D-BFF3-4222-895D-9CF67CA51662}" name="שער***" dataDxfId="399"/>
    <tableColumn id="10" xr3:uid="{D543C7D5-7227-4645-A367-54DBA264D665}" name="פדיון/ריבית/דיבידנד לקבל*****  " dataDxfId="398"/>
    <tableColumn id="11" xr3:uid="{0D589E1E-4B70-4951-937C-D73326DCF8A5}" name="שווי שוק" dataDxfId="397"/>
    <tableColumn id="12" xr3:uid="{F4A66048-1FFE-471A-9C12-A8A971527092}" name="שעור מערך נקוב מונפק" dataDxfId="396"/>
    <tableColumn id="13" xr3:uid="{BC633845-3C48-48D8-9BE3-AF5B691E10C8}" name="שעור מנכסי אפיק ההשקעה" dataDxfId="395"/>
    <tableColumn id="14" xr3:uid="{41D55275-2A00-426B-9494-F4AEB267FFFA}" name="שעור מסך נכסי השקעה**" dataDxfId="39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DE3665-6DBE-4FE6-A8B0-63D52780205B}" name="RowTitleRegion1.a1.b4.1" displayName="_RowTitleRegion1.a1.b4.1_3" ref="A1:B4" totalsRowShown="0" tableBorderDxfId="391">
  <autoFilter ref="A1:B4" xr:uid="{99DE3665-6DBE-4FE6-A8B0-63D52780205B}">
    <filterColumn colId="0" hiddenButton="1"/>
    <filterColumn colId="1" hiddenButton="1"/>
  </autoFilter>
  <tableColumns count="2">
    <tableColumn id="1" xr3:uid="{06D3988A-E983-47CA-BA38-ED06908A585B}" name="תאריך הדיווח" dataDxfId="390" dataCellStyle="Normal_2007-16618"/>
    <tableColumn id="2" xr3:uid="{610D17A5-F9E5-4748-8D89-60D007124946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D397465-2DC5-4A93-95CE-DF5ABCA61CA9}" name="TitleRegion1.a6.m84.1" displayName="TitleRegion1.a6.m84.1" ref="A6:M84" totalsRowShown="0" headerRowDxfId="374" dataDxfId="375" headerRowBorderDxfId="388" tableBorderDxfId="389">
  <autoFilter ref="A6:M84" xr:uid="{DD397465-2DC5-4A93-95CE-DF5ABCA61C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BF1C766A-D95C-4F24-BAFD-7FB58FB36B0C}" name="שם המנפיק/שם נייר ערך "/>
    <tableColumn id="2" xr3:uid="{FA9C6FF0-854E-43A5-8258-413266C66A8C}" name="מספר ני&quot;ע" dataDxfId="387"/>
    <tableColumn id="3" xr3:uid="{810845B5-2F63-4C32-9E02-A9A45052D72E}" name="זירת מסחר" dataDxfId="386"/>
    <tableColumn id="4" xr3:uid="{5DC333EB-3154-4506-878C-40C14DF2A853}" name="מספר מנפיק" dataDxfId="385"/>
    <tableColumn id="5" xr3:uid="{AAAB857E-24ED-48C9-9AAC-87A03C290D5B}" name="ענף מסחר" dataDxfId="384"/>
    <tableColumn id="6" xr3:uid="{88942B2D-3AC7-4AF3-9E35-1893BDE0169F}" name="סוג מטבע" dataDxfId="383"/>
    <tableColumn id="7" xr3:uid="{8F709B09-83DE-48CC-B6E1-1B9B9CA9F9C5}" name="ערך נקוב****" dataDxfId="382"/>
    <tableColumn id="8" xr3:uid="{B7EEB58E-0CEA-4AF9-809F-7FBED268FFCB}" name="שער***" dataDxfId="381"/>
    <tableColumn id="9" xr3:uid="{DDC1F979-287A-48F0-9028-EBBE0B829C1D}" name="פדיון/ריבית/דיבידנד לקבל*****  " dataDxfId="380"/>
    <tableColumn id="10" xr3:uid="{0C9935A0-86EC-44FF-90B8-7E353DC4CD55}" name="שווי שוק" dataDxfId="379"/>
    <tableColumn id="11" xr3:uid="{3AD4407B-F55B-450D-A427-6BADDF21ACA9}" name="שעור מערך נקוב מונפק" dataDxfId="378"/>
    <tableColumn id="12" xr3:uid="{9864F877-4799-4811-B37E-E7F70FA1CDAD}" name="שעור מנכסי אפיק ההשקעה" dataDxfId="377"/>
    <tableColumn id="13" xr3:uid="{F2243CB2-0D85-4FA3-ADC0-F884E79393CE}" name="שעור מסך נכסי השקעה**" dataDxfId="376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8BE6673-D1FC-4C8E-A010-5CDBE9CACCF6}" name="RowTitleRegion1.a1.b4.1" displayName="_RowTitleRegion1.a1.b4.1_4" ref="A1:B4" totalsRowShown="0" tableBorderDxfId="373">
  <autoFilter ref="A1:B4" xr:uid="{88BE6673-D1FC-4C8E-A010-5CDBE9CACCF6}">
    <filterColumn colId="0" hiddenButton="1"/>
    <filterColumn colId="1" hiddenButton="1"/>
  </autoFilter>
  <tableColumns count="2">
    <tableColumn id="1" xr3:uid="{8C4C3A80-CA56-40F7-8834-6CAE6A46BF00}" name="תאריך הדיווח" dataDxfId="372" dataCellStyle="Normal_2007-16618"/>
    <tableColumn id="2" xr3:uid="{43BDE7FC-CE2D-408D-9E54-B8BD716CFCD3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E098B64-3C61-4676-95C7-E52B59344B83}" name="TitleRegion1.a6.n40.1" displayName="TitleRegion1.a6.n40.1" ref="A6:N40" totalsRowShown="0" headerRowDxfId="355" dataDxfId="356" headerRowBorderDxfId="370" tableBorderDxfId="371">
  <autoFilter ref="A6:N40" xr:uid="{5E098B64-3C61-4676-95C7-E52B59344B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31B90CA-B19D-41F1-89E4-28C8FA409B08}" name="שם המנפיק/שם נייר ערך "/>
    <tableColumn id="2" xr3:uid="{BA5EAFD9-8014-48FB-99D5-7C00AACDA3C2}" name="מספר ני&quot;ע" dataDxfId="369"/>
    <tableColumn id="3" xr3:uid="{D24DEBE3-8C55-41F2-A85C-C0DC1ADA5511}" name="זירת מסחר" dataDxfId="368"/>
    <tableColumn id="4" xr3:uid="{1A5D1EFF-ABD4-40EC-A69F-50ACBABFE552}" name="מספר מנפיק" dataDxfId="367"/>
    <tableColumn id="5" xr3:uid="{835027DB-08EB-4188-AA1A-8C5055EC909D}" name="ענף מסחר" dataDxfId="366"/>
    <tableColumn id="6" xr3:uid="{41405BD1-8443-4D27-A098-EB52C5884683}" name="דירוג" dataDxfId="365"/>
    <tableColumn id="7" xr3:uid="{5413571A-044F-4DB7-9B2D-172A4EE2C030}" name="שם מדרג" dataDxfId="364"/>
    <tableColumn id="8" xr3:uid="{CBC8A1D4-1FD5-49CB-A240-BA07C9775359}" name="סוג מטבע" dataDxfId="363"/>
    <tableColumn id="9" xr3:uid="{8E9D029C-5260-44BA-B684-D33A31A4CD40}" name="ערך נקוב****" dataDxfId="362"/>
    <tableColumn id="10" xr3:uid="{B71A0F63-5707-4F48-9ABD-3D67AD372188}" name="שער***" dataDxfId="361"/>
    <tableColumn id="11" xr3:uid="{44119A62-6EE2-43E2-8BCD-B32F5904038D}" name="שווי שוק" dataDxfId="360"/>
    <tableColumn id="12" xr3:uid="{8AAD6D92-1D01-491D-81F0-9758F3F2A582}" name="שעור מערך נקוב מונפק" dataDxfId="359"/>
    <tableColumn id="13" xr3:uid="{B7B9DF65-9258-430A-A2AF-F11EC237C337}" name="שעור מנכסי אפיק ההשקעה" dataDxfId="358"/>
    <tableColumn id="14" xr3:uid="{248F19DE-AA24-488E-90B9-63DB1FF84ED2}" name="שעור מסך נכסי השקעה**" dataDxfId="357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162F2CC-E578-4967-B56B-3D81D6C18249}" name="RowTitleRegion1.a1.b4.1" displayName="_RowTitleRegion1.a1.b4.1_5" ref="A1:B4" totalsRowShown="0" tableBorderDxfId="354">
  <autoFilter ref="A1:B4" xr:uid="{2162F2CC-E578-4967-B56B-3D81D6C18249}">
    <filterColumn colId="0" hiddenButton="1"/>
    <filterColumn colId="1" hiddenButton="1"/>
  </autoFilter>
  <tableColumns count="2">
    <tableColumn id="1" xr3:uid="{4AEDAC43-E6DD-4D52-A952-53A0FBBF869A}" name="תאריך הדיווח" dataDxfId="353" dataCellStyle="Normal_2007-16618"/>
    <tableColumn id="2" xr3:uid="{CD2E1246-2C06-40CD-A484-4779CA50438F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3A8F040-99C3-482D-9DAA-B3CA264BEC03}" name="TitleRegion1.a6.k19.1" displayName="TitleRegion1.a6.k19.1" ref="A6:K19" totalsRowShown="0" headerRowDxfId="339" dataDxfId="340" headerRowBorderDxfId="351" tableBorderDxfId="352">
  <autoFilter ref="A6:K19" xr:uid="{33A8F040-99C3-482D-9DAA-B3CA264BEC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0D6EFD6-1CE5-46E7-BE6C-3D1239691A1D}" name="שם המנפיק/שם נייר ערך"/>
    <tableColumn id="2" xr3:uid="{143F2A16-F91F-4BFA-9AFA-BDEB481E454C}" name="מספר ני&quot;ע" dataDxfId="350"/>
    <tableColumn id="3" xr3:uid="{7F122C24-3ECC-43FD-9F8A-08BEA96C5429}" name="זירת מסחר" dataDxfId="349"/>
    <tableColumn id="4" xr3:uid="{A5C58B2F-293A-4AA1-9E5D-B77CB40F05DE}" name="ענף מסחר" dataDxfId="348"/>
    <tableColumn id="5" xr3:uid="{8F6D989E-E322-4B28-97BB-CAEFBC9163C1}" name="סוג מטבע" dataDxfId="347"/>
    <tableColumn id="6" xr3:uid="{0D872D62-A0C1-48C3-A612-BD31DDFE3539}" name="ערך נקוב****" dataDxfId="346"/>
    <tableColumn id="7" xr3:uid="{CFF54A5C-4B98-49F3-8E25-09B4268FCE58}" name="שער***" dataDxfId="345"/>
    <tableColumn id="8" xr3:uid="{4D043D3D-92B2-4D40-AD53-73ADAEEBB377}" name="שווי שוק" dataDxfId="344"/>
    <tableColumn id="9" xr3:uid="{33B7AEA6-41E8-4217-A77E-56F4B90C70F6}" name="שעור מערך נקוב מונפק" dataDxfId="343"/>
    <tableColumn id="10" xr3:uid="{A97DC51A-33EB-4F9D-9150-BA7E420A0E91}" name="שעור מנכסי אפיק ההשקעה" dataDxfId="342"/>
    <tableColumn id="11" xr3:uid="{DE2B1482-06D3-4623-AB40-E2E2A1FE9E53}" name="שעור מסך נכסי השקעה**" dataDxfId="341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05DEDA3-4690-4826-A400-2302BA21516B}" name="RowTitleRegion1.a1.b4.1" displayName="_RowTitleRegion1.a1.b4.1_6" ref="A1:B4" totalsRowShown="0" tableBorderDxfId="338">
  <autoFilter ref="A1:B4" xr:uid="{F05DEDA3-4690-4826-A400-2302BA21516B}">
    <filterColumn colId="0" hiddenButton="1"/>
    <filterColumn colId="1" hiddenButton="1"/>
  </autoFilter>
  <tableColumns count="2">
    <tableColumn id="1" xr3:uid="{2AB3E5CF-FE8E-48AA-A80B-D7AC610F593E}" name="תאריך הדיווח" dataDxfId="337" dataCellStyle="Normal_2007-16618"/>
    <tableColumn id="2" xr3:uid="{FC072718-34C6-438A-8AB7-96B190259AAC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B4039F6-EA89-442D-B980-563351051A4C}" name="TitleRegion1.a6.k34.1" displayName="TitleRegion1.a6.k34.1" ref="A6:K34" totalsRowShown="0" headerRowDxfId="323" dataDxfId="324" headerRowBorderDxfId="335" tableBorderDxfId="336">
  <autoFilter ref="A6:K34" xr:uid="{8B4039F6-EA89-442D-B980-563351051A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CAC87E5-96A8-4543-A969-269043213EF5}" name="שם המנפיק/שם נייר ערך"/>
    <tableColumn id="2" xr3:uid="{68F74F35-D017-42F3-AE3C-8CC5A887C410}" name="מספר ני&quot;ע" dataDxfId="334"/>
    <tableColumn id="3" xr3:uid="{C553FA13-AFF9-4E8C-87F5-387761E75407}" name="זירת מסחר" dataDxfId="333"/>
    <tableColumn id="4" xr3:uid="{0FAB430B-F950-425A-B091-C8CB74E0173A}" name="ענף מסחר" dataDxfId="332"/>
    <tableColumn id="5" xr3:uid="{D3EB4FF7-AB8F-44DA-A54C-D30EACD762C3}" name="סוג מטבע" dataDxfId="331"/>
    <tableColumn id="6" xr3:uid="{C28EFA7E-DBA4-4F0C-B223-2F2404B7EE07}" name="ערך נקוב****" dataDxfId="330"/>
    <tableColumn id="7" xr3:uid="{C9B5E005-78F5-4180-BF6A-58D056918F61}" name="שער***" dataDxfId="329"/>
    <tableColumn id="8" xr3:uid="{ABFCB202-1ED5-4C22-813B-61411A786853}" name="שווי שוק" dataDxfId="328"/>
    <tableColumn id="9" xr3:uid="{3D803C2A-BF2D-4E9E-884D-31A1AF4B92BE}" name="שעור מערך נקוב מונפק" dataDxfId="327"/>
    <tableColumn id="10" xr3:uid="{E3C46FB5-B7CB-4615-ABEB-3F9DA0024D4E}" name="שעור מנכסי אפיק ההשקעה" dataDxfId="326"/>
    <tableColumn id="11" xr3:uid="{EB3F397B-9175-4C4D-9283-54F66F7E2D12}" name="שעור מסך נכסי השקעה**" dataDxfId="325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08C773F-B292-4C57-94FB-7DD440B734D7}" name="RowTitleRegion1.a1.b4.1" displayName="_RowTitleRegion1.a1.b4.1_7" ref="A1:B4" totalsRowShown="0" tableBorderDxfId="322">
  <autoFilter ref="A1:B4" xr:uid="{F08C773F-B292-4C57-94FB-7DD440B734D7}">
    <filterColumn colId="0" hiddenButton="1"/>
    <filterColumn colId="1" hiddenButton="1"/>
  </autoFilter>
  <tableColumns count="2">
    <tableColumn id="1" xr3:uid="{0C33C11B-1F04-49D1-8F35-BA105230798A}" name="תאריך הדיווח" dataDxfId="321" dataCellStyle="Normal_2007-16618"/>
    <tableColumn id="2" xr3:uid="{08D26387-0372-46A2-96F8-5A504E660674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14A76F3-2D3A-4C3B-9C9B-2601A8B0F31E}" name="TitleRegion1.a6.j22.1" displayName="TitleRegion1.a6.j22.1" ref="A6:J22" totalsRowShown="0" headerRowDxfId="308" dataDxfId="309" headerRowBorderDxfId="319" tableBorderDxfId="320">
  <autoFilter ref="A6:J22" xr:uid="{814A76F3-2D3A-4C3B-9C9B-2601A8B0F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71BF42B-D938-4E34-B9EA-E0B3EEC0E112}" name="שם המנפיק/שם נייר ערך"/>
    <tableColumn id="2" xr3:uid="{153D3E3A-20D0-4A25-BDD9-F1FE920A0CD7}" name="מספר ני&quot;ע" dataDxfId="318"/>
    <tableColumn id="3" xr3:uid="{A41A0958-A128-4910-A9D5-B10EAA9D2337}" name="זירת מסחר" dataDxfId="317"/>
    <tableColumn id="4" xr3:uid="{1FE0E2C7-033D-4071-8907-FE15C1172F83}" name="ענף מסחר" dataDxfId="316"/>
    <tableColumn id="5" xr3:uid="{B921C81D-0784-407E-8443-C7281B8D49DA}" name="סוג מטבע" dataDxfId="315"/>
    <tableColumn id="6" xr3:uid="{FD750CEC-C49E-4748-9B74-44F3B39DBADE}" name="ערך נקוב****" dataDxfId="314"/>
    <tableColumn id="7" xr3:uid="{F3203CCA-F50C-475D-8478-85FC7B0D43C7}" name="שער***" dataDxfId="313"/>
    <tableColumn id="8" xr3:uid="{EC853D8C-C605-4AB5-AB20-008034F634E4}" name="שווי שוק" dataDxfId="312"/>
    <tableColumn id="9" xr3:uid="{5D0984CC-EAC8-4737-9347-ECAE0A43C17E}" name="שעור מנכסי אפיק ההשקעה" dataDxfId="311"/>
    <tableColumn id="10" xr3:uid="{B6709420-A692-4F20-AA55-F300CA0D509B}" name="שעור מסך נכסי השקעה**" dataDxfId="310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A061513-5CED-42D7-B666-2335D027B68E}" name="RowTitleRegion1.a1.b4.1" displayName="_RowTitleRegion1.a1.b4.1_8" ref="A1:B4" totalsRowShown="0" tableBorderDxfId="307">
  <autoFilter ref="A1:B4" xr:uid="{9A061513-5CED-42D7-B666-2335D027B68E}">
    <filterColumn colId="0" hiddenButton="1"/>
    <filterColumn colId="1" hiddenButton="1"/>
  </autoFilter>
  <tableColumns count="2">
    <tableColumn id="1" xr3:uid="{EDDB1200-BADE-4264-95A2-6AF3B1448E87}" name="תאריך הדיווח" dataDxfId="306" dataCellStyle="Normal_2007-16618"/>
    <tableColumn id="2" xr3:uid="{6ABEFA6D-9373-4BEC-A25D-F22B13B1C92E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6233571-FBA1-40C6-ACDF-88CD5374CB79}" name="TitleRegion1.a6.p33.1" displayName="TitleRegion1.a6.p33.1" ref="A6:P33" totalsRowShown="0" headerRowDxfId="287" dataDxfId="288" headerRowBorderDxfId="304" tableBorderDxfId="305">
  <autoFilter ref="A6:P33" xr:uid="{66233571-FBA1-40C6-ACDF-88CD5374CB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A8A18F3-41BB-4CAF-9952-2DFB4B4DAE79}" name="שם המנפיק/שם נייר ערך"/>
    <tableColumn id="2" xr3:uid="{72A9AFD0-4740-4933-B7E5-E88155C50D72}" name="מספר ני&quot;ע" dataDxfId="303"/>
    <tableColumn id="3" xr3:uid="{F3418F7B-6F4A-4744-9BC8-B6D58CDEB231}" name="נכס הבסיס" dataDxfId="302"/>
    <tableColumn id="4" xr3:uid="{3EBE0E39-A8ED-4B90-9CA3-20B8D2E9ABBC}" name="דירוג" dataDxfId="301"/>
    <tableColumn id="5" xr3:uid="{A6F787F2-EA13-446C-AB03-BB609616B31B}" name="שם מדרג" dataDxfId="300"/>
    <tableColumn id="6" xr3:uid="{0FD06136-5717-4323-8EC7-40A7A91B1D12}" name="תאריך רכישה" dataDxfId="299"/>
    <tableColumn id="7" xr3:uid="{33CDB304-E53E-4120-BBC2-E04AC671749E}" name="מח&quot;מ" dataDxfId="298"/>
    <tableColumn id="8" xr3:uid="{FB3483EF-C10B-44B0-99DD-C3773AAAD91F}" name="סוג מטבע" dataDxfId="297"/>
    <tableColumn id="9" xr3:uid="{7E214204-1076-4FA5-A3FB-CF08143FBDBD}" name="שיעור ריבית" dataDxfId="296"/>
    <tableColumn id="10" xr3:uid="{82DAFD8F-50D4-4374-BE7D-9C80A08F96E2}" name="תשואה לפידיון" dataDxfId="295"/>
    <tableColumn id="11" xr3:uid="{0F9E4D92-5174-40FE-A9C0-55F0BDB54CE8}" name="ערך נקוב****" dataDxfId="294"/>
    <tableColumn id="12" xr3:uid="{E93E35CC-4520-48B2-B20D-B957757E464F}" name="שער***" dataDxfId="293"/>
    <tableColumn id="13" xr3:uid="{377363C4-45B9-47CA-B8F2-3CC42963A967}" name="שווי שוק" dataDxfId="292"/>
    <tableColumn id="14" xr3:uid="{032911A9-FC63-4131-803D-93F49FDCC743}" name="שעור מערך נקוב מונפק" dataDxfId="291"/>
    <tableColumn id="15" xr3:uid="{1DAFC0E4-E046-47F0-BA42-277C3CE5EFA0}" name="שעור מנכסי אפיק ההשקעה" dataDxfId="290"/>
    <tableColumn id="16" xr3:uid="{2027D513-81B0-4B6B-8F7E-86F4C2B593C8}" name="שעור מסך נכסי השקעה**" dataDxfId="289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48C19CD-2D5F-4052-810C-D5163B97EB0B}" name="RowTitleRegion1.a1.b4.1" displayName="_RowTitleRegion1.a1.b4.1_9" ref="A1:B4" totalsRowShown="0" tableBorderDxfId="286">
  <autoFilter ref="A1:B4" xr:uid="{C48C19CD-2D5F-4052-810C-D5163B97EB0B}">
    <filterColumn colId="0" hiddenButton="1"/>
    <filterColumn colId="1" hiddenButton="1"/>
  </autoFilter>
  <tableColumns count="2">
    <tableColumn id="1" xr3:uid="{ED9F5AC1-A629-4E28-A841-45112F009B21}" name="תאריך הדיווח" dataDxfId="285" dataCellStyle="Normal_2007-16618"/>
    <tableColumn id="2" xr3:uid="{B39B631F-9EE4-45AF-8AE3-866322BEA3D8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16C462C-F196-4121-9E48-2480BEB8D189}" name="TitleRegion1.a6.o32.1" displayName="TitleRegion1.a6.o32.1" ref="A6:O32" totalsRowShown="0" headerRowDxfId="267" dataDxfId="268" headerRowBorderDxfId="283" tableBorderDxfId="284">
  <autoFilter ref="A6:O32" xr:uid="{C16C462C-F196-4121-9E48-2480BEB8D1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3FC066B-223C-4C62-B6B0-7487DA2C8C6D}" name="שם המנפיק/שם נייר ערך"/>
    <tableColumn id="2" xr3:uid="{F0EF463C-3349-4F2C-87FC-906BABDF39B3}" name="מספר ני&quot;ע" dataDxfId="282"/>
    <tableColumn id="3" xr3:uid="{947E0C66-A360-4AC9-AC54-F15260C89092}" name="דירוג" dataDxfId="281"/>
    <tableColumn id="4" xr3:uid="{F091E6CB-D440-443A-BDF0-2C74F68D863B}" name="שם מדרג" dataDxfId="280"/>
    <tableColumn id="5" xr3:uid="{B2CB706F-28DA-45F2-945C-411C822E1EBA}" name="תאריך רכישה" dataDxfId="279"/>
    <tableColumn id="6" xr3:uid="{6AC2ED7E-3F8C-482E-9525-3D1AE6F0C8C8}" name="מח&quot;מ" dataDxfId="278"/>
    <tableColumn id="7" xr3:uid="{02A586F9-10CA-4087-A42E-E973D1017C20}" name="סוג מטבע" dataDxfId="277"/>
    <tableColumn id="8" xr3:uid="{6C2DC854-C0AA-432E-8FA7-B79CE384B1C8}" name="שיעור ריבית" dataDxfId="276"/>
    <tableColumn id="9" xr3:uid="{042A270A-769A-4A0E-848E-1CE3FF4FFECF}" name="תשואה לפידיון" dataDxfId="275"/>
    <tableColumn id="10" xr3:uid="{54E893D9-5DE9-4572-81A6-B2B619C299E1}" name="ערך נקוב****" dataDxfId="274"/>
    <tableColumn id="11" xr3:uid="{2369CFCD-C922-43F1-BDFE-79A6BF7B6D1A}" name="שער***" dataDxfId="273"/>
    <tableColumn id="12" xr3:uid="{45B0C934-DBCC-4A47-9A9A-DC18202F0CCE}" name="שווי הוגן" dataDxfId="272"/>
    <tableColumn id="13" xr3:uid="{C74366FF-5A0D-4DF0-AD93-53D428A5D4E3}" name="שעור מערך נקוב מונפק" dataDxfId="271"/>
    <tableColumn id="14" xr3:uid="{25025D33-759D-4D26-A273-4DD05DEC5A3C}" name="שעור מנכסי אפיק ההשקעה" dataDxfId="270"/>
    <tableColumn id="15" xr3:uid="{B100DF76-E46A-40C3-A677-AD30B2286A60}" name="שעור מסך נכסי השקעה**" dataDxfId="269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049D436-DF4F-4BE8-BD08-8E1F9F64C27A}" name="RowTitleRegion1.a1.b4.1" displayName="_RowTitleRegion1.a1.b4.1_10" ref="A1:B4" totalsRowShown="0" tableBorderDxfId="266">
  <autoFilter ref="A1:B4" xr:uid="{5049D436-DF4F-4BE8-BD08-8E1F9F64C27A}">
    <filterColumn colId="0" hiddenButton="1"/>
    <filterColumn colId="1" hiddenButton="1"/>
  </autoFilter>
  <tableColumns count="2">
    <tableColumn id="1" xr3:uid="{03C17E11-67D5-4B2D-A3A4-B3E6EA4B2959}" name="תאריך הדיווח" dataDxfId="265" dataCellStyle="Normal_2007-16618"/>
    <tableColumn id="2" xr3:uid="{C9024E8E-630C-40D3-9978-270EDC269B0E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FDABE3D-7207-42AD-8836-858068558033}" name="TitleRegion1.a6.r27.1" displayName="TitleRegion1.a6.r27.1" ref="A6:R27" totalsRowShown="0" headerRowDxfId="244" dataDxfId="245" headerRowBorderDxfId="263" tableBorderDxfId="264">
  <autoFilter ref="A6:R27" xr:uid="{AFDABE3D-7207-42AD-8836-8580685580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BD3F27D9-E70C-448E-901A-31B48130617F}" name="שם המנפיק/שם נייר ערך"/>
    <tableColumn id="2" xr3:uid="{C860E2B8-1DB0-484C-99A1-8EDC1B1989AA}" name="מספר ני&quot;ע" dataDxfId="262"/>
    <tableColumn id="3" xr3:uid="{DE24998E-284B-4261-99B3-514C02964148}" name="ספק המידע" dataDxfId="261"/>
    <tableColumn id="4" xr3:uid="{68092532-AE47-4E18-86F8-AF1AE0098F25}" name="מספר מנפיק" dataDxfId="260"/>
    <tableColumn id="5" xr3:uid="{AE7B0C8E-CC6A-46AC-ABE6-A1EF5BB0FEBA}" name="ענף מסחר" dataDxfId="259"/>
    <tableColumn id="6" xr3:uid="{B7197681-0E6C-4A79-A1A2-2B50090C38EA}" name="דירוג" dataDxfId="258"/>
    <tableColumn id="7" xr3:uid="{3862E128-9497-496F-B8A1-3A60D4CBFC77}" name="שם מדרג" dataDxfId="257"/>
    <tableColumn id="8" xr3:uid="{A999615E-8142-42FF-8F76-4B20EEA60BD6}" name="תאריך רכישה" dataDxfId="256"/>
    <tableColumn id="9" xr3:uid="{756B705D-2B56-4B72-B0B7-BC334F494A1C}" name="מח&quot;מ" dataDxfId="255"/>
    <tableColumn id="10" xr3:uid="{E2EEFD26-CA2C-4194-A8A3-7CCEBD5E0C2C}" name="סוג מטבע" dataDxfId="254"/>
    <tableColumn id="11" xr3:uid="{56C23BEF-921A-4028-A702-632099F395BB}" name="שיעור ריבית" dataDxfId="253"/>
    <tableColumn id="12" xr3:uid="{581CA4BD-034D-4E88-A7DF-1052A9CEE7C5}" name="תשואה לפידיון" dataDxfId="252"/>
    <tableColumn id="13" xr3:uid="{6603A213-E4CE-4597-B071-BE55A2C0520B}" name="ערך נקוב****" dataDxfId="251"/>
    <tableColumn id="14" xr3:uid="{1C6BEDE9-32CB-423C-BDE6-B314BB6889A0}" name="שער***" dataDxfId="250"/>
    <tableColumn id="15" xr3:uid="{4DBBA049-663F-483D-9238-56B5C661DDDE}" name="שווי הוגן" dataDxfId="249"/>
    <tableColumn id="16" xr3:uid="{D6F14A61-1692-4E3D-A64A-C83655D3E7FD}" name="שעור מערך נקוב מונפק" dataDxfId="248"/>
    <tableColumn id="17" xr3:uid="{F8E64110-B5D9-4341-9D8C-6DE83E90FE31}" name="שעור מנכסי אפיק ההשקעה" dataDxfId="247"/>
    <tableColumn id="18" xr3:uid="{F46A3A63-F677-4C70-A092-A6180D6E3194}" name="שעור מסך נכסי השקעה**" dataDxfId="246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12C488A-6C21-485E-A8F2-28DA5BF559EF}" name="RowTitleRegion1.a1.b4.1" displayName="_RowTitleRegion1.a1.b4.1_11" ref="A1:B4" totalsRowShown="0" tableBorderDxfId="243">
  <autoFilter ref="A1:B4" xr:uid="{612C488A-6C21-485E-A8F2-28DA5BF559EF}">
    <filterColumn colId="0" hiddenButton="1"/>
    <filterColumn colId="1" hiddenButton="1"/>
  </autoFilter>
  <tableColumns count="2">
    <tableColumn id="1" xr3:uid="{773E983F-35A9-46AA-8491-1D9AF316C521}" name="תאריך הדיווח" dataDxfId="242" dataCellStyle="Normal_2007-16618"/>
    <tableColumn id="2" xr3:uid="{447319C9-6A74-4D21-A01C-BFD08925FEA1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5C2478E-CCDC-41A8-A3AE-2496EA75CD41}" name="TitleRegion1.a6.r27.1" displayName="TitleRegion1.a6.r27.1_" ref="A6:R27" totalsRowShown="0" headerRowDxfId="221" dataDxfId="222" headerRowBorderDxfId="240" tableBorderDxfId="241">
  <autoFilter ref="A6:R27" xr:uid="{85C2478E-CCDC-41A8-A3AE-2496EA75CD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CAFC195-9E4F-45EB-BE16-D972871EE13B}" name="שם המנפיק/שם נייר ערך"/>
    <tableColumn id="2" xr3:uid="{A6891AB7-D7EB-477C-9CB2-C79D4EA9508A}" name="מספר ני&quot;ע" dataDxfId="239"/>
    <tableColumn id="3" xr3:uid="{DF102916-5111-4381-82F6-B98B215E5539}" name="ספק המידע" dataDxfId="238"/>
    <tableColumn id="4" xr3:uid="{0966E573-7FC5-4277-A7F7-7145A5094F98}" name="מספר מנפיק" dataDxfId="237"/>
    <tableColumn id="5" xr3:uid="{7F95622A-0CBD-4AD3-95EF-8ECC3BCAF100}" name="ענף מסחר" dataDxfId="236"/>
    <tableColumn id="6" xr3:uid="{38BDB8F8-7507-431E-AA0A-A9F02560B3E7}" name="דירוג" dataDxfId="235"/>
    <tableColumn id="7" xr3:uid="{97AB68B7-8299-4828-B9C2-0D06D88E8D92}" name="שם מדרג" dataDxfId="234"/>
    <tableColumn id="8" xr3:uid="{7E4A3D19-650D-406E-9769-9EE73EFC5F2C}" name="תאריך רכישה" dataDxfId="233"/>
    <tableColumn id="9" xr3:uid="{C18492BA-5FBC-4CC0-8FF4-F24A56250870}" name="מח&quot;מ" dataDxfId="232"/>
    <tableColumn id="10" xr3:uid="{104B4477-31EA-411C-9CE4-060817576C9A}" name="סוג מטבע" dataDxfId="231"/>
    <tableColumn id="11" xr3:uid="{4482EC5C-AF3E-494B-BFF7-2B322ADE56C5}" name="שיעור ריבית" dataDxfId="230"/>
    <tableColumn id="12" xr3:uid="{2F2D3ACD-B072-4573-A226-DB64DB7ED57F}" name="תשואה לפידיון" dataDxfId="229"/>
    <tableColumn id="13" xr3:uid="{E578CE4E-D19E-40EB-A326-42D95466B4B3}" name="ערך נקוב****" dataDxfId="228"/>
    <tableColumn id="14" xr3:uid="{A0C5A683-DFDE-49EB-B92C-F7F78F47C231}" name="שער***" dataDxfId="227"/>
    <tableColumn id="15" xr3:uid="{551D0DAE-EFA5-47DB-AE44-2D2B8DB1598C}" name="שווי הוגן" dataDxfId="226"/>
    <tableColumn id="16" xr3:uid="{1108BAD7-78F5-47D6-88C1-9A6B7D933BC7}" name="שעור מערך נקוב מונפק" dataDxfId="225"/>
    <tableColumn id="17" xr3:uid="{9C2B643D-3481-4A04-A91A-EEF9142F1602}" name="שעור מנכסי אפיק ההשקעה" dataDxfId="224"/>
    <tableColumn id="18" xr3:uid="{9273BC75-D08B-49B2-9D91-2112A9197C1D}" name="שעור מסך נכסי השקעה**" dataDxfId="223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CBECF54-27FF-47B4-BD02-43BF57C750F7}" name="RowTitleRegion1.a1.b4.1" displayName="_RowTitleRegion1.a1.b4.1_12" ref="A1:B4" totalsRowShown="0" tableBorderDxfId="220">
  <autoFilter ref="A1:B4" xr:uid="{DCBECF54-27FF-47B4-BD02-43BF57C750F7}">
    <filterColumn colId="0" hiddenButton="1"/>
    <filterColumn colId="1" hiddenButton="1"/>
  </autoFilter>
  <tableColumns count="2">
    <tableColumn id="1" xr3:uid="{821A6455-201E-484F-9795-36127EF5AD3E}" name="תאריך הדיווח" dataDxfId="219" dataCellStyle="Normal_2007-16618"/>
    <tableColumn id="2" xr3:uid="{695F0491-9E70-41F8-86AE-0A220638A344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5039116-AE0A-459E-A4A3-9102E10EDEAD}" name="TitleRegion1.a6.l20.1" displayName="TitleRegion1.a6.l20.1" ref="A6:L20" totalsRowShown="0" headerRowDxfId="204" dataDxfId="205" headerRowBorderDxfId="217" tableBorderDxfId="218">
  <autoFilter ref="A6:L20" xr:uid="{F5039116-AE0A-459E-A4A3-9102E10EDE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D007B49-6EE3-49F1-BCC6-01AC8B94BCF9}" name="שם המנפיק/שם נייר ערך"/>
    <tableColumn id="2" xr3:uid="{7E7B740C-2D0B-4491-A363-BA0714DE876D}" name="מספר ני&quot;ע" dataDxfId="216"/>
    <tableColumn id="3" xr3:uid="{C4D4D5F2-89ED-454E-93FF-C777711ED0FE}" name="ספק המידע" dataDxfId="215"/>
    <tableColumn id="4" xr3:uid="{F3453833-EC8C-4A98-A95F-BF4D9A843DDF}" name="מספר מנפיק" dataDxfId="214"/>
    <tableColumn id="5" xr3:uid="{72065E28-4FB6-4279-B9AF-BD2E558A90DF}" name="ענף מסחר" dataDxfId="213"/>
    <tableColumn id="6" xr3:uid="{DDD86FBF-9AEF-4076-A405-F18D7E2B08B1}" name="סוג מטבע" dataDxfId="212"/>
    <tableColumn id="7" xr3:uid="{2C253099-37C7-47C3-B0A2-2998573507F1}" name="ערך נקוב****" dataDxfId="211"/>
    <tableColumn id="8" xr3:uid="{2A01E3F5-F104-4B35-A4CB-86BC8D106076}" name="שער***" dataDxfId="210"/>
    <tableColumn id="9" xr3:uid="{00BE1D76-2956-4BD1-B1D8-E13EE483518C}" name="שווי הוגן" dataDxfId="209"/>
    <tableColumn id="10" xr3:uid="{2CC52A4F-A43C-4A0F-B68E-99475CBA4D78}" name="שעור מערך נקוב מונפק" dataDxfId="208"/>
    <tableColumn id="11" xr3:uid="{3384BCD8-6281-4265-A741-1253DCF495FD}" name="שעור מנכסי אפיק ההשקעה" dataDxfId="207"/>
    <tableColumn id="12" xr3:uid="{0157A2CB-4C5B-4D49-AD18-26E3805C7F2C}" name="שעור מסך נכסי השקעה**" dataDxfId="206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60BECB2-0802-4D80-B843-07AE78001215}" name="RowTitleRegion1.a1.b4.1" displayName="_RowTitleRegion1.a1.b4.1_13" ref="A1:B4" totalsRowShown="0" tableBorderDxfId="203">
  <autoFilter ref="A1:B4" xr:uid="{E60BECB2-0802-4D80-B843-07AE78001215}">
    <filterColumn colId="0" hiddenButton="1"/>
    <filterColumn colId="1" hiddenButton="1"/>
  </autoFilter>
  <tableColumns count="2">
    <tableColumn id="1" xr3:uid="{780E394F-5171-4782-9D25-ADAE22B371E2}" name="תאריך הדיווח" dataDxfId="202" dataCellStyle="Normal_2007-16618"/>
    <tableColumn id="2" xr3:uid="{80A5E2C8-279B-43B2-B4C2-85FCE838D79C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37787D6-DA42-4237-906B-DFF7A42D9907}" name="TitleRegion1.a6.j31.1" displayName="TitleRegion1.a6.j31.1" ref="A6:J31" totalsRowShown="0" headerRowDxfId="189" dataDxfId="190" headerRowBorderDxfId="200" tableBorderDxfId="201">
  <autoFilter ref="A6:J31" xr:uid="{C37787D6-DA42-4237-906B-DFF7A42D99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DF531A9-6E68-4576-B4FC-FD78BDC744E6}" name="שם המנפיק/שם נייר ערך"/>
    <tableColumn id="2" xr3:uid="{F4098AE7-D7A4-44EF-B0BA-D3E6B793680D}" name="מספר ני&quot;ע" dataDxfId="199"/>
    <tableColumn id="3" xr3:uid="{F6C0FECF-2493-4E61-84A0-FD971A222575}" name="סוג מטבע" dataDxfId="198"/>
    <tableColumn id="4" xr3:uid="{56D69F64-F6B5-4215-B6DB-1957550CFA1E}" name="תאריך רכישה" dataDxfId="197"/>
    <tableColumn id="5" xr3:uid="{D04A7915-F987-4C37-B2DD-635D3471D8E3}" name="ערך נקוב****" dataDxfId="196"/>
    <tableColumn id="6" xr3:uid="{1D4C72E0-0747-4767-B27B-561FCF119FEE}" name="שער***" dataDxfId="195"/>
    <tableColumn id="7" xr3:uid="{369BA8A8-9A0E-4F8A-81AB-B9DB4B19DCBA}" name="שווי הוגן" dataDxfId="194"/>
    <tableColumn id="8" xr3:uid="{D9056BD3-C00A-4FAC-8C50-06C113993BEF}" name="שעור מערך נקוב מונפק" dataDxfId="193"/>
    <tableColumn id="9" xr3:uid="{002D5F39-00CB-4452-873A-D5407BC85F05}" name="שעור מנכסי אפיק ההשקעה" dataDxfId="192"/>
    <tableColumn id="10" xr3:uid="{CF0393AA-D480-4489-8285-A9DB954533E4}" name="שעור מסך נכסי השקעה**" dataDxfId="191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52FB5DD-F0C4-4EBE-9878-C339F3343C78}" name="RowTitleRegion1.a1.b4.1" displayName="_RowTitleRegion1.a1.b4.1_14" ref="A1:B4" totalsRowShown="0" tableBorderDxfId="188">
  <autoFilter ref="A1:B4" xr:uid="{152FB5DD-F0C4-4EBE-9878-C339F3343C78}">
    <filterColumn colId="0" hiddenButton="1"/>
    <filterColumn colId="1" hiddenButton="1"/>
  </autoFilter>
  <tableColumns count="2">
    <tableColumn id="1" xr3:uid="{94926C65-7D66-4950-8750-E1B514E0CB69}" name="תאריך הדיווח" dataDxfId="187" dataCellStyle="Normal_2007-16618"/>
    <tableColumn id="2" xr3:uid="{78772E67-D472-4C89-8F10-56EA40792F5F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7531729-7698-4103-87E7-BC59C16D94A9}" name="TitleRegion1.a6.k17.1" displayName="TitleRegion1.a6.k17.1" ref="A6:K17" totalsRowShown="0" headerRowDxfId="173" dataDxfId="174" headerRowBorderDxfId="185" tableBorderDxfId="186">
  <autoFilter ref="A6:K17" xr:uid="{57531729-7698-4103-87E7-BC59C16D94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F6E0186-D484-4DE8-8626-FEB659CF6DB8}" name="שם המנפיק/שם נייר ערך"/>
    <tableColumn id="2" xr3:uid="{151FD5F6-C669-41B9-A84A-89BFB6690CF6}" name="מספר ני&quot;ע" dataDxfId="184"/>
    <tableColumn id="3" xr3:uid="{DB18B661-A276-48F7-955F-419FB8457300}" name="ענף מסחר" dataDxfId="183"/>
    <tableColumn id="4" xr3:uid="{067F38F1-9498-4D67-91C2-368D31C4D9C2}" name="סוג מטבע" dataDxfId="182"/>
    <tableColumn id="5" xr3:uid="{9E7A45BE-915D-4DF3-A023-D8191A52A9C2}" name="תאריך רכישה" dataDxfId="181"/>
    <tableColumn id="6" xr3:uid="{279B9664-C09E-47AE-8FFB-C6FE207D92D6}" name="ערך נקוב****" dataDxfId="180"/>
    <tableColumn id="7" xr3:uid="{21D085D3-9299-41A4-9A14-BC1CEF8F8F62}" name="שער***" dataDxfId="179"/>
    <tableColumn id="8" xr3:uid="{574BA13C-9F34-4C32-9B74-5B6E4A72D82F}" name="שווי הוגן" dataDxfId="178"/>
    <tableColumn id="9" xr3:uid="{920769E6-AC18-47BC-BD61-67D9D6E2E07C}" name="שעור מערך נקוב מונפק" dataDxfId="177"/>
    <tableColumn id="10" xr3:uid="{DA5F3256-D164-4561-9749-B4C6701CDC12}" name="שעור מנכסי אפיק ההשקעה" dataDxfId="176"/>
    <tableColumn id="11" xr3:uid="{68A6B067-9D1A-43BF-8D7D-48889F02F225}" name="שעור מסך נכסי השקעה**" dataDxfId="175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25D280A-C9B1-4083-AFDC-062B795C2826}" name="RowTitleRegion1.a1.b4.1" displayName="_RowTitleRegion1.a1.b4.1_15" ref="A1:B4" totalsRowShown="0" tableBorderDxfId="172">
  <autoFilter ref="A1:B4" xr:uid="{625D280A-C9B1-4083-AFDC-062B795C2826}">
    <filterColumn colId="0" hiddenButton="1"/>
    <filterColumn colId="1" hiddenButton="1"/>
  </autoFilter>
  <tableColumns count="2">
    <tableColumn id="1" xr3:uid="{9D212D30-C3AD-4037-8093-80D233E20D8B}" name="תאריך הדיווח" dataDxfId="171" dataCellStyle="Normal_2007-16618"/>
    <tableColumn id="2" xr3:uid="{6AFDD6B3-BA9F-4E14-A9C3-C5779F58195D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2EAF63F-E4CC-4D62-9078-8CA10B8328E1}" name="TitleRegion1.a6.k36.1" displayName="TitleRegion1.a6.k36.1" ref="A6:K36" totalsRowShown="0" headerRowDxfId="157" dataDxfId="158" headerRowBorderDxfId="169" tableBorderDxfId="170">
  <autoFilter ref="A6:K36" xr:uid="{F2EAF63F-E4CC-4D62-9078-8CA10B8328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B638878-8FC2-4660-BC77-E6127C18CBB8}" name="שם המנפיק/שם נייר ערך"/>
    <tableColumn id="2" xr3:uid="{924C968F-BE41-4226-9505-51EBB38F704E}" name="מספר ני&quot;ע" dataDxfId="168"/>
    <tableColumn id="3" xr3:uid="{45FEF21F-A316-42BA-A355-872CF98D89DB}" name="ענף מסחר" dataDxfId="167"/>
    <tableColumn id="4" xr3:uid="{0B96A4BD-D9DA-4FB2-8F94-FC5C934AD270}" name="סוג מטבע" dataDxfId="166"/>
    <tableColumn id="5" xr3:uid="{45D7A99F-2CBE-494F-A587-0CA69CA6AF33}" name="תאריך רכישה" dataDxfId="165"/>
    <tableColumn id="6" xr3:uid="{79C87020-BA27-4E9F-8833-542DB3EBBE01}" name="ערך נקוב****" dataDxfId="164"/>
    <tableColumn id="7" xr3:uid="{F689C092-7069-437C-A3C0-BC8C6CB0358E}" name="שער***" dataDxfId="163"/>
    <tableColumn id="8" xr3:uid="{BB2E1922-807E-4211-A68E-8C3D9788EC13}" name="שווי הוגן" dataDxfId="162"/>
    <tableColumn id="9" xr3:uid="{36CB5E67-9B70-4568-9CCB-25141627F339}" name="שעור מערך נקוב מונפק" dataDxfId="161"/>
    <tableColumn id="10" xr3:uid="{4E82790F-39DA-4492-A0A1-FBBD0D037428}" name="שעור מנכסי אפיק ההשקעה" dataDxfId="160"/>
    <tableColumn id="11" xr3:uid="{879AC564-54B2-4921-A530-571380F8FDC2}" name="שעור מסך נכסי השקעה**" dataDxfId="159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B17BBA4-5441-4CD4-97DD-B63AA673B39B}" name="RowTitleRegion1.a1.b4.1" displayName="_RowTitleRegion1.a1.b4.1_16" ref="A1:B4" totalsRowShown="0" tableBorderDxfId="156">
  <autoFilter ref="A1:B4" xr:uid="{6B17BBA4-5441-4CD4-97DD-B63AA673B39B}">
    <filterColumn colId="0" hiddenButton="1"/>
    <filterColumn colId="1" hiddenButton="1"/>
  </autoFilter>
  <tableColumns count="2">
    <tableColumn id="1" xr3:uid="{95707FA6-B066-4CF4-8890-BE6E0881A719}" name="תאריך הדיווח" dataDxfId="155" dataCellStyle="Normal_2007-16618"/>
    <tableColumn id="2" xr3:uid="{310881C4-5559-4E05-97EC-96FCE3BA7FEB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3328796-61E5-4630-B1B4-95F3663348E1}" name="RowTitleRegion1.a1.b4.1" displayName="_RowTitleRegion1.a1.b4.1_17" ref="A1:B4" totalsRowShown="0" tableBorderDxfId="154">
  <autoFilter ref="A1:B4" xr:uid="{B3328796-61E5-4630-B1B4-95F3663348E1}">
    <filterColumn colId="0" hiddenButton="1"/>
    <filterColumn colId="1" hiddenButton="1"/>
  </autoFilter>
  <tableColumns count="2">
    <tableColumn id="1" xr3:uid="{CAA12F9D-3326-4337-965D-99D7ED911209}" name="תאריך הדיווח" dataDxfId="153" dataCellStyle="Normal_2007-16618"/>
    <tableColumn id="2" xr3:uid="{89C97D37-F90A-4406-B917-065B295D2569}" name="12/31/2023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733A556-1D30-4867-8EB1-0BF526114A37}" name="TitleRegion1.a6.p33.1" displayName="TitleRegion1.a6.p33.1_" ref="A6:P33" totalsRowShown="0" headerRowDxfId="134" dataDxfId="135" headerRowBorderDxfId="151" tableBorderDxfId="152">
  <autoFilter ref="A6:P33" xr:uid="{C733A556-1D30-4867-8EB1-0BF526114A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D1A628C-517D-45F9-9B52-7F4A52E77E4A}" name="שם המנפיק/שם נייר ערך"/>
    <tableColumn id="2" xr3:uid="{98F415AE-9DB6-477A-950A-B90D4BBC741B}" name="מספר ני&quot;ע" dataDxfId="150"/>
    <tableColumn id="3" xr3:uid="{6442B0BD-1998-49EF-9A52-4EE9D61D8FA1}" name="נכס הבסיס" dataDxfId="149"/>
    <tableColumn id="4" xr3:uid="{FFE9A760-9799-48C0-B48A-E31DCA8434A7}" name="דירוג" dataDxfId="148"/>
    <tableColumn id="5" xr3:uid="{B1FB78B1-EF5E-43D9-A194-A6A132FDD900}" name="שם מדרג" dataDxfId="147"/>
    <tableColumn id="6" xr3:uid="{3EE0A19C-FA0D-4B81-BF1C-7007E9CC1458}" name="תאריך רכישה" dataDxfId="146"/>
    <tableColumn id="7" xr3:uid="{B9606E4F-8081-4D21-B212-40A8B9A64998}" name="מח&quot;מ" dataDxfId="145"/>
    <tableColumn id="8" xr3:uid="{63B2BA26-0A28-4B19-8760-12CF782ECF75}" name="סוג מטבע" dataDxfId="144"/>
    <tableColumn id="9" xr3:uid="{E64E9085-B848-4872-B9A6-AB8000FA1DE7}" name="שיעור ריבית" dataDxfId="143"/>
    <tableColumn id="10" xr3:uid="{68487D2C-AF7C-4EAB-BAC1-32917C2157FE}" name="תשואה לפידיון" dataDxfId="142"/>
    <tableColumn id="11" xr3:uid="{1E713180-5A81-4A2F-AC3A-87E8E45828B9}" name="ערך נקוב****" dataDxfId="141"/>
    <tableColumn id="12" xr3:uid="{64A80940-4C8A-43F5-B0A4-9087E8923D43}" name="שער***" dataDxfId="140"/>
    <tableColumn id="13" xr3:uid="{6129DD95-BFE8-4E78-BDF3-845207FD8A12}" name="שווי הוגן" dataDxfId="139"/>
    <tableColumn id="14" xr3:uid="{84E3C944-2974-4CBF-8513-8A703986B7B0}" name="שעור מערך נקוב מונפק" dataDxfId="138"/>
    <tableColumn id="15" xr3:uid="{7684903A-CA5B-47BE-B760-64CFE7455A06}" name="שעור מנכסי אפיק ההשקעה" dataDxfId="137"/>
    <tableColumn id="16" xr3:uid="{9AA5F343-A079-4FFF-BDC5-49CA4834D3A3}" name="שעור מסך נכסי השקעה**" dataDxfId="136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2AA3941-8EE5-42EA-8CF3-350D65E5BBF7}" name="RowTitleRegion1.a1.b4.1" displayName="_RowTitleRegion1.a1.b4.1_18" ref="A1:B4" totalsRowShown="0" tableBorderDxfId="133">
  <autoFilter ref="A1:B4" xr:uid="{C2AA3941-8EE5-42EA-8CF3-350D65E5BBF7}">
    <filterColumn colId="0" hiddenButton="1"/>
    <filterColumn colId="1" hiddenButton="1"/>
  </autoFilter>
  <tableColumns count="2">
    <tableColumn id="1" xr3:uid="{5AFE1829-D66F-4DB7-8231-688F13816588}" name="תאריך הדיווח" dataDxfId="132" dataCellStyle="Normal_2007-16618"/>
    <tableColumn id="2" xr3:uid="{D3F78F5C-BFDC-4EB5-BB41-33CA0D08BF40}" name="12/31/2023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3984268-265A-4B63-844F-B785E5F32FAC}" name="TitleRegion1.a5.q41.1" displayName="TitleRegion1.a5.q41.1" ref="A5:Q41" totalsRowShown="0" headerRowDxfId="112" dataDxfId="113" headerRowBorderDxfId="130" tableBorderDxfId="131">
  <autoFilter ref="A5:Q41" xr:uid="{03984268-265A-4B63-844F-B785E5F32F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7F0EBA3-B37F-47D6-B523-40AEC0149EB9}" name="שם המנפיק/שם נייר ערך"/>
    <tableColumn id="2" xr3:uid="{70D5422B-51F1-43E3-9F1A-4892DD9F2CFA}" name="קונסורציום כן/לא" dataDxfId="129"/>
    <tableColumn id="3" xr3:uid="{8343EB36-B710-44F6-B0EF-B2ECCA524010}" name="מספר ני&quot;ע" dataDxfId="128"/>
    <tableColumn id="4" xr3:uid="{7363935E-CB31-44D1-802C-6208D17183B9}" name="מספר מנפיק" dataDxfId="127"/>
    <tableColumn id="5" xr3:uid="{AE195EB7-E077-4524-B853-A4772FBEC86E}" name="דירוג" dataDxfId="126"/>
    <tableColumn id="6" xr3:uid="{8A4B247E-305B-4A78-B585-F57F17EA3D6D}" name="תאריך רכישה" dataDxfId="125"/>
    <tableColumn id="7" xr3:uid="{6A8EF59F-AAA6-499A-8F3C-F9F45E583228}" name="שם מדרג" dataDxfId="124"/>
    <tableColumn id="8" xr3:uid="{6082ABD4-BDE5-4214-981B-08A91C5D50AF}" name="מח&quot;מ" dataDxfId="123"/>
    <tableColumn id="9" xr3:uid="{BF531FD9-6FCB-45D4-9379-3DAB87F85A07}" name="ענף משק" dataDxfId="122"/>
    <tableColumn id="10" xr3:uid="{A02FD2E4-D878-485B-B16C-F9471EFA1229}" name="סוג מטבע" dataDxfId="121"/>
    <tableColumn id="11" xr3:uid="{66CD5A97-2BE1-426A-983C-5F99CDFBFBC3}" name="שיעור ריבית ממוצע" dataDxfId="120"/>
    <tableColumn id="12" xr3:uid="{8CA91B66-7361-48B2-BB9F-B586481477CD}" name="תשואה לפידיון" dataDxfId="119"/>
    <tableColumn id="13" xr3:uid="{121685EC-8611-48A7-8044-CE612FD44C97}" name="ערך נקוב****" dataDxfId="118"/>
    <tableColumn id="14" xr3:uid="{E61F098A-0CF5-49EB-89A4-6DC9A037F66B}" name="שער***" dataDxfId="117"/>
    <tableColumn id="15" xr3:uid="{1FE47805-1FCB-4FDD-A48E-7A3A65E2F49B}" name="שווי הוגן" dataDxfId="116"/>
    <tableColumn id="16" xr3:uid="{B1CD9160-ABFB-4E3A-8790-3DCA12C03576}" name="שעור מנכסי אפיק ההשקעה" dataDxfId="115"/>
    <tableColumn id="17" xr3:uid="{8A4213B3-091C-4644-88DF-73D79CB87753}" name="שעור מסך נכסי השקעה**" dataDxfId="114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98BF5AA-817C-4089-97E0-16A3195F0D73}" name="RowTitleRegion1.a1.b4.1" displayName="_RowTitleRegion1.a1.b4.1_19" ref="A1:B4" totalsRowShown="0" tableBorderDxfId="111">
  <autoFilter ref="A1:B4" xr:uid="{D98BF5AA-817C-4089-97E0-16A3195F0D73}">
    <filterColumn colId="0" hiddenButton="1"/>
    <filterColumn colId="1" hiddenButton="1"/>
  </autoFilter>
  <tableColumns count="2">
    <tableColumn id="1" xr3:uid="{56834F52-D765-4ADC-8F5D-290770472F42}" name="תאריך הדיווח" dataDxfId="110" dataCellStyle="Normal_2007-16618"/>
    <tableColumn id="2" xr3:uid="{B65ADB0A-6F1E-4DA2-8094-3B699DBC8EF8}" name="12/31/2023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12A6E95-2289-438B-9654-53B36EBAE8F5}" name="TitleRegion1.a5.n25.1" displayName="TitleRegion1.a5.n25.1" ref="A5:N25" totalsRowShown="0" headerRowDxfId="94" dataDxfId="95" headerRowBorderDxfId="109">
  <autoFilter ref="A5:N25" xr:uid="{612A6E95-2289-438B-9654-53B36EBAE8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0367CC2-FF77-40B2-B4BB-6DDB3E24FE56}" name="שם המנפיק/שם נייר ערך"/>
    <tableColumn id="2" xr3:uid="{8C27FEA9-6630-453F-868E-4C57AA1D3309}" name="מספר ני&quot;ע" dataDxfId="108"/>
    <tableColumn id="3" xr3:uid="{BCA3A3A9-907B-42E6-83BF-3C22104AEE25}" name="מספר מנפיק" dataDxfId="107"/>
    <tableColumn id="4" xr3:uid="{A9940E7A-DBF1-4A88-AB43-E2B3244726DF}" name="דירוג" dataDxfId="106"/>
    <tableColumn id="5" xr3:uid="{E4F26268-F4E6-44D9-A26C-72599D9B72D1}" name="שם מדרג" dataDxfId="105"/>
    <tableColumn id="6" xr3:uid="{9DEBFE60-3E57-43F7-8F97-B795928D0492}" name="מח&quot;מ" dataDxfId="104"/>
    <tableColumn id="7" xr3:uid="{A1DACB02-4776-4DB0-9ACA-8B0F0F67632A}" name="סוג מטבע" dataDxfId="103"/>
    <tableColumn id="8" xr3:uid="{E3042BD6-F2E7-4D28-9876-8BBFA5A8C2AF}" name="תנאי ושיעור ריבית" dataDxfId="102"/>
    <tableColumn id="9" xr3:uid="{476EF1BB-CE09-4385-848E-674D54BB01FC}" name="תשואה לפידיון" dataDxfId="101"/>
    <tableColumn id="10" xr3:uid="{3ABB572B-8BCD-49BA-8298-419054A4931E}" name="ערך נקוב****" dataDxfId="100"/>
    <tableColumn id="11" xr3:uid="{54C58969-A5BE-4A37-997C-E16581CF54F8}" name="שער***" dataDxfId="99"/>
    <tableColumn id="12" xr3:uid="{D74FD42E-A24F-4D5A-953A-DA18EDF16CC9}" name="שווי הוגן" dataDxfId="98"/>
    <tableColumn id="13" xr3:uid="{B31F75AD-6A9A-4534-8688-888AA7B7DBE3}" name="שעור מנכסי אפיק ההשקעה" dataDxfId="97"/>
    <tableColumn id="14" xr3:uid="{F6DD5F55-76A8-42F4-BA26-1BC18B28289B}" name="שעור מסך נכסי השקעה**" dataDxfId="96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00E99BD-6AA9-4E0D-B8F2-5228386EE5D0}" name="RowTitleRegion1.a1.b4.1" displayName="_RowTitleRegion1.a1.b4.1_20" ref="A1:B4" totalsRowShown="0" tableBorderDxfId="93">
  <autoFilter ref="A1:B4" xr:uid="{900E99BD-6AA9-4E0D-B8F2-5228386EE5D0}">
    <filterColumn colId="0" hiddenButton="1"/>
    <filterColumn colId="1" hiddenButton="1"/>
  </autoFilter>
  <tableColumns count="2">
    <tableColumn id="1" xr3:uid="{9E69F047-555F-467D-90F0-2D40001120BF}" name="תאריך הדיווח" dataDxfId="92" dataCellStyle="Normal_2007-16618"/>
    <tableColumn id="2" xr3:uid="{EA9EC17E-5467-44AF-8D58-0E9F74C9950A}" name="12/31/2023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C18926B-F6D0-4F9E-918B-65430F880991}" name="TitleRegion1.a5.i18.1" displayName="TitleRegion1.a5.i18.1" ref="A5:I18" totalsRowShown="0" headerRowDxfId="80" dataDxfId="81" headerRowBorderDxfId="91">
  <autoFilter ref="A5:I18" xr:uid="{FC18926B-F6D0-4F9E-918B-65430F8809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63028D1-0E4D-43F0-9DB7-A872CACEBC9A}" name="שם המנפיק/שם נייר ערך" dataDxfId="90"/>
    <tableColumn id="2" xr3:uid="{B366B50F-23DF-40AA-B914-F7F052AEA91D}" name="תאריך שערוך אחרון" dataDxfId="89"/>
    <tableColumn id="3" xr3:uid="{CCE5F7DC-8DBA-49F7-98B9-E114CCBA3CE6}" name="אופי הנכס" dataDxfId="88"/>
    <tableColumn id="4" xr3:uid="{51D454A4-0E26-421E-AF85-7B3F90741D52}" name="שעור תשואה במהלך התקופה" dataDxfId="87"/>
    <tableColumn id="5" xr3:uid="{05B62EE4-F173-4206-81B9-65241ED82E92}" name="סוג מטבע" dataDxfId="86"/>
    <tableColumn id="6" xr3:uid="{D63F612D-B9DE-4CD5-8A48-4F7D0C673981}" name="שווי משוערך" dataDxfId="85"/>
    <tableColumn id="7" xr3:uid="{96864F64-E777-48FB-8E72-96CA2F7B9651}" name="שעור מנכסי אפיק ההשקעה" dataDxfId="84"/>
    <tableColumn id="8" xr3:uid="{6C4EBB71-3DE8-4FDE-A8CE-F7CAEE3C24FE}" name="שעור מסך נכסי השקעה" dataDxfId="83"/>
    <tableColumn id="9" xr3:uid="{6CEB9CC2-DDDA-494E-B7D3-9C892953A704}" name="כתובת הנכס" dataDxfId="82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7D894E9-9F0A-4926-AB4B-85515098759F}" name="RowTitleRegion1.a1.b4.1" displayName="_RowTitleRegion1.a1.b4.1_21" ref="A1:B4" totalsRowShown="0" tableBorderDxfId="79">
  <autoFilter ref="A1:B4" xr:uid="{57D894E9-9F0A-4926-AB4B-85515098759F}">
    <filterColumn colId="0" hiddenButton="1"/>
    <filterColumn colId="1" hiddenButton="1"/>
  </autoFilter>
  <tableColumns count="2">
    <tableColumn id="1" xr3:uid="{DA9C6B4F-958D-4441-9865-74466F814A4D}" name="תאריך הדיווח" dataDxfId="78" dataCellStyle="Normal_2007-16618"/>
    <tableColumn id="2" xr3:uid="{D5C45228-069F-4053-9688-2D50E91417F6}" name="12/31/202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E3E3588-51B8-4638-842D-C237F13330C0}" name="TitleRegion1.a5.j12.1" displayName="TitleRegion1.a5.j12.1" ref="A5:J12" totalsRowShown="0" headerRowDxfId="74" headerRowBorderDxfId="77" headerRowCellStyle="Normal_2007-16618">
  <autoFilter ref="A5:J12" xr:uid="{AE3E3588-51B8-4638-842D-C237F1333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5151B12-20A0-459C-933B-B3E33A570407}" name="שם המנפיק/שם נייר ערך"/>
    <tableColumn id="2" xr3:uid="{FA491144-1D2C-4607-9C7D-35ADD1CB6971}" name="מספר מנפיק" dataDxfId="76"/>
    <tableColumn id="3" xr3:uid="{15807E87-D57E-48DC-BFA3-A61794288EFE}" name="דירוג"/>
    <tableColumn id="4" xr3:uid="{5B47F731-C876-47A0-88DC-2DD6B176B6DE}" name="שם המדרג" dataDxfId="75"/>
    <tableColumn id="5" xr3:uid="{B473D6D7-F180-401A-A390-B03E14C75C73}" name="שעור הריבית"/>
    <tableColumn id="6" xr3:uid="{9F757D71-4DE2-4547-95EC-44AD9B34B9B5}" name="סוג מטבע"/>
    <tableColumn id="7" xr3:uid="{98553A40-1A15-4A26-822D-38D3AFA53B75}" name="תשואה לפדיון"/>
    <tableColumn id="8" xr3:uid="{D312C01B-6CEC-4CB3-A4BB-E52CC2309201}" name="שווי הוגן"/>
    <tableColumn id="9" xr3:uid="{FF751C06-BB53-4A27-95AE-3F51CB2950F6}" name="שעור מנכסי אפיק ההשקעה"/>
    <tableColumn id="10" xr3:uid="{2E79F0F5-BBCE-45E2-B866-849B9EC9A0C7}" name="שעור מסך נכסי השקעה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4CC62F7-2BC3-4A5E-BF97-65D117E9D260}" name="RowTitleRegion1.a1.b4.1" displayName="_RowTitleRegion1.a1.b4.1_22" ref="A1:B4" totalsRowShown="0" tableBorderDxfId="73">
  <autoFilter ref="A1:B4" xr:uid="{14CC62F7-2BC3-4A5E-BF97-65D117E9D260}">
    <filterColumn colId="0" hiddenButton="1"/>
    <filterColumn colId="1" hiddenButton="1"/>
  </autoFilter>
  <tableColumns count="2">
    <tableColumn id="1" xr3:uid="{5A7AC6DA-1348-4667-B4B8-A2005295B4C7}" name="תאריך הדיווח" dataDxfId="72" dataCellStyle="Normal_2007-16618"/>
    <tableColumn id="2" xr3:uid="{7881633B-5E3E-4AB8-A684-8E5DBD539983}" name="12/31/2023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B41081B-A4FF-4F69-B5B3-AAE75AFB70A9}" name="TitleRegion1.a5.j24.1" displayName="TitleRegion1.a5.j24.1" ref="A5:J24" totalsRowShown="0" headerRowDxfId="64" headerRowBorderDxfId="71">
  <autoFilter ref="A5:J24" xr:uid="{2B41081B-A4FF-4F69-B5B3-AAE75AFB70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34A5046-0AA5-4ED2-901E-92A873E76529}" name="שם המנפיק/שם נייר ערך"/>
    <tableColumn id="2" xr3:uid="{8DD2A5E1-8F4A-4665-ACF7-DEECCB1A7721}" name="מספר ני&quot;ע"/>
    <tableColumn id="3" xr3:uid="{C2FCE530-5254-426A-801E-E3B3DFD894CE}" name="דירוג" dataDxfId="70"/>
    <tableColumn id="4" xr3:uid="{0FA5B3E3-E6D9-461A-B50A-E240D47DCDA4}" name="שם המדרג"/>
    <tableColumn id="5" xr3:uid="{EC84E117-7AD2-428B-9A86-6331388E3EC3}" name="שעור הריבית" dataDxfId="69"/>
    <tableColumn id="6" xr3:uid="{D09CA437-4A99-4F5E-81E1-06ECCEC3912B}" name="סוג מטבע"/>
    <tableColumn id="7" xr3:uid="{96FAACEA-0045-44DB-9A4B-BD16505D967A}" name="תשואה לפדיון" dataDxfId="68"/>
    <tableColumn id="8" xr3:uid="{56C012D2-E286-4036-81A3-191E73A13BE4}" name="שווי הוגן" dataDxfId="67"/>
    <tableColumn id="9" xr3:uid="{0306834A-5677-4247-96B1-59512885D3BD}" name="שעור מנכסי אפיק ההשקעה" dataDxfId="66"/>
    <tableColumn id="10" xr3:uid="{1F11C07F-16DE-487F-91AF-8887FE9D2E7D}" name="שעור מסך נכסי השקעה" dataDxfId="65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F9E2ED4-C05D-4757-A65D-302E868AF01F}" name="RowTitleRegion1.a1.b4.1" displayName="_RowTitleRegion1.a1.b4.1_23" ref="A1:B4" totalsRowShown="0" tableBorderDxfId="63">
  <autoFilter ref="A1:B4" xr:uid="{FF9E2ED4-C05D-4757-A65D-302E868AF01F}">
    <filterColumn colId="0" hiddenButton="1"/>
    <filterColumn colId="1" hiddenButton="1"/>
  </autoFilter>
  <tableColumns count="2">
    <tableColumn id="1" xr3:uid="{771B7D04-3C9D-419D-B953-5BFDC7256E44}" name="תאריך הדיווח" dataDxfId="62" dataCellStyle="Normal_2007-16618"/>
    <tableColumn id="2" xr3:uid="{B14DD790-C4EA-4889-9E09-8D6F0A58D8EB}" name="12/31/2023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6CB0178-C661-430F-90AD-CCAA1E3623DD}" name="TitleRegion1.a5.c12.1" displayName="TitleRegion1.a5.c12.1" ref="A5:C12" totalsRowShown="0" headerRowBorderDxfId="61">
  <autoFilter ref="A5:C12" xr:uid="{F6CB0178-C661-430F-90AD-CCAA1E3623DD}">
    <filterColumn colId="0" hiddenButton="1"/>
    <filterColumn colId="1" hiddenButton="1"/>
    <filterColumn colId="2" hiddenButton="1"/>
  </autoFilter>
  <tableColumns count="3">
    <tableColumn id="1" xr3:uid="{721D1EA3-11E4-404C-9872-63D2CA6683D7}" name="שם המנפיק/שם נייר ערך"/>
    <tableColumn id="2" xr3:uid="{696EDB8D-56D5-4CAF-933A-E40805CC548D}" name="סכום ההתחייבות"/>
    <tableColumn id="3" xr3:uid="{75F5DA1D-7959-4C86-8236-E3E130B3D141}" name="תאריך סיום ההתחייבות" dataDxfId="60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EA4F55-E562-4FA3-9495-069B88350FC6}" name="RowTitleRegion1.a1.b4.1" displayName="_RowTitleRegion1.a1.b4.1_24" ref="A1:B4" totalsRowShown="0" tableBorderDxfId="59">
  <autoFilter ref="A1:B4" xr:uid="{24EA4F55-E562-4FA3-9495-069B88350FC6}">
    <filterColumn colId="0" hiddenButton="1"/>
    <filterColumn colId="1" hiddenButton="1"/>
  </autoFilter>
  <tableColumns count="2">
    <tableColumn id="1" xr3:uid="{5EC57203-1AEB-453E-965D-86072A1CBF2B}" name="תאריך הדיווח" dataDxfId="58" dataCellStyle="Normal_2007-16618"/>
    <tableColumn id="2" xr3:uid="{B6E5622A-2849-448A-A4C1-89059E920F4C}" name="12/31/2023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C056DF1-00ED-4714-84A1-DE53639F42D4}" name="TitleRegion1.a5.o25.1" displayName="TitleRegion1.a5.o25.1" ref="A5:O25" totalsRowShown="0" headerRowDxfId="40" dataDxfId="41" headerRowBorderDxfId="56" tableBorderDxfId="57">
  <autoFilter ref="A5:O25" xr:uid="{BC056DF1-00ED-4714-84A1-DE53639F42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7E1E65A-185B-423C-8507-E1D94457DA03}" name="שם המנפיק/שם נייר ערך"/>
    <tableColumn id="2" xr3:uid="{6D82BC9C-0F9B-4F45-BBB1-73303573464A}" name="מספר ני&quot;ע" dataDxfId="55"/>
    <tableColumn id="3" xr3:uid="{F8FE75DE-73F6-45C6-9D77-C522B8C4C15F}" name="ענף מסחר" dataDxfId="54"/>
    <tableColumn id="4" xr3:uid="{F7CE7717-8C35-4E61-853F-B073885FD30B}" name="דירוג" dataDxfId="53"/>
    <tableColumn id="5" xr3:uid="{634B5685-C948-4EA0-A74A-BEEA8AD59FFA}" name="שם מדרג" dataDxfId="52"/>
    <tableColumn id="6" xr3:uid="{9576D295-887C-4149-ACA6-0609C8C9A4CA}" name="תאריך רכישה" dataDxfId="51"/>
    <tableColumn id="7" xr3:uid="{7E66C013-548B-496A-88F0-03C507ADB318}" name="מח&quot;מ" dataDxfId="50"/>
    <tableColumn id="8" xr3:uid="{B7B3C0EA-9BBD-450D-97FE-DF5CC654EF7A}" name="סוג מטבע" dataDxfId="49"/>
    <tableColumn id="9" xr3:uid="{53AF79BB-8D71-4F59-8B26-20A6C045E9A0}" name="שיעור ריבית" dataDxfId="48"/>
    <tableColumn id="10" xr3:uid="{CF09DA10-2224-4F1B-BA45-D7B0FAEBC813}" name="ריבית אפקטיבית" dataDxfId="47"/>
    <tableColumn id="11" xr3:uid="{45A0BB13-8F81-41A3-A6A5-5D579E275021}" name="ערך נקוב ****" dataDxfId="46"/>
    <tableColumn id="12" xr3:uid="{65F85C24-866D-42E7-9A11-7741EFF3328C}" name="עלות מתואמת" dataDxfId="45"/>
    <tableColumn id="13" xr3:uid="{78EA6167-75F8-46A8-9D5B-FE214E851D4E}" name="שעור מערך נקוב מונפק" dataDxfId="44"/>
    <tableColumn id="14" xr3:uid="{330E3D09-A775-40F1-8205-9C346781A069}" name="שעור מנכסי אפיק ההשקעה" dataDxfId="43"/>
    <tableColumn id="15" xr3:uid="{C9EB1092-CF08-4ADA-9210-2EE14F790EC2}" name="שעור מסך נכסי השקעה**" dataDxfId="42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7FA05A7-7391-4999-8239-A35F0D81C427}" name="RowTitleRegion1.a1.b4.1" displayName="_RowTitleRegion1.a1.b4.1_25" ref="A1:B4" totalsRowShown="0" tableBorderDxfId="39">
  <autoFilter ref="A1:B4" xr:uid="{27FA05A7-7391-4999-8239-A35F0D81C427}">
    <filterColumn colId="0" hiddenButton="1"/>
    <filterColumn colId="1" hiddenButton="1"/>
  </autoFilter>
  <tableColumns count="2">
    <tableColumn id="1" xr3:uid="{F9973D41-9728-4C7D-B736-5E1843BE220F}" name="תאריך הדיווח" dataDxfId="38" dataCellStyle="Normal_2007-16618"/>
    <tableColumn id="2" xr3:uid="{1FCD4DB2-79AC-435B-B732-020746E88561}" name="12/31/2023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2DD5DB4-73AB-42C5-B12D-E14BDC191B7D}" name="TitleRegion1.a5.o25.1" displayName="TitleRegion1.a5.o25.1_" ref="A5:O25" totalsRowShown="0" headerRowDxfId="20" dataDxfId="21" headerRowBorderDxfId="36" tableBorderDxfId="37">
  <autoFilter ref="A5:O25" xr:uid="{B2DD5DB4-73AB-42C5-B12D-E14BDC191B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7646263-C6F9-4BED-8177-27B491095AAB}" name="שם המנפיק/שם נייר ערך"/>
    <tableColumn id="2" xr3:uid="{555DD8CB-B2FD-4C62-8169-E87043582C11}" name="מספר ני&quot;ע" dataDxfId="35"/>
    <tableColumn id="3" xr3:uid="{18CEDA3B-2CA8-4E55-AEF9-B7A3EB5EF47A}" name="ענף מסחר" dataDxfId="34"/>
    <tableColumn id="4" xr3:uid="{E1F0BAB6-52CB-404D-807B-AB3697D17A41}" name="דירוג" dataDxfId="33"/>
    <tableColumn id="5" xr3:uid="{2505CC21-57D8-4EC8-9AC2-F3233A524FA9}" name="שם מדרג" dataDxfId="32"/>
    <tableColumn id="6" xr3:uid="{DC6738D6-F45E-4978-8D77-5DEF6453170A}" name="תאריך רכישה" dataDxfId="31"/>
    <tableColumn id="7" xr3:uid="{710A9239-F002-4C0B-B086-9E11861A8665}" name="מח&quot;מ" dataDxfId="30"/>
    <tableColumn id="8" xr3:uid="{7F05B6C9-01C9-4BA2-8FC5-735FB224DC89}" name="סוג מטבע" dataDxfId="29"/>
    <tableColumn id="9" xr3:uid="{34E6D90A-89C1-4F0E-8B63-F58C6707B89F}" name="שיעור ריבית" dataDxfId="28"/>
    <tableColumn id="10" xr3:uid="{B41B982C-FD02-4844-B3CE-15D66DB98C25}" name="ריבית אפקטיבית" dataDxfId="27"/>
    <tableColumn id="11" xr3:uid="{ADEA90C9-387B-4242-9E5E-5E90099A16A7}" name="ערך נקוב****" dataDxfId="26"/>
    <tableColumn id="12" xr3:uid="{FC4202AC-692F-40AC-AD5E-ABF02DA179EA}" name="עלות מתואמת" dataDxfId="25"/>
    <tableColumn id="13" xr3:uid="{D3488983-A0D6-4575-BB4F-1E69AAF305F2}" name="שעור מערך נקוב מונפק" dataDxfId="24"/>
    <tableColumn id="14" xr3:uid="{4AAF8662-C742-483B-8A68-1DE580841651}" name="שעור מנכסי אפיק ההשקעה" dataDxfId="23"/>
    <tableColumn id="15" xr3:uid="{34FB7D95-210E-4B62-AC0C-B95EC8790847}" name="שעור מסך נכסי השקעה**" dataDxfId="22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29FD52F-DED5-45B9-9EBE-F24675310C8B}" name="RowTitleRegion1.a1.b4.1" displayName="_RowTitleRegion1.a1.b4.1_26" ref="A1:B4" totalsRowShown="0" tableBorderDxfId="19">
  <autoFilter ref="A1:B4" xr:uid="{D29FD52F-DED5-45B9-9EBE-F24675310C8B}">
    <filterColumn colId="0" hiddenButton="1"/>
    <filterColumn colId="1" hiddenButton="1"/>
  </autoFilter>
  <tableColumns count="2">
    <tableColumn id="1" xr3:uid="{2401B210-51A6-4C02-9037-A0D6A757D7F2}" name="תאריך הדיווח" dataDxfId="18" dataCellStyle="Normal_2007-16618"/>
    <tableColumn id="2" xr3:uid="{AC048D03-9810-4F9D-9821-51B63AAC3F60}" name="12/31/202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895C65E-1C85-4924-8313-DAB51C6A1E7E}" name="TitleRegion1.a5.o26.1" displayName="TitleRegion1.a5.o26.1" ref="A5:O26" totalsRowShown="0" headerRowDxfId="0" dataDxfId="1" headerRowBorderDxfId="16" tableBorderDxfId="17">
  <autoFilter ref="A5:O26" xr:uid="{6895C65E-1C85-4924-8313-DAB51C6A1E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58078E3-1C5A-488D-ADE7-80064A910C00}" name="שם המנפיק/שם נייר ערך"/>
    <tableColumn id="2" xr3:uid="{FBA2B922-4178-46C5-9673-7663777DD616}" name="מספר ני&quot;ע" dataDxfId="15"/>
    <tableColumn id="3" xr3:uid="{757FA641-FF5A-41FA-80A9-715A3A64D9C0}" name="ענף מסחר" dataDxfId="14"/>
    <tableColumn id="4" xr3:uid="{AA25CB03-89B1-471E-903D-37EF345D3CC3}" name="דירוג" dataDxfId="13"/>
    <tableColumn id="5" xr3:uid="{D7926FC4-CC11-4090-91A2-F4EA6091586E}" name="שם מדרג" dataDxfId="12"/>
    <tableColumn id="6" xr3:uid="{7A3AC907-2DA3-4FE6-B954-22CB2EAD08AB}" name="תאריך רכישה" dataDxfId="11"/>
    <tableColumn id="7" xr3:uid="{EF33C67F-5B76-44EA-85CA-017BC7C273C6}" name="מח&quot;מ" dataDxfId="10"/>
    <tableColumn id="8" xr3:uid="{F7A257C7-1AE7-4E33-9D10-DBF1E4149E96}" name="סוג מטבע" dataDxfId="9"/>
    <tableColumn id="9" xr3:uid="{53A62BB4-B37A-4099-9951-E369329B25A9}" name="שיעור ריבית" dataDxfId="8"/>
    <tableColumn id="10" xr3:uid="{63F39D06-06E8-4306-8AE0-EC1E3C508394}" name="ריבית אפקטיבית" dataDxfId="7"/>
    <tableColumn id="11" xr3:uid="{8655FFFE-23A9-4DB5-9DE0-CFB25095636D}" name="ערך נקוב****" dataDxfId="6"/>
    <tableColumn id="12" xr3:uid="{3E0FF168-471B-468F-9D7C-1EA2B9D65275}" name="עלות מתואמת" dataDxfId="5"/>
    <tableColumn id="13" xr3:uid="{190F40BD-78D6-4E87-B659-84BE93714B34}" name="שעור מערך נקוב מונפק" dataDxfId="4"/>
    <tableColumn id="14" xr3:uid="{AB66050C-091C-4F34-B324-34253CB8EF70}" name="שעור מנכסי אפיק ההשקעה" dataDxfId="3"/>
    <tableColumn id="15" xr3:uid="{629DC2F3-6D8B-4D4E-8BA2-5750F7195C68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10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3" t="s">
        <v>1281</v>
      </c>
    </row>
    <row r="2" spans="1:30">
      <c r="B2" s="2" t="s">
        <v>1</v>
      </c>
      <c r="C2" s="10" t="s">
        <v>738</v>
      </c>
    </row>
    <row r="3" spans="1:30">
      <c r="B3" s="2" t="s">
        <v>2</v>
      </c>
      <c r="C3" s="64" t="s">
        <v>739</v>
      </c>
    </row>
    <row r="4" spans="1:30">
      <c r="B4" s="2" t="s">
        <v>3</v>
      </c>
      <c r="C4" s="65" t="s">
        <v>156</v>
      </c>
    </row>
    <row r="5" spans="1:30" ht="18.75">
      <c r="A5" s="83" t="s">
        <v>1282</v>
      </c>
      <c r="B5" s="82" t="s">
        <v>4</v>
      </c>
      <c r="C5" s="84" t="s">
        <v>1283</v>
      </c>
      <c r="D5" s="85" t="s">
        <v>1284</v>
      </c>
    </row>
    <row r="6" spans="1:30" s="3" customFormat="1">
      <c r="A6" s="86" t="s">
        <v>1282</v>
      </c>
      <c r="B6" s="87" t="s">
        <v>1282</v>
      </c>
      <c r="C6" s="42" t="s">
        <v>5</v>
      </c>
      <c r="D6" s="43" t="s">
        <v>150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6" t="s">
        <v>1282</v>
      </c>
      <c r="B7" s="87" t="s">
        <v>1282</v>
      </c>
      <c r="C7" s="44" t="s">
        <v>6</v>
      </c>
      <c r="D7" s="45" t="s">
        <v>7</v>
      </c>
    </row>
    <row r="8" spans="1:30" s="5" customFormat="1" ht="20.25">
      <c r="A8" s="88" t="s">
        <v>1282</v>
      </c>
      <c r="B8" s="89" t="s">
        <v>1282</v>
      </c>
      <c r="C8" s="47" t="s">
        <v>8</v>
      </c>
      <c r="D8" s="46" t="s">
        <v>9</v>
      </c>
    </row>
    <row r="9" spans="1:30" s="5" customFormat="1" ht="20.25">
      <c r="A9" s="88" t="s">
        <v>1282</v>
      </c>
      <c r="B9" s="48" t="s">
        <v>10</v>
      </c>
      <c r="C9" s="90" t="s">
        <v>1282</v>
      </c>
      <c r="D9" s="91" t="s">
        <v>1282</v>
      </c>
    </row>
    <row r="10" spans="1:30">
      <c r="A10" s="7" t="s">
        <v>11</v>
      </c>
      <c r="B10" s="49" t="s">
        <v>12</v>
      </c>
      <c r="C10" s="55">
        <v>97048.806388493089</v>
      </c>
      <c r="D10" s="56">
        <v>0.23949999999999999</v>
      </c>
    </row>
    <row r="11" spans="1:30">
      <c r="A11" s="83" t="s">
        <v>1282</v>
      </c>
      <c r="B11" s="49" t="s">
        <v>13</v>
      </c>
      <c r="C11" s="92" t="s">
        <v>1282</v>
      </c>
      <c r="D11" s="92" t="s">
        <v>1282</v>
      </c>
    </row>
    <row r="12" spans="1:30">
      <c r="A12" s="8" t="s">
        <v>11</v>
      </c>
      <c r="B12" s="50" t="s">
        <v>14</v>
      </c>
      <c r="C12" s="57">
        <v>32280.25301178357</v>
      </c>
      <c r="D12" s="58">
        <v>7.9699999999999993E-2</v>
      </c>
    </row>
    <row r="13" spans="1:30">
      <c r="A13" s="8" t="s">
        <v>11</v>
      </c>
      <c r="B13" s="50" t="s">
        <v>15</v>
      </c>
      <c r="C13" s="57">
        <v>0</v>
      </c>
      <c r="D13" s="58">
        <v>0</v>
      </c>
    </row>
    <row r="14" spans="1:30">
      <c r="A14" s="8" t="s">
        <v>11</v>
      </c>
      <c r="B14" s="50" t="s">
        <v>16</v>
      </c>
      <c r="C14" s="57">
        <v>24536.557630342439</v>
      </c>
      <c r="D14" s="58">
        <v>6.0499999999999998E-2</v>
      </c>
    </row>
    <row r="15" spans="1:30">
      <c r="A15" s="8" t="s">
        <v>11</v>
      </c>
      <c r="B15" s="50" t="s">
        <v>17</v>
      </c>
      <c r="C15" s="57">
        <v>13668.00090494154</v>
      </c>
      <c r="D15" s="58">
        <v>3.3700000000000001E-2</v>
      </c>
    </row>
    <row r="16" spans="1:30">
      <c r="A16" s="8" t="s">
        <v>11</v>
      </c>
      <c r="B16" s="50" t="s">
        <v>154</v>
      </c>
      <c r="C16" s="57">
        <v>213850.80127529032</v>
      </c>
      <c r="D16" s="58">
        <v>0.52769999999999995</v>
      </c>
    </row>
    <row r="17" spans="1:4">
      <c r="A17" s="8" t="s">
        <v>11</v>
      </c>
      <c r="B17" s="50" t="s">
        <v>18</v>
      </c>
      <c r="C17" s="57">
        <v>20175.76415524738</v>
      </c>
      <c r="D17" s="58">
        <v>4.9799999999999997E-2</v>
      </c>
    </row>
    <row r="18" spans="1:4">
      <c r="A18" s="8" t="s">
        <v>11</v>
      </c>
      <c r="B18" s="50" t="s">
        <v>19</v>
      </c>
      <c r="C18" s="57">
        <v>0</v>
      </c>
      <c r="D18" s="58">
        <v>0</v>
      </c>
    </row>
    <row r="19" spans="1:4">
      <c r="A19" s="8" t="s">
        <v>11</v>
      </c>
      <c r="B19" s="50" t="s">
        <v>20</v>
      </c>
      <c r="C19" s="57">
        <v>138.79948680000001</v>
      </c>
      <c r="D19" s="58">
        <v>2.9999999999999997E-4</v>
      </c>
    </row>
    <row r="20" spans="1:4">
      <c r="A20" s="8" t="s">
        <v>11</v>
      </c>
      <c r="B20" s="50" t="s">
        <v>21</v>
      </c>
      <c r="C20" s="57">
        <v>2221.2481271769825</v>
      </c>
      <c r="D20" s="58">
        <v>5.4999999999999997E-3</v>
      </c>
    </row>
    <row r="21" spans="1:4">
      <c r="A21" s="8" t="s">
        <v>11</v>
      </c>
      <c r="B21" s="50" t="s">
        <v>22</v>
      </c>
      <c r="C21" s="57">
        <v>0</v>
      </c>
      <c r="D21" s="58">
        <v>0</v>
      </c>
    </row>
    <row r="22" spans="1:4">
      <c r="A22" s="83" t="s">
        <v>1282</v>
      </c>
      <c r="B22" s="49" t="s">
        <v>23</v>
      </c>
      <c r="C22" s="92" t="s">
        <v>1282</v>
      </c>
      <c r="D22" s="92" t="s">
        <v>1282</v>
      </c>
    </row>
    <row r="23" spans="1:4">
      <c r="A23" s="8" t="s">
        <v>11</v>
      </c>
      <c r="B23" s="50" t="s">
        <v>24</v>
      </c>
      <c r="C23" s="57">
        <v>0</v>
      </c>
      <c r="D23" s="58">
        <v>0</v>
      </c>
    </row>
    <row r="24" spans="1:4">
      <c r="A24" s="8" t="s">
        <v>11</v>
      </c>
      <c r="B24" s="50" t="s">
        <v>25</v>
      </c>
      <c r="C24" s="57">
        <v>0</v>
      </c>
      <c r="D24" s="58">
        <v>0</v>
      </c>
    </row>
    <row r="25" spans="1:4">
      <c r="A25" s="8" t="s">
        <v>11</v>
      </c>
      <c r="B25" s="50" t="s">
        <v>16</v>
      </c>
      <c r="C25" s="57">
        <v>0</v>
      </c>
      <c r="D25" s="58">
        <v>0</v>
      </c>
    </row>
    <row r="26" spans="1:4">
      <c r="A26" s="8" t="s">
        <v>11</v>
      </c>
      <c r="B26" s="50" t="s">
        <v>26</v>
      </c>
      <c r="C26" s="57">
        <v>0</v>
      </c>
      <c r="D26" s="58">
        <v>0</v>
      </c>
    </row>
    <row r="27" spans="1:4">
      <c r="A27" s="8" t="s">
        <v>11</v>
      </c>
      <c r="B27" s="50" t="s">
        <v>27</v>
      </c>
      <c r="C27" s="57">
        <v>0</v>
      </c>
      <c r="D27" s="58">
        <v>0</v>
      </c>
    </row>
    <row r="28" spans="1:4">
      <c r="A28" s="8" t="s">
        <v>11</v>
      </c>
      <c r="B28" s="50" t="s">
        <v>28</v>
      </c>
      <c r="C28" s="57">
        <v>0</v>
      </c>
      <c r="D28" s="58">
        <v>0</v>
      </c>
    </row>
    <row r="29" spans="1:4">
      <c r="A29" s="8" t="s">
        <v>11</v>
      </c>
      <c r="B29" s="50" t="s">
        <v>29</v>
      </c>
      <c r="C29" s="57">
        <v>2.9431713027200002</v>
      </c>
      <c r="D29" s="58">
        <v>0</v>
      </c>
    </row>
    <row r="30" spans="1:4">
      <c r="A30" s="8" t="s">
        <v>11</v>
      </c>
      <c r="B30" s="50" t="s">
        <v>30</v>
      </c>
      <c r="C30" s="57">
        <v>3422.8402780452184</v>
      </c>
      <c r="D30" s="58">
        <v>8.3999999999999995E-3</v>
      </c>
    </row>
    <row r="31" spans="1:4">
      <c r="A31" s="8" t="s">
        <v>11</v>
      </c>
      <c r="B31" s="50" t="s">
        <v>31</v>
      </c>
      <c r="C31" s="57">
        <v>0</v>
      </c>
      <c r="D31" s="58">
        <v>0</v>
      </c>
    </row>
    <row r="32" spans="1:4">
      <c r="A32" s="8" t="s">
        <v>11</v>
      </c>
      <c r="B32" s="49" t="s">
        <v>32</v>
      </c>
      <c r="C32" s="57">
        <v>0</v>
      </c>
      <c r="D32" s="58">
        <v>0</v>
      </c>
    </row>
    <row r="33" spans="1:4">
      <c r="A33" s="8" t="s">
        <v>11</v>
      </c>
      <c r="B33" s="49" t="s">
        <v>33</v>
      </c>
      <c r="C33" s="57">
        <v>0</v>
      </c>
      <c r="D33" s="58">
        <v>0</v>
      </c>
    </row>
    <row r="34" spans="1:4">
      <c r="A34" s="8" t="s">
        <v>11</v>
      </c>
      <c r="B34" s="49" t="s">
        <v>34</v>
      </c>
      <c r="C34" s="57">
        <v>0</v>
      </c>
      <c r="D34" s="58">
        <v>0</v>
      </c>
    </row>
    <row r="35" spans="1:4">
      <c r="A35" s="8" t="s">
        <v>11</v>
      </c>
      <c r="B35" s="49" t="s">
        <v>35</v>
      </c>
      <c r="C35" s="57">
        <v>0</v>
      </c>
      <c r="D35" s="58">
        <v>0</v>
      </c>
    </row>
    <row r="36" spans="1:4">
      <c r="A36" s="8" t="s">
        <v>11</v>
      </c>
      <c r="B36" s="49" t="s">
        <v>36</v>
      </c>
      <c r="C36" s="57">
        <v>-2081.1634234579601</v>
      </c>
      <c r="D36" s="58">
        <v>-5.1000000000000004E-3</v>
      </c>
    </row>
    <row r="37" spans="1:4">
      <c r="A37" s="93" t="s">
        <v>1282</v>
      </c>
      <c r="B37" s="51" t="s">
        <v>37</v>
      </c>
      <c r="C37" s="92" t="s">
        <v>1282</v>
      </c>
      <c r="D37" s="92" t="s">
        <v>1282</v>
      </c>
    </row>
    <row r="38" spans="1:4">
      <c r="A38" s="8" t="s">
        <v>11</v>
      </c>
      <c r="B38" s="52" t="s">
        <v>38</v>
      </c>
      <c r="C38" s="57">
        <v>0</v>
      </c>
      <c r="D38" s="58">
        <v>0</v>
      </c>
    </row>
    <row r="39" spans="1:4">
      <c r="A39" s="8" t="s">
        <v>11</v>
      </c>
      <c r="B39" s="52" t="s">
        <v>39</v>
      </c>
      <c r="C39" s="57">
        <v>0</v>
      </c>
      <c r="D39" s="58">
        <v>0</v>
      </c>
    </row>
    <row r="40" spans="1:4">
      <c r="A40" s="8" t="s">
        <v>11</v>
      </c>
      <c r="B40" s="52" t="s">
        <v>40</v>
      </c>
      <c r="C40" s="57">
        <v>0</v>
      </c>
      <c r="D40" s="58">
        <v>0</v>
      </c>
    </row>
    <row r="41" spans="1:4">
      <c r="A41" s="83" t="s">
        <v>1282</v>
      </c>
      <c r="B41" s="52" t="s">
        <v>41</v>
      </c>
      <c r="C41" s="57">
        <v>405264.85100596532</v>
      </c>
      <c r="D41" s="58">
        <v>1</v>
      </c>
    </row>
    <row r="42" spans="1:4">
      <c r="A42" s="8" t="s">
        <v>11</v>
      </c>
      <c r="B42" s="53" t="s">
        <v>42</v>
      </c>
      <c r="C42" s="57">
        <v>0</v>
      </c>
      <c r="D42" s="58">
        <v>0</v>
      </c>
    </row>
    <row r="43" spans="1:4">
      <c r="A43" s="83" t="s">
        <v>1282</v>
      </c>
      <c r="B43" s="9" t="s">
        <v>157</v>
      </c>
      <c r="C43" s="83" t="s">
        <v>1282</v>
      </c>
      <c r="D43" s="83" t="s">
        <v>1282</v>
      </c>
    </row>
    <row r="44" spans="1:4">
      <c r="A44" s="83" t="s">
        <v>1282</v>
      </c>
      <c r="B44" s="94" t="s">
        <v>1282</v>
      </c>
      <c r="C44" s="11" t="s">
        <v>43</v>
      </c>
      <c r="D44" s="12" t="s">
        <v>44</v>
      </c>
    </row>
    <row r="45" spans="1:4">
      <c r="A45" s="83" t="s">
        <v>1282</v>
      </c>
      <c r="B45" s="94" t="s">
        <v>1282</v>
      </c>
      <c r="C45" s="11" t="s">
        <v>8</v>
      </c>
      <c r="D45" s="11" t="s">
        <v>9</v>
      </c>
    </row>
    <row r="46" spans="1:4">
      <c r="A46" s="83" t="s">
        <v>1282</v>
      </c>
      <c r="B46" s="94" t="s">
        <v>1282</v>
      </c>
      <c r="C46" t="s">
        <v>100</v>
      </c>
      <c r="D46" s="62">
        <v>4.0115999999999996</v>
      </c>
    </row>
    <row r="47" spans="1:4">
      <c r="A47" s="83" t="s">
        <v>1282</v>
      </c>
      <c r="B47" s="94" t="s">
        <v>1282</v>
      </c>
      <c r="C47" t="s">
        <v>104</v>
      </c>
      <c r="D47" s="62">
        <v>2.4786000000000001</v>
      </c>
    </row>
    <row r="48" spans="1:4">
      <c r="A48" s="83" t="s">
        <v>1282</v>
      </c>
      <c r="B48" s="94" t="s">
        <v>1282</v>
      </c>
      <c r="C48" t="s">
        <v>98</v>
      </c>
      <c r="D48" s="62">
        <v>3.6269999999999998</v>
      </c>
    </row>
    <row r="49" spans="1:4">
      <c r="A49" s="83" t="s">
        <v>1282</v>
      </c>
      <c r="B49" s="94" t="s">
        <v>1282</v>
      </c>
      <c r="C49" t="s">
        <v>160</v>
      </c>
      <c r="D49" s="62">
        <v>0.46289999999999998</v>
      </c>
    </row>
    <row r="50" spans="1:4">
      <c r="A50" s="83" t="s">
        <v>1282</v>
      </c>
      <c r="B50" s="94" t="s">
        <v>1282</v>
      </c>
      <c r="C50" t="s">
        <v>102</v>
      </c>
      <c r="D50" s="62">
        <v>2.7391000000000001</v>
      </c>
    </row>
    <row r="51" spans="1:4">
      <c r="A51" s="83" t="s">
        <v>1282</v>
      </c>
      <c r="B51" s="94" t="s">
        <v>1282</v>
      </c>
      <c r="C51" t="s">
        <v>159</v>
      </c>
      <c r="D51" s="62">
        <v>2.5637E-2</v>
      </c>
    </row>
    <row r="52" spans="1:4">
      <c r="A52" s="83" t="s">
        <v>1282</v>
      </c>
      <c r="B52" s="94" t="s">
        <v>1282</v>
      </c>
      <c r="C52" t="s">
        <v>101</v>
      </c>
      <c r="D52" s="62">
        <v>4.6208999999999998</v>
      </c>
    </row>
    <row r="53" spans="1:4">
      <c r="A53" s="83" t="s">
        <v>1282</v>
      </c>
      <c r="B53" s="94" t="s">
        <v>1282</v>
      </c>
      <c r="C53" t="s">
        <v>158</v>
      </c>
      <c r="D53" s="62">
        <v>4.3135000000000003</v>
      </c>
    </row>
    <row r="54" spans="1:4" hidden="1">
      <c r="C54"/>
      <c r="D54"/>
    </row>
    <row r="55" spans="1:4" hidden="1">
      <c r="C55"/>
      <c r="D55"/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10000" spans="52:52" hidden="1">
      <c r="AZ10000"/>
    </row>
  </sheetData>
  <sortState xmlns:xlrd2="http://schemas.microsoft.com/office/spreadsheetml/2017/richdata2" ref="A46:AI53">
    <sortCondition ref="C46:C53"/>
  </sortState>
  <dataValidations count="1">
    <dataValidation allowBlank="1" showInputMessage="1" showErrorMessage="1" sqref="C1:C4" xr:uid="{9161829A-0C47-49C1-8AB9-C1F8DE47A903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4" width="5.7109375" style="14" hidden="1"/>
    <col min="35" max="42" width="9.140625" style="14" hidden="1"/>
    <col min="43" max="52" width="0" style="14" hidden="1"/>
    <col min="53" max="16384" width="9.140625" style="14" hidden="1"/>
  </cols>
  <sheetData>
    <row r="1" spans="1:12" s="1" customFormat="1">
      <c r="A1" s="2" t="s">
        <v>0</v>
      </c>
      <c r="B1" s="63" t="s">
        <v>1281</v>
      </c>
    </row>
    <row r="2" spans="1:12" s="1" customFormat="1">
      <c r="A2" s="2" t="s">
        <v>1</v>
      </c>
      <c r="B2" s="10" t="s">
        <v>738</v>
      </c>
    </row>
    <row r="3" spans="1:12" s="1" customFormat="1">
      <c r="A3" s="2" t="s">
        <v>2</v>
      </c>
      <c r="B3" s="64" t="s">
        <v>739</v>
      </c>
    </row>
    <row r="4" spans="1:12" s="1" customFormat="1">
      <c r="A4" s="2" t="s">
        <v>3</v>
      </c>
      <c r="B4" s="65" t="s">
        <v>156</v>
      </c>
    </row>
    <row r="5" spans="1:12" s="16" customFormat="1">
      <c r="A5" s="95" t="s">
        <v>45</v>
      </c>
      <c r="B5" s="37" t="s">
        <v>46</v>
      </c>
      <c r="C5" s="37" t="s">
        <v>47</v>
      </c>
      <c r="D5" s="37" t="s">
        <v>48</v>
      </c>
      <c r="E5" s="37" t="s">
        <v>49</v>
      </c>
      <c r="F5" s="37" t="s">
        <v>50</v>
      </c>
      <c r="G5" s="37" t="s">
        <v>51</v>
      </c>
      <c r="H5" s="37" t="s">
        <v>52</v>
      </c>
      <c r="I5" s="37" t="s">
        <v>53</v>
      </c>
      <c r="J5" s="37" t="s">
        <v>54</v>
      </c>
      <c r="K5" s="37" t="s">
        <v>55</v>
      </c>
      <c r="L5" s="14"/>
    </row>
    <row r="6" spans="1:12" s="16" customFormat="1">
      <c r="A6" s="96" t="s">
        <v>1282</v>
      </c>
      <c r="B6" s="97" t="s">
        <v>1282</v>
      </c>
      <c r="C6" s="97" t="s">
        <v>1282</v>
      </c>
      <c r="D6" s="97" t="s">
        <v>1282</v>
      </c>
      <c r="E6" s="97" t="s">
        <v>1282</v>
      </c>
      <c r="F6" s="97" t="s">
        <v>1282</v>
      </c>
      <c r="G6" s="17" t="s">
        <v>7</v>
      </c>
      <c r="H6" s="17" t="s">
        <v>7</v>
      </c>
      <c r="I6" s="17" t="s">
        <v>6</v>
      </c>
      <c r="J6" s="17" t="s">
        <v>7</v>
      </c>
      <c r="K6" s="17" t="s">
        <v>7</v>
      </c>
    </row>
    <row r="7" spans="1:12" s="18" customFormat="1" ht="20.25">
      <c r="A7" s="98" t="s">
        <v>1282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</row>
    <row r="8" spans="1:12" s="18" customFormat="1" ht="20.25">
      <c r="A8" s="19" t="s">
        <v>64</v>
      </c>
      <c r="B8" s="99" t="s">
        <v>1282</v>
      </c>
      <c r="C8" s="99" t="s">
        <v>1282</v>
      </c>
      <c r="D8" s="99" t="s">
        <v>1282</v>
      </c>
      <c r="E8" s="99" t="s">
        <v>1282</v>
      </c>
      <c r="F8" s="99" t="s">
        <v>1282</v>
      </c>
      <c r="G8" s="99" t="s">
        <v>1282</v>
      </c>
      <c r="H8" s="56">
        <v>0</v>
      </c>
      <c r="I8" s="55">
        <v>97048.806388493089</v>
      </c>
      <c r="J8" s="56">
        <f>I8/$I$8</f>
        <v>1</v>
      </c>
      <c r="K8" s="56">
        <f>I8/'סכום נכסי הקרן'!$C$41</f>
        <v>0.23947008023911892</v>
      </c>
    </row>
    <row r="9" spans="1:12">
      <c r="A9" s="59" t="s">
        <v>161</v>
      </c>
      <c r="B9" s="100" t="s">
        <v>1282</v>
      </c>
      <c r="C9" s="101" t="s">
        <v>1282</v>
      </c>
      <c r="D9" s="101" t="s">
        <v>1282</v>
      </c>
      <c r="E9" s="101" t="s">
        <v>1282</v>
      </c>
      <c r="F9" s="101" t="s">
        <v>1282</v>
      </c>
      <c r="G9" s="101" t="s">
        <v>1282</v>
      </c>
      <c r="H9" s="60">
        <v>0</v>
      </c>
      <c r="I9" s="61">
        <v>92896.548792021407</v>
      </c>
      <c r="J9" s="60">
        <f t="shared" ref="J9:J55" si="0">I9/$I$8</f>
        <v>0.95721474842410836</v>
      </c>
      <c r="K9" s="60">
        <f>I9/'סכום נכסי הקרן'!$C$41</f>
        <v>0.22922429261118923</v>
      </c>
    </row>
    <row r="10" spans="1:12">
      <c r="A10" s="59" t="s">
        <v>162</v>
      </c>
      <c r="B10" s="100" t="s">
        <v>1282</v>
      </c>
      <c r="C10" s="101" t="s">
        <v>1282</v>
      </c>
      <c r="D10" s="101" t="s">
        <v>1282</v>
      </c>
      <c r="E10" s="101" t="s">
        <v>1282</v>
      </c>
      <c r="F10" s="101" t="s">
        <v>1282</v>
      </c>
      <c r="G10" s="101" t="s">
        <v>1282</v>
      </c>
      <c r="H10" s="60">
        <v>0</v>
      </c>
      <c r="I10" s="61">
        <f>SUM(I11:I14)</f>
        <v>65486.171930000004</v>
      </c>
      <c r="J10" s="60">
        <f t="shared" si="0"/>
        <v>0.67477565533216688</v>
      </c>
      <c r="K10" s="60">
        <f>I10/'סכום נכסי הקרן'!$C$41</f>
        <v>0.16158858032579804</v>
      </c>
    </row>
    <row r="11" spans="1:12">
      <c r="A11" s="64" t="s">
        <v>740</v>
      </c>
      <c r="B11" t="s">
        <v>163</v>
      </c>
      <c r="C11">
        <v>11</v>
      </c>
      <c r="D11" t="s">
        <v>164</v>
      </c>
      <c r="E11" t="s">
        <v>165</v>
      </c>
      <c r="F11" t="s">
        <v>96</v>
      </c>
      <c r="G11" s="102" t="s">
        <v>1282</v>
      </c>
      <c r="H11" s="102" t="s">
        <v>1282</v>
      </c>
      <c r="I11" s="57">
        <f>330.65294+4763.56708</f>
        <v>5094.2200199999997</v>
      </c>
      <c r="J11" s="58">
        <f t="shared" si="0"/>
        <v>5.2491320703188092E-2</v>
      </c>
      <c r="K11" s="58">
        <f>I11/'סכום נכסי הקרן'!$C$41</f>
        <v>1.2570100780649776E-2</v>
      </c>
    </row>
    <row r="12" spans="1:12">
      <c r="A12" s="64" t="s">
        <v>741</v>
      </c>
      <c r="B12" t="s">
        <v>742</v>
      </c>
      <c r="C12">
        <v>12</v>
      </c>
      <c r="D12" t="s">
        <v>164</v>
      </c>
      <c r="E12" t="s">
        <v>165</v>
      </c>
      <c r="F12" t="s">
        <v>96</v>
      </c>
      <c r="G12" s="102" t="s">
        <v>1282</v>
      </c>
      <c r="H12" s="102" t="s">
        <v>1282</v>
      </c>
      <c r="I12" s="57">
        <v>4093.9033300000001</v>
      </c>
      <c r="J12" s="58">
        <f t="shared" si="0"/>
        <v>4.2183963743065746E-2</v>
      </c>
      <c r="K12" s="58">
        <f>I12/'סכום נכסי הקרן'!$C$41</f>
        <v>1.0101797182356037E-2</v>
      </c>
    </row>
    <row r="13" spans="1:12">
      <c r="A13" s="64" t="s">
        <v>743</v>
      </c>
      <c r="B13" t="s">
        <v>166</v>
      </c>
      <c r="C13">
        <v>10</v>
      </c>
      <c r="D13" t="s">
        <v>164</v>
      </c>
      <c r="E13" t="s">
        <v>165</v>
      </c>
      <c r="F13" t="s">
        <v>96</v>
      </c>
      <c r="G13" s="102" t="s">
        <v>1282</v>
      </c>
      <c r="H13" s="102" t="s">
        <v>1282</v>
      </c>
      <c r="I13" s="57">
        <f>50010.73909+5332.15388</f>
        <v>55342.892970000001</v>
      </c>
      <c r="J13" s="58">
        <f t="shared" si="0"/>
        <v>0.57025835792826307</v>
      </c>
      <c r="K13" s="58">
        <f>I13/'סכום נכסי הקרן'!$C$41</f>
        <v>0.13655981473010936</v>
      </c>
    </row>
    <row r="14" spans="1:12">
      <c r="A14" s="64" t="s">
        <v>744</v>
      </c>
      <c r="B14" s="64" t="s">
        <v>745</v>
      </c>
      <c r="C14">
        <v>20</v>
      </c>
      <c r="D14" t="s">
        <v>164</v>
      </c>
      <c r="E14" t="s">
        <v>165</v>
      </c>
      <c r="F14" t="s">
        <v>96</v>
      </c>
      <c r="G14" s="102" t="s">
        <v>1282</v>
      </c>
      <c r="H14" s="102" t="s">
        <v>1282</v>
      </c>
      <c r="I14" s="57">
        <v>955.15561000000002</v>
      </c>
      <c r="J14" s="58">
        <f t="shared" si="0"/>
        <v>9.8420129576498455E-3</v>
      </c>
      <c r="K14" s="58">
        <f>I14/'סכום נכסי הקרן'!$C$41</f>
        <v>2.3568676326828565E-3</v>
      </c>
    </row>
    <row r="15" spans="1:12">
      <c r="A15" s="59" t="s">
        <v>167</v>
      </c>
      <c r="B15" s="103" t="s">
        <v>1282</v>
      </c>
      <c r="C15" s="103" t="s">
        <v>1282</v>
      </c>
      <c r="D15" s="104" t="s">
        <v>1282</v>
      </c>
      <c r="E15" s="104" t="s">
        <v>1282</v>
      </c>
      <c r="F15" s="104" t="s">
        <v>1282</v>
      </c>
      <c r="G15" s="104" t="s">
        <v>1282</v>
      </c>
      <c r="H15" s="60">
        <v>0</v>
      </c>
      <c r="I15" s="61">
        <f>SUM(I16:I38)</f>
        <v>27410.37686202141</v>
      </c>
      <c r="J15" s="60">
        <f t="shared" si="0"/>
        <v>0.28243909309194154</v>
      </c>
      <c r="K15" s="60">
        <f>I15/'סכום נכסי הקרן'!$C$41</f>
        <v>6.7635712285391225E-2</v>
      </c>
    </row>
    <row r="16" spans="1:12">
      <c r="A16" s="64" t="s">
        <v>740</v>
      </c>
      <c r="B16" s="64" t="s">
        <v>746</v>
      </c>
      <c r="C16">
        <v>11</v>
      </c>
      <c r="D16" t="s">
        <v>164</v>
      </c>
      <c r="E16" t="s">
        <v>165</v>
      </c>
      <c r="F16" t="s">
        <v>100</v>
      </c>
      <c r="G16" s="102" t="s">
        <v>1282</v>
      </c>
      <c r="H16" s="102" t="s">
        <v>1282</v>
      </c>
      <c r="I16" s="57">
        <v>5.2150800000000004E-3</v>
      </c>
      <c r="J16" s="58">
        <f t="shared" si="0"/>
        <v>5.3736673268537421E-8</v>
      </c>
      <c r="K16" s="58">
        <f>I16/'סכום נכסי הקרן'!$C$41</f>
        <v>1.2868325459399973E-8</v>
      </c>
    </row>
    <row r="17" spans="1:11">
      <c r="A17" s="64" t="s">
        <v>741</v>
      </c>
      <c r="B17" s="64" t="s">
        <v>747</v>
      </c>
      <c r="C17">
        <v>12</v>
      </c>
      <c r="D17" t="s">
        <v>164</v>
      </c>
      <c r="E17" t="s">
        <v>165</v>
      </c>
      <c r="F17" t="s">
        <v>100</v>
      </c>
      <c r="G17" s="102" t="s">
        <v>1282</v>
      </c>
      <c r="H17" s="102" t="s">
        <v>1282</v>
      </c>
      <c r="I17" s="57">
        <v>452.83610737200001</v>
      </c>
      <c r="J17" s="58">
        <f t="shared" si="0"/>
        <v>4.6660657067668174E-3</v>
      </c>
      <c r="K17" s="58">
        <f>I17/'סכום נכסי הקרן'!$C$41</f>
        <v>1.1173831292004509E-3</v>
      </c>
    </row>
    <row r="18" spans="1:11">
      <c r="A18" s="64" t="s">
        <v>743</v>
      </c>
      <c r="B18" t="s">
        <v>169</v>
      </c>
      <c r="C18">
        <v>10</v>
      </c>
      <c r="D18" t="s">
        <v>164</v>
      </c>
      <c r="E18" t="s">
        <v>165</v>
      </c>
      <c r="F18" t="s">
        <v>100</v>
      </c>
      <c r="G18" s="102" t="s">
        <v>1282</v>
      </c>
      <c r="H18" s="102" t="s">
        <v>1282</v>
      </c>
      <c r="I18" s="57">
        <f>1.742959968+826.370424552</f>
        <v>828.11338452000007</v>
      </c>
      <c r="J18" s="58">
        <f t="shared" si="0"/>
        <v>8.5329579552478451E-3</v>
      </c>
      <c r="K18" s="58">
        <f>I18/'סכום נכסי הקרן'!$C$41</f>
        <v>2.0433881262202297E-3</v>
      </c>
    </row>
    <row r="19" spans="1:11">
      <c r="A19" s="64" t="s">
        <v>744</v>
      </c>
      <c r="B19" s="64" t="s">
        <v>748</v>
      </c>
      <c r="C19">
        <v>20</v>
      </c>
      <c r="D19" t="s">
        <v>164</v>
      </c>
      <c r="E19" t="s">
        <v>165</v>
      </c>
      <c r="F19" t="s">
        <v>100</v>
      </c>
      <c r="G19" s="102" t="s">
        <v>1282</v>
      </c>
      <c r="H19" s="102" t="s">
        <v>1282</v>
      </c>
      <c r="I19" s="57">
        <v>2.6705221200000002</v>
      </c>
      <c r="J19" s="58">
        <f t="shared" si="0"/>
        <v>2.7517310303742585E-5</v>
      </c>
      <c r="K19" s="58">
        <f>I19/'סכום נכסי הקרן'!$C$41</f>
        <v>6.5895725064019709E-6</v>
      </c>
    </row>
    <row r="20" spans="1:11">
      <c r="A20" s="64" t="s">
        <v>740</v>
      </c>
      <c r="B20" s="64" t="s">
        <v>749</v>
      </c>
      <c r="C20">
        <v>11</v>
      </c>
      <c r="D20" t="s">
        <v>164</v>
      </c>
      <c r="E20" t="s">
        <v>165</v>
      </c>
      <c r="F20" t="s">
        <v>104</v>
      </c>
      <c r="G20" s="102" t="s">
        <v>1282</v>
      </c>
      <c r="H20" s="102" t="s">
        <v>1282</v>
      </c>
      <c r="I20" s="57">
        <v>9.9143999999999998E-5</v>
      </c>
      <c r="J20" s="58">
        <f t="shared" si="0"/>
        <v>1.0215890714113444E-9</v>
      </c>
      <c r="K20" s="58">
        <f>I20/'סכום נכסי הקרן'!$C$41</f>
        <v>2.4464001690228164E-10</v>
      </c>
    </row>
    <row r="21" spans="1:11">
      <c r="A21" s="64" t="s">
        <v>743</v>
      </c>
      <c r="B21" s="64" t="s">
        <v>750</v>
      </c>
      <c r="C21">
        <v>10</v>
      </c>
      <c r="D21" t="s">
        <v>164</v>
      </c>
      <c r="E21" t="s">
        <v>165</v>
      </c>
      <c r="F21" t="s">
        <v>104</v>
      </c>
      <c r="G21" s="102" t="s">
        <v>1282</v>
      </c>
      <c r="H21" s="102" t="s">
        <v>1282</v>
      </c>
      <c r="I21" s="57">
        <v>26.345286230999999</v>
      </c>
      <c r="J21" s="58">
        <f t="shared" si="0"/>
        <v>2.7146429937054551E-4</v>
      </c>
      <c r="K21" s="58">
        <f>I21/'סכום נכסי הקרן'!$C$41</f>
        <v>6.5007577552320743E-5</v>
      </c>
    </row>
    <row r="22" spans="1:11">
      <c r="A22" s="64" t="s">
        <v>744</v>
      </c>
      <c r="B22" s="64" t="s">
        <v>751</v>
      </c>
      <c r="C22">
        <v>20</v>
      </c>
      <c r="D22" t="s">
        <v>164</v>
      </c>
      <c r="E22" t="s">
        <v>165</v>
      </c>
      <c r="F22" t="s">
        <v>104</v>
      </c>
      <c r="G22" s="102" t="s">
        <v>1282</v>
      </c>
      <c r="H22" s="102" t="s">
        <v>1282</v>
      </c>
      <c r="I22" s="57">
        <v>3.1436310000000002E-2</v>
      </c>
      <c r="J22" s="58">
        <f t="shared" si="0"/>
        <v>3.2392268560375979E-7</v>
      </c>
      <c r="K22" s="58">
        <f>I22/'סכום נכסי הקרן'!$C$41</f>
        <v>7.7569791512803244E-8</v>
      </c>
    </row>
    <row r="23" spans="1:11">
      <c r="A23" s="64" t="s">
        <v>740</v>
      </c>
      <c r="B23" s="64" t="s">
        <v>752</v>
      </c>
      <c r="C23">
        <v>11</v>
      </c>
      <c r="D23" t="s">
        <v>164</v>
      </c>
      <c r="E23" t="s">
        <v>165</v>
      </c>
      <c r="F23" t="s">
        <v>98</v>
      </c>
      <c r="G23" s="102" t="s">
        <v>1282</v>
      </c>
      <c r="H23" s="102" t="s">
        <v>1282</v>
      </c>
      <c r="I23" s="57">
        <v>1999.00694097</v>
      </c>
      <c r="J23" s="58">
        <f t="shared" si="0"/>
        <v>2.059795493999006E-2</v>
      </c>
      <c r="K23" s="58">
        <f>I23/'סכום נכסי הקרן'!$C$41</f>
        <v>4.9325939222411748E-3</v>
      </c>
    </row>
    <row r="24" spans="1:11">
      <c r="A24" s="64" t="s">
        <v>741</v>
      </c>
      <c r="B24" s="64" t="s">
        <v>753</v>
      </c>
      <c r="C24">
        <v>12</v>
      </c>
      <c r="D24" t="s">
        <v>164</v>
      </c>
      <c r="E24" t="s">
        <v>165</v>
      </c>
      <c r="F24" t="s">
        <v>98</v>
      </c>
      <c r="G24" s="102" t="s">
        <v>1282</v>
      </c>
      <c r="H24" s="102" t="s">
        <v>1282</v>
      </c>
      <c r="I24" s="57">
        <v>3916.8204039900002</v>
      </c>
      <c r="J24" s="58">
        <f t="shared" si="0"/>
        <v>4.0359284670753157E-2</v>
      </c>
      <c r="K24" s="58">
        <f>I24/'סכום נכסי הקרן'!$C$41</f>
        <v>9.6648411384987008E-3</v>
      </c>
    </row>
    <row r="25" spans="1:11">
      <c r="A25" s="64" t="s">
        <v>743</v>
      </c>
      <c r="B25" s="64" t="s">
        <v>754</v>
      </c>
      <c r="C25">
        <v>10</v>
      </c>
      <c r="D25" t="s">
        <v>164</v>
      </c>
      <c r="E25" t="s">
        <v>165</v>
      </c>
      <c r="F25" t="s">
        <v>98</v>
      </c>
      <c r="G25" s="102" t="s">
        <v>1282</v>
      </c>
      <c r="H25" s="102" t="s">
        <v>1282</v>
      </c>
      <c r="I25" s="57">
        <f>13127.44624893-832.82470362</f>
        <v>12294.621545310001</v>
      </c>
      <c r="J25" s="58">
        <f t="shared" si="0"/>
        <v>0.12668493310565593</v>
      </c>
      <c r="K25" s="58">
        <f>I25/'סכום נכסי הקרן'!$C$41</f>
        <v>3.033725109589884E-2</v>
      </c>
    </row>
    <row r="26" spans="1:11">
      <c r="A26" s="64" t="s">
        <v>744</v>
      </c>
      <c r="B26" s="64" t="s">
        <v>755</v>
      </c>
      <c r="C26">
        <v>20</v>
      </c>
      <c r="D26" t="s">
        <v>164</v>
      </c>
      <c r="E26" t="s">
        <v>165</v>
      </c>
      <c r="F26" t="s">
        <v>98</v>
      </c>
      <c r="G26" s="102" t="s">
        <v>1282</v>
      </c>
      <c r="H26" s="102" t="s">
        <v>1282</v>
      </c>
      <c r="I26" s="57">
        <v>7385.0047736400002</v>
      </c>
      <c r="J26" s="58">
        <f t="shared" si="0"/>
        <v>7.6095781581046087E-2</v>
      </c>
      <c r="K26" s="58">
        <f>I26/'סכום נכסי הקרן'!$C$41</f>
        <v>1.8222662921071574E-2</v>
      </c>
    </row>
    <row r="27" spans="1:11">
      <c r="A27" s="64" t="s">
        <v>743</v>
      </c>
      <c r="B27" s="64" t="s">
        <v>756</v>
      </c>
      <c r="C27">
        <v>10</v>
      </c>
      <c r="D27" t="s">
        <v>164</v>
      </c>
      <c r="E27" t="s">
        <v>165</v>
      </c>
      <c r="F27" t="s">
        <v>160</v>
      </c>
      <c r="G27" s="102" t="s">
        <v>1282</v>
      </c>
      <c r="H27" s="102" t="s">
        <v>1282</v>
      </c>
      <c r="I27" s="57">
        <v>8.4641112243000003E-3</v>
      </c>
      <c r="J27" s="58">
        <f t="shared" si="0"/>
        <v>8.7214995622074707E-8</v>
      </c>
      <c r="K27" s="58">
        <f>I27/'סכום נכסי הקרן'!$C$41</f>
        <v>2.0885381999672636E-8</v>
      </c>
    </row>
    <row r="28" spans="1:11">
      <c r="A28" s="64" t="s">
        <v>741</v>
      </c>
      <c r="B28" s="64" t="s">
        <v>757</v>
      </c>
      <c r="C28">
        <v>12</v>
      </c>
      <c r="D28" t="s">
        <v>164</v>
      </c>
      <c r="E28" t="s">
        <v>165</v>
      </c>
      <c r="F28" t="s">
        <v>102</v>
      </c>
      <c r="G28" s="102" t="s">
        <v>1282</v>
      </c>
      <c r="H28" s="102" t="s">
        <v>1282</v>
      </c>
      <c r="I28" s="57">
        <v>0.14347405799999999</v>
      </c>
      <c r="J28" s="58">
        <f t="shared" si="0"/>
        <v>1.4783701452819873E-6</v>
      </c>
      <c r="K28" s="58">
        <f>I28/'סכום נכסי הקרן'!$C$41</f>
        <v>3.5402541731379542E-7</v>
      </c>
    </row>
    <row r="29" spans="1:11">
      <c r="A29" s="64" t="s">
        <v>743</v>
      </c>
      <c r="B29" s="64" t="s">
        <v>758</v>
      </c>
      <c r="C29">
        <v>10</v>
      </c>
      <c r="D29" t="s">
        <v>164</v>
      </c>
      <c r="E29" t="s">
        <v>165</v>
      </c>
      <c r="F29" t="s">
        <v>102</v>
      </c>
      <c r="G29" s="102" t="s">
        <v>1282</v>
      </c>
      <c r="H29" s="102" t="s">
        <v>1282</v>
      </c>
      <c r="I29" s="57">
        <f>0.218963654+0.068833583</f>
        <v>0.28779723700000004</v>
      </c>
      <c r="J29" s="58">
        <f t="shared" si="0"/>
        <v>2.9654897129587331E-6</v>
      </c>
      <c r="K29" s="58">
        <f>I29/'סכום נכסי הקרן'!$C$41</f>
        <v>7.101460595105096E-7</v>
      </c>
    </row>
    <row r="30" spans="1:11">
      <c r="A30" s="64" t="s">
        <v>744</v>
      </c>
      <c r="B30" s="64" t="s">
        <v>759</v>
      </c>
      <c r="C30">
        <v>20</v>
      </c>
      <c r="D30" t="s">
        <v>164</v>
      </c>
      <c r="E30" t="s">
        <v>165</v>
      </c>
      <c r="F30" t="s">
        <v>102</v>
      </c>
      <c r="G30" s="102" t="s">
        <v>1282</v>
      </c>
      <c r="H30" s="102" t="s">
        <v>1282</v>
      </c>
      <c r="I30" s="57">
        <v>2.0947267250000001</v>
      </c>
      <c r="J30" s="58">
        <f t="shared" si="0"/>
        <v>2.1584260569003435E-5</v>
      </c>
      <c r="K30" s="58">
        <f>I30/'סכום נכסי הקרן'!$C$41</f>
        <v>5.168784610361303E-6</v>
      </c>
    </row>
    <row r="31" spans="1:11">
      <c r="A31" s="64" t="s">
        <v>741</v>
      </c>
      <c r="B31" s="64" t="s">
        <v>760</v>
      </c>
      <c r="C31">
        <v>12</v>
      </c>
      <c r="D31" t="s">
        <v>164</v>
      </c>
      <c r="E31" t="s">
        <v>165</v>
      </c>
      <c r="F31" t="s">
        <v>159</v>
      </c>
      <c r="G31" s="102" t="s">
        <v>1282</v>
      </c>
      <c r="H31" s="102" t="s">
        <v>1282</v>
      </c>
      <c r="I31" s="57">
        <v>0.63679000826999999</v>
      </c>
      <c r="J31" s="58">
        <f t="shared" si="0"/>
        <v>6.5615439485250905E-6</v>
      </c>
      <c r="K31" s="58">
        <f>I31/'סכום נכסי הקרן'!$C$41</f>
        <v>1.5712934558458087E-6</v>
      </c>
    </row>
    <row r="32" spans="1:11">
      <c r="A32" s="64" t="s">
        <v>743</v>
      </c>
      <c r="B32" s="64" t="s">
        <v>761</v>
      </c>
      <c r="C32">
        <v>10</v>
      </c>
      <c r="D32" t="s">
        <v>164</v>
      </c>
      <c r="E32" t="s">
        <v>165</v>
      </c>
      <c r="F32" t="s">
        <v>159</v>
      </c>
      <c r="G32" s="102" t="s">
        <v>1282</v>
      </c>
      <c r="H32" s="102" t="s">
        <v>1282</v>
      </c>
      <c r="I32" s="57">
        <v>352.57646987913</v>
      </c>
      <c r="J32" s="58">
        <f t="shared" si="0"/>
        <v>3.6329810020304834E-3</v>
      </c>
      <c r="K32" s="58">
        <f>I32/'סכום נכסי הקרן'!$C$41</f>
        <v>8.6999025206343453E-4</v>
      </c>
    </row>
    <row r="33" spans="1:11">
      <c r="A33" s="64" t="s">
        <v>744</v>
      </c>
      <c r="B33" s="64" t="s">
        <v>762</v>
      </c>
      <c r="C33">
        <v>20</v>
      </c>
      <c r="D33" t="s">
        <v>164</v>
      </c>
      <c r="E33" t="s">
        <v>165</v>
      </c>
      <c r="F33" t="s">
        <v>159</v>
      </c>
      <c r="G33" s="102" t="s">
        <v>1282</v>
      </c>
      <c r="H33" s="102" t="s">
        <v>1282</v>
      </c>
      <c r="I33" s="57">
        <v>12.79663010078</v>
      </c>
      <c r="J33" s="58">
        <f t="shared" si="0"/>
        <v>1.3185767632786956E-4</v>
      </c>
      <c r="K33" s="58">
        <f>I33/'סכום נכסי הקרן'!$C$41</f>
        <v>3.1575968330378692E-5</v>
      </c>
    </row>
    <row r="34" spans="1:11">
      <c r="A34" s="64" t="s">
        <v>740</v>
      </c>
      <c r="B34" s="64" t="s">
        <v>763</v>
      </c>
      <c r="C34">
        <v>11</v>
      </c>
      <c r="D34" t="s">
        <v>164</v>
      </c>
      <c r="E34" t="s">
        <v>165</v>
      </c>
      <c r="F34" t="s">
        <v>101</v>
      </c>
      <c r="G34" s="102" t="s">
        <v>1282</v>
      </c>
      <c r="H34" s="102" t="s">
        <v>1282</v>
      </c>
      <c r="I34" s="57">
        <v>1.38627E-3</v>
      </c>
      <c r="J34" s="58">
        <f t="shared" si="0"/>
        <v>1.4284256052059674E-8</v>
      </c>
      <c r="K34" s="58">
        <f>I34/'סכום נכסי הקרן'!$C$41</f>
        <v>3.4206519429428503E-9</v>
      </c>
    </row>
    <row r="35" spans="1:11">
      <c r="A35" s="64" t="s">
        <v>741</v>
      </c>
      <c r="B35" s="64" t="s">
        <v>764</v>
      </c>
      <c r="C35">
        <v>12</v>
      </c>
      <c r="D35" t="s">
        <v>164</v>
      </c>
      <c r="E35" t="s">
        <v>165</v>
      </c>
      <c r="F35" t="s">
        <v>101</v>
      </c>
      <c r="G35" s="102" t="s">
        <v>1282</v>
      </c>
      <c r="H35" s="102" t="s">
        <v>1282</v>
      </c>
      <c r="I35" s="57">
        <v>101.809378533</v>
      </c>
      <c r="J35" s="58">
        <f t="shared" si="0"/>
        <v>1.0490533817123933E-3</v>
      </c>
      <c r="K35" s="58">
        <f>I35/'סכום נכסי הקרן'!$C$41</f>
        <v>2.512168974937859E-4</v>
      </c>
    </row>
    <row r="36" spans="1:11">
      <c r="A36" s="64" t="s">
        <v>743</v>
      </c>
      <c r="B36" s="64" t="s">
        <v>765</v>
      </c>
      <c r="C36">
        <v>10</v>
      </c>
      <c r="D36" t="s">
        <v>164</v>
      </c>
      <c r="E36" t="s">
        <v>165</v>
      </c>
      <c r="F36" t="s">
        <v>101</v>
      </c>
      <c r="G36" s="102" t="s">
        <v>1282</v>
      </c>
      <c r="H36" s="102" t="s">
        <v>1282</v>
      </c>
      <c r="I36" s="57">
        <f>0.014232372+34.481941353</f>
        <v>34.496173725000006</v>
      </c>
      <c r="J36" s="58">
        <f t="shared" si="0"/>
        <v>3.5545180830879501E-4</v>
      </c>
      <c r="K36" s="58">
        <f>I36/'סכום נכסי הקרן'!$C$41</f>
        <v>8.5120073056847056E-5</v>
      </c>
    </row>
    <row r="37" spans="1:11">
      <c r="A37" s="64" t="s">
        <v>744</v>
      </c>
      <c r="B37" s="64" t="s">
        <v>766</v>
      </c>
      <c r="C37">
        <v>20</v>
      </c>
      <c r="D37" t="s">
        <v>164</v>
      </c>
      <c r="E37" t="s">
        <v>165</v>
      </c>
      <c r="F37" t="s">
        <v>101</v>
      </c>
      <c r="G37" s="102" t="s">
        <v>1282</v>
      </c>
      <c r="H37" s="102" t="s">
        <v>1282</v>
      </c>
      <c r="I37" s="57">
        <v>2.9111670000000001E-3</v>
      </c>
      <c r="J37" s="58">
        <f t="shared" si="0"/>
        <v>2.9996937709325319E-8</v>
      </c>
      <c r="K37" s="58">
        <f>I37/'סכום נכסי הקרן'!$C$41</f>
        <v>7.1833690801799856E-9</v>
      </c>
    </row>
    <row r="38" spans="1:11">
      <c r="A38" s="64" t="s">
        <v>743</v>
      </c>
      <c r="B38" s="64" t="s">
        <v>767</v>
      </c>
      <c r="C38">
        <v>10</v>
      </c>
      <c r="D38" t="s">
        <v>164</v>
      </c>
      <c r="E38" t="s">
        <v>165</v>
      </c>
      <c r="F38" t="s">
        <v>158</v>
      </c>
      <c r="G38" s="102" t="s">
        <v>1282</v>
      </c>
      <c r="H38" s="102" t="s">
        <v>1282</v>
      </c>
      <c r="I38" s="57">
        <v>6.6945519999999994E-2</v>
      </c>
      <c r="J38" s="58">
        <f t="shared" si="0"/>
        <v>6.8981291466906295E-7</v>
      </c>
      <c r="K38" s="58">
        <f>I38/'סכום נכסי הקרן'!$C$41</f>
        <v>1.6518955402578099E-7</v>
      </c>
    </row>
    <row r="39" spans="1:11">
      <c r="A39" s="59" t="s">
        <v>170</v>
      </c>
      <c r="B39" s="103" t="s">
        <v>1282</v>
      </c>
      <c r="C39" s="104" t="s">
        <v>1282</v>
      </c>
      <c r="D39" s="104" t="s">
        <v>1282</v>
      </c>
      <c r="E39" s="104" t="s">
        <v>1282</v>
      </c>
      <c r="F39" s="104" t="s">
        <v>1282</v>
      </c>
      <c r="G39" s="104" t="s">
        <v>1282</v>
      </c>
      <c r="H39" s="60">
        <v>0</v>
      </c>
      <c r="I39" s="61">
        <v>0</v>
      </c>
      <c r="J39" s="60">
        <f t="shared" si="0"/>
        <v>0</v>
      </c>
      <c r="K39" s="60">
        <f>I39/'סכום נכסי הקרן'!$C$41</f>
        <v>0</v>
      </c>
    </row>
    <row r="40" spans="1:11">
      <c r="A40" t="s">
        <v>168</v>
      </c>
      <c r="B40" t="s">
        <v>168</v>
      </c>
      <c r="C40" s="104" t="s">
        <v>1282</v>
      </c>
      <c r="D40" t="s">
        <v>168</v>
      </c>
      <c r="E40" s="104" t="s">
        <v>1282</v>
      </c>
      <c r="F40" t="s">
        <v>168</v>
      </c>
      <c r="G40" s="58">
        <v>0</v>
      </c>
      <c r="H40" s="58">
        <v>0</v>
      </c>
      <c r="I40" s="57">
        <v>0</v>
      </c>
      <c r="J40" s="58">
        <f t="shared" si="0"/>
        <v>0</v>
      </c>
      <c r="K40" s="58">
        <f>I40/'סכום נכסי הקרן'!$C$41</f>
        <v>0</v>
      </c>
    </row>
    <row r="41" spans="1:11">
      <c r="A41" s="59" t="s">
        <v>171</v>
      </c>
      <c r="B41" s="103" t="s">
        <v>1282</v>
      </c>
      <c r="C41" s="104" t="s">
        <v>1282</v>
      </c>
      <c r="D41" s="104" t="s">
        <v>1282</v>
      </c>
      <c r="E41" s="104" t="s">
        <v>1282</v>
      </c>
      <c r="F41" s="104" t="s">
        <v>1282</v>
      </c>
      <c r="G41" s="104" t="s">
        <v>1282</v>
      </c>
      <c r="H41" s="60">
        <v>0</v>
      </c>
      <c r="I41" s="61">
        <v>0</v>
      </c>
      <c r="J41" s="60">
        <f t="shared" si="0"/>
        <v>0</v>
      </c>
      <c r="K41" s="60">
        <f>I41/'סכום נכסי הקרן'!$C$41</f>
        <v>0</v>
      </c>
    </row>
    <row r="42" spans="1:11">
      <c r="A42" t="s">
        <v>168</v>
      </c>
      <c r="B42" t="s">
        <v>168</v>
      </c>
      <c r="C42" s="104" t="s">
        <v>1282</v>
      </c>
      <c r="D42" t="s">
        <v>168</v>
      </c>
      <c r="E42" s="104" t="s">
        <v>1282</v>
      </c>
      <c r="F42" t="s">
        <v>168</v>
      </c>
      <c r="G42" s="58">
        <v>0</v>
      </c>
      <c r="H42" s="58">
        <v>0</v>
      </c>
      <c r="I42" s="57">
        <v>0</v>
      </c>
      <c r="J42" s="58">
        <f t="shared" si="0"/>
        <v>0</v>
      </c>
      <c r="K42" s="58">
        <f>I42/'סכום נכסי הקרן'!$C$41</f>
        <v>0</v>
      </c>
    </row>
    <row r="43" spans="1:11">
      <c r="A43" s="59" t="s">
        <v>172</v>
      </c>
      <c r="B43" s="103" t="s">
        <v>1282</v>
      </c>
      <c r="C43" s="104" t="s">
        <v>1282</v>
      </c>
      <c r="D43" s="104" t="s">
        <v>1282</v>
      </c>
      <c r="E43" s="104" t="s">
        <v>1282</v>
      </c>
      <c r="F43" s="104" t="s">
        <v>1282</v>
      </c>
      <c r="G43" s="104" t="s">
        <v>1282</v>
      </c>
      <c r="H43" s="60">
        <v>0</v>
      </c>
      <c r="I43" s="61">
        <v>0</v>
      </c>
      <c r="J43" s="60">
        <f t="shared" si="0"/>
        <v>0</v>
      </c>
      <c r="K43" s="60">
        <f>I43/'סכום נכסי הקרן'!$C$41</f>
        <v>0</v>
      </c>
    </row>
    <row r="44" spans="1:11">
      <c r="A44" t="s">
        <v>168</v>
      </c>
      <c r="B44" t="s">
        <v>168</v>
      </c>
      <c r="C44" s="104" t="s">
        <v>1282</v>
      </c>
      <c r="D44" t="s">
        <v>168</v>
      </c>
      <c r="E44" s="104" t="s">
        <v>1282</v>
      </c>
      <c r="F44" t="s">
        <v>168</v>
      </c>
      <c r="G44" s="58">
        <v>0</v>
      </c>
      <c r="H44" s="58">
        <v>0</v>
      </c>
      <c r="I44" s="57">
        <v>0</v>
      </c>
      <c r="J44" s="58">
        <f t="shared" si="0"/>
        <v>0</v>
      </c>
      <c r="K44" s="58">
        <f>I44/'סכום נכסי הקרן'!$C$41</f>
        <v>0</v>
      </c>
    </row>
    <row r="45" spans="1:11">
      <c r="A45" s="59" t="s">
        <v>173</v>
      </c>
      <c r="B45" s="103" t="s">
        <v>1282</v>
      </c>
      <c r="C45" s="104" t="s">
        <v>1282</v>
      </c>
      <c r="D45" s="104" t="s">
        <v>1282</v>
      </c>
      <c r="E45" s="104" t="s">
        <v>1282</v>
      </c>
      <c r="F45" s="104" t="s">
        <v>1282</v>
      </c>
      <c r="G45" s="104" t="s">
        <v>1282</v>
      </c>
      <c r="H45" s="60">
        <v>0</v>
      </c>
      <c r="I45" s="61">
        <v>0</v>
      </c>
      <c r="J45" s="60">
        <f t="shared" si="0"/>
        <v>0</v>
      </c>
      <c r="K45" s="60">
        <f>I45/'סכום נכסי הקרן'!$C$41</f>
        <v>0</v>
      </c>
    </row>
    <row r="46" spans="1:11">
      <c r="A46" t="s">
        <v>168</v>
      </c>
      <c r="B46" t="s">
        <v>168</v>
      </c>
      <c r="C46" s="104" t="s">
        <v>1282</v>
      </c>
      <c r="D46" t="s">
        <v>168</v>
      </c>
      <c r="E46" s="104" t="s">
        <v>1282</v>
      </c>
      <c r="F46" t="s">
        <v>168</v>
      </c>
      <c r="G46" s="58">
        <v>0</v>
      </c>
      <c r="H46" s="58">
        <v>0</v>
      </c>
      <c r="I46" s="57">
        <v>0</v>
      </c>
      <c r="J46" s="58">
        <f t="shared" si="0"/>
        <v>0</v>
      </c>
      <c r="K46" s="58">
        <f>I46/'סכום נכסי הקרן'!$C$41</f>
        <v>0</v>
      </c>
    </row>
    <row r="47" spans="1:11">
      <c r="A47" s="59" t="s">
        <v>174</v>
      </c>
      <c r="B47" s="103" t="s">
        <v>1282</v>
      </c>
      <c r="C47" s="104" t="s">
        <v>1282</v>
      </c>
      <c r="D47" s="104" t="s">
        <v>1282</v>
      </c>
      <c r="E47" s="104" t="s">
        <v>1282</v>
      </c>
      <c r="F47" s="104" t="s">
        <v>1282</v>
      </c>
      <c r="G47" s="104" t="s">
        <v>1282</v>
      </c>
      <c r="H47" s="60">
        <v>0</v>
      </c>
      <c r="I47" s="61">
        <v>0</v>
      </c>
      <c r="J47" s="60">
        <f t="shared" si="0"/>
        <v>0</v>
      </c>
      <c r="K47" s="60">
        <f>I47/'סכום נכסי הקרן'!$C$41</f>
        <v>0</v>
      </c>
    </row>
    <row r="48" spans="1:11">
      <c r="A48" t="s">
        <v>168</v>
      </c>
      <c r="B48" t="s">
        <v>168</v>
      </c>
      <c r="C48" s="104" t="s">
        <v>1282</v>
      </c>
      <c r="D48" t="s">
        <v>168</v>
      </c>
      <c r="E48" s="104" t="s">
        <v>1282</v>
      </c>
      <c r="F48" t="s">
        <v>168</v>
      </c>
      <c r="G48" s="58">
        <v>0</v>
      </c>
      <c r="H48" s="58">
        <v>0</v>
      </c>
      <c r="I48" s="57">
        <v>0</v>
      </c>
      <c r="J48" s="58">
        <f t="shared" si="0"/>
        <v>0</v>
      </c>
      <c r="K48" s="58">
        <f>I48/'סכום נכסי הקרן'!$C$41</f>
        <v>0</v>
      </c>
    </row>
    <row r="49" spans="1:11">
      <c r="A49" s="59" t="s">
        <v>175</v>
      </c>
      <c r="B49" s="103" t="s">
        <v>1282</v>
      </c>
      <c r="C49" s="104" t="s">
        <v>1282</v>
      </c>
      <c r="D49" s="104" t="s">
        <v>1282</v>
      </c>
      <c r="E49" s="104" t="s">
        <v>1282</v>
      </c>
      <c r="F49" s="104" t="s">
        <v>1282</v>
      </c>
      <c r="G49" s="104" t="s">
        <v>1282</v>
      </c>
      <c r="H49" s="60">
        <v>0</v>
      </c>
      <c r="I49" s="61">
        <v>4152.2575964716798</v>
      </c>
      <c r="J49" s="60">
        <f t="shared" si="0"/>
        <v>4.2785251575891671E-2</v>
      </c>
      <c r="K49" s="60">
        <f>I49/'סכום נכסי הקרן'!$C$41</f>
        <v>1.0245787627929668E-2</v>
      </c>
    </row>
    <row r="50" spans="1:11">
      <c r="A50" s="59" t="s">
        <v>176</v>
      </c>
      <c r="B50" s="103" t="s">
        <v>1282</v>
      </c>
      <c r="C50" s="104" t="s">
        <v>1282</v>
      </c>
      <c r="D50" s="104" t="s">
        <v>1282</v>
      </c>
      <c r="E50" s="104" t="s">
        <v>1282</v>
      </c>
      <c r="F50" s="104" t="s">
        <v>1282</v>
      </c>
      <c r="G50" s="104" t="s">
        <v>1282</v>
      </c>
      <c r="H50" s="60">
        <v>0</v>
      </c>
      <c r="I50" s="61">
        <v>4152.2575964716798</v>
      </c>
      <c r="J50" s="60">
        <f t="shared" si="0"/>
        <v>4.2785251575891671E-2</v>
      </c>
      <c r="K50" s="60">
        <f>I50/'סכום נכסי הקרן'!$C$41</f>
        <v>1.0245787627929668E-2</v>
      </c>
    </row>
    <row r="51" spans="1:11">
      <c r="A51" s="64" t="s">
        <v>768</v>
      </c>
      <c r="B51" s="64" t="s">
        <v>769</v>
      </c>
      <c r="C51" t="s">
        <v>177</v>
      </c>
      <c r="D51" t="s">
        <v>257</v>
      </c>
      <c r="E51" t="s">
        <v>208</v>
      </c>
      <c r="F51" t="s">
        <v>100</v>
      </c>
      <c r="G51" s="102" t="s">
        <v>1282</v>
      </c>
      <c r="H51" s="102" t="s">
        <v>1282</v>
      </c>
      <c r="I51" s="57">
        <v>219.42958573199999</v>
      </c>
      <c r="J51" s="58">
        <f t="shared" si="0"/>
        <v>2.261023024369905E-3</v>
      </c>
      <c r="K51" s="58">
        <f>I51/'סכום נכסי הקרן'!$C$41</f>
        <v>5.4144736506835643E-4</v>
      </c>
    </row>
    <row r="52" spans="1:11">
      <c r="A52" s="64" t="s">
        <v>768</v>
      </c>
      <c r="B52" s="64" t="s">
        <v>770</v>
      </c>
      <c r="C52" t="s">
        <v>177</v>
      </c>
      <c r="D52" t="s">
        <v>257</v>
      </c>
      <c r="E52" t="s">
        <v>208</v>
      </c>
      <c r="F52" t="s">
        <v>98</v>
      </c>
      <c r="G52" s="102" t="s">
        <v>1282</v>
      </c>
      <c r="H52" s="102" t="s">
        <v>1282</v>
      </c>
      <c r="I52" s="57">
        <v>3839.1489606599998</v>
      </c>
      <c r="J52" s="58">
        <f t="shared" si="0"/>
        <v>3.9558950836464914E-2</v>
      </c>
      <c r="K52" s="58">
        <f>I52/'סכום נכסי הקרן'!$C$41</f>
        <v>9.4731851309836131E-3</v>
      </c>
    </row>
    <row r="53" spans="1:11">
      <c r="A53" s="64" t="s">
        <v>768</v>
      </c>
      <c r="B53" s="64" t="s">
        <v>771</v>
      </c>
      <c r="C53" t="s">
        <v>177</v>
      </c>
      <c r="D53" t="s">
        <v>257</v>
      </c>
      <c r="E53" t="s">
        <v>208</v>
      </c>
      <c r="F53" t="s">
        <v>159</v>
      </c>
      <c r="G53" s="102" t="s">
        <v>1282</v>
      </c>
      <c r="H53" s="102" t="s">
        <v>1282</v>
      </c>
      <c r="I53" s="57">
        <v>93.679050079679996</v>
      </c>
      <c r="J53" s="58">
        <f t="shared" si="0"/>
        <v>9.6527771505685786E-4</v>
      </c>
      <c r="K53" s="58">
        <f>I53/'סכום נכסי הקרן'!$C$41</f>
        <v>2.3115513187769911E-4</v>
      </c>
    </row>
    <row r="54" spans="1:11">
      <c r="A54" s="59" t="s">
        <v>174</v>
      </c>
      <c r="B54" s="103" t="s">
        <v>1282</v>
      </c>
      <c r="C54" s="104" t="s">
        <v>1282</v>
      </c>
      <c r="D54" s="104" t="s">
        <v>1282</v>
      </c>
      <c r="E54" s="104" t="s">
        <v>1282</v>
      </c>
      <c r="F54" s="104" t="s">
        <v>1282</v>
      </c>
      <c r="G54" s="104" t="s">
        <v>1282</v>
      </c>
      <c r="H54" s="60">
        <v>0</v>
      </c>
      <c r="I54" s="61">
        <v>0</v>
      </c>
      <c r="J54" s="60">
        <f t="shared" si="0"/>
        <v>0</v>
      </c>
      <c r="K54" s="60">
        <f>I54/'סכום נכסי הקרן'!$C$41</f>
        <v>0</v>
      </c>
    </row>
    <row r="55" spans="1:11">
      <c r="A55" t="s">
        <v>168</v>
      </c>
      <c r="B55" t="s">
        <v>168</v>
      </c>
      <c r="C55" s="104" t="s">
        <v>1282</v>
      </c>
      <c r="D55" t="s">
        <v>168</v>
      </c>
      <c r="E55" s="104" t="s">
        <v>1282</v>
      </c>
      <c r="F55" t="s">
        <v>168</v>
      </c>
      <c r="G55" s="58">
        <v>0</v>
      </c>
      <c r="H55" s="58">
        <v>0</v>
      </c>
      <c r="I55" s="57">
        <v>0</v>
      </c>
      <c r="J55" s="58">
        <f t="shared" si="0"/>
        <v>0</v>
      </c>
      <c r="K55" s="58">
        <f>I55/'סכום נכסי הקרן'!$C$41</f>
        <v>0</v>
      </c>
    </row>
    <row r="56" spans="1:11">
      <c r="A56" t="s">
        <v>178</v>
      </c>
      <c r="B56" s="103" t="s">
        <v>1282</v>
      </c>
      <c r="C56" s="104" t="s">
        <v>1282</v>
      </c>
      <c r="D56" s="104" t="s">
        <v>1282</v>
      </c>
      <c r="E56" s="104" t="s">
        <v>1282</v>
      </c>
      <c r="F56" s="104" t="s">
        <v>1282</v>
      </c>
      <c r="G56" s="104" t="s">
        <v>1282</v>
      </c>
      <c r="H56" s="104" t="s">
        <v>1282</v>
      </c>
      <c r="I56" s="104" t="s">
        <v>1282</v>
      </c>
      <c r="J56" s="104" t="s">
        <v>1282</v>
      </c>
      <c r="K56" s="104" t="s">
        <v>1282</v>
      </c>
    </row>
    <row r="57" spans="1:11" hidden="1">
      <c r="C57" s="14"/>
    </row>
    <row r="58" spans="1:11" hidden="1">
      <c r="C58" s="14"/>
    </row>
    <row r="59" spans="1:11" hidden="1">
      <c r="C59" s="14"/>
    </row>
    <row r="60" spans="1:11" hidden="1">
      <c r="C60" s="14"/>
    </row>
    <row r="61" spans="1:11" hidden="1">
      <c r="C61" s="14"/>
    </row>
    <row r="62" spans="1:11" hidden="1">
      <c r="C62" s="14"/>
    </row>
    <row r="63" spans="1:11" hidden="1">
      <c r="C63" s="14"/>
    </row>
    <row r="64" spans="1:11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D484" s="13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4" width="7.5703125" style="14" hidden="1"/>
    <col min="35" max="16384" width="9.140625" style="14" hidden="1"/>
  </cols>
  <sheetData>
    <row r="1" spans="1:34" s="1" customFormat="1">
      <c r="A1" s="2" t="s">
        <v>0</v>
      </c>
      <c r="B1" s="63" t="s">
        <v>1281</v>
      </c>
    </row>
    <row r="2" spans="1:34" s="1" customFormat="1">
      <c r="A2" s="2" t="s">
        <v>1</v>
      </c>
      <c r="B2" s="10" t="s">
        <v>738</v>
      </c>
    </row>
    <row r="3" spans="1:34" s="1" customFormat="1">
      <c r="A3" s="2" t="s">
        <v>2</v>
      </c>
      <c r="B3" s="64" t="s">
        <v>739</v>
      </c>
    </row>
    <row r="4" spans="1:34" s="1" customFormat="1">
      <c r="A4" s="2" t="s">
        <v>3</v>
      </c>
      <c r="B4" s="65" t="s">
        <v>156</v>
      </c>
    </row>
    <row r="5" spans="1:34">
      <c r="A5" s="74" t="s">
        <v>65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34" s="16" customFormat="1">
      <c r="A6" s="34" t="s">
        <v>45</v>
      </c>
      <c r="B6" s="35" t="s">
        <v>46</v>
      </c>
      <c r="C6" s="35" t="s">
        <v>66</v>
      </c>
      <c r="D6" s="35" t="s">
        <v>48</v>
      </c>
      <c r="E6" s="35" t="s">
        <v>49</v>
      </c>
      <c r="F6" s="35" t="s">
        <v>67</v>
      </c>
      <c r="G6" s="35" t="s">
        <v>68</v>
      </c>
      <c r="H6" s="35" t="s">
        <v>50</v>
      </c>
      <c r="I6" s="35" t="s">
        <v>51</v>
      </c>
      <c r="J6" s="35" t="s">
        <v>52</v>
      </c>
      <c r="K6" s="35" t="s">
        <v>146</v>
      </c>
      <c r="L6" s="35" t="s">
        <v>147</v>
      </c>
      <c r="M6" s="105" t="s">
        <v>151</v>
      </c>
      <c r="N6" s="35" t="s">
        <v>53</v>
      </c>
      <c r="O6" s="35" t="s">
        <v>148</v>
      </c>
      <c r="P6" s="35" t="s">
        <v>54</v>
      </c>
      <c r="Q6" s="106" t="s">
        <v>142</v>
      </c>
    </row>
    <row r="7" spans="1:34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22" t="s">
        <v>70</v>
      </c>
      <c r="G7" s="22" t="s">
        <v>71</v>
      </c>
      <c r="H7" s="97" t="s">
        <v>1282</v>
      </c>
      <c r="I7" s="22" t="s">
        <v>7</v>
      </c>
      <c r="J7" s="22" t="s">
        <v>7</v>
      </c>
      <c r="K7" s="22" t="s">
        <v>143</v>
      </c>
      <c r="L7" s="97" t="s">
        <v>1282</v>
      </c>
      <c r="M7" s="17" t="s">
        <v>144</v>
      </c>
      <c r="N7" s="22" t="s">
        <v>6</v>
      </c>
      <c r="O7" s="22" t="s">
        <v>7</v>
      </c>
      <c r="P7" s="22" t="s">
        <v>7</v>
      </c>
      <c r="Q7" s="23" t="s">
        <v>7</v>
      </c>
    </row>
    <row r="8" spans="1:34" s="18" customFormat="1" ht="20.25">
      <c r="A8" s="98" t="s">
        <v>1282</v>
      </c>
      <c r="B8" s="24" t="s">
        <v>8</v>
      </c>
      <c r="C8" s="24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25" t="s">
        <v>81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s="18" customFormat="1" ht="20.25">
      <c r="A9" s="19" t="s">
        <v>77</v>
      </c>
      <c r="B9" s="99" t="s">
        <v>1282</v>
      </c>
      <c r="C9" s="99" t="s">
        <v>1282</v>
      </c>
      <c r="D9" s="99" t="s">
        <v>1282</v>
      </c>
      <c r="E9" s="99" t="s">
        <v>1282</v>
      </c>
      <c r="F9" s="99" t="s">
        <v>1282</v>
      </c>
      <c r="G9" s="55">
        <v>7.47</v>
      </c>
      <c r="H9" s="99" t="s">
        <v>1282</v>
      </c>
      <c r="I9" s="99" t="s">
        <v>1282</v>
      </c>
      <c r="J9" s="56">
        <v>3.9199999999999999E-2</v>
      </c>
      <c r="K9" s="55">
        <v>10236993.59</v>
      </c>
      <c r="L9" s="99" t="s">
        <v>1282</v>
      </c>
      <c r="M9" s="55">
        <v>0</v>
      </c>
      <c r="N9" s="55">
        <v>32280.25301178357</v>
      </c>
      <c r="O9" s="99" t="s">
        <v>1282</v>
      </c>
      <c r="P9" s="56">
        <v>1</v>
      </c>
      <c r="Q9" s="56">
        <v>7.9699999999999993E-2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>
      <c r="A10" s="59" t="s">
        <v>161</v>
      </c>
      <c r="B10" s="104" t="s">
        <v>1282</v>
      </c>
      <c r="C10" s="104" t="s">
        <v>1282</v>
      </c>
      <c r="D10" s="104" t="s">
        <v>1282</v>
      </c>
      <c r="E10" s="104" t="s">
        <v>1282</v>
      </c>
      <c r="F10" s="104" t="s">
        <v>1282</v>
      </c>
      <c r="G10" s="61">
        <v>0</v>
      </c>
      <c r="H10" s="104" t="s">
        <v>1282</v>
      </c>
      <c r="I10" s="104" t="s">
        <v>1282</v>
      </c>
      <c r="J10" s="60">
        <v>0</v>
      </c>
      <c r="K10" s="61">
        <v>0</v>
      </c>
      <c r="L10" s="104" t="s">
        <v>1282</v>
      </c>
      <c r="M10" s="61">
        <v>0</v>
      </c>
      <c r="N10" s="61">
        <v>0</v>
      </c>
      <c r="O10" s="104" t="s">
        <v>1282</v>
      </c>
      <c r="P10" s="60">
        <v>0</v>
      </c>
      <c r="Q10" s="60">
        <v>0</v>
      </c>
    </row>
    <row r="11" spans="1:34">
      <c r="A11" s="59" t="s">
        <v>179</v>
      </c>
      <c r="B11" s="104" t="s">
        <v>1282</v>
      </c>
      <c r="C11" s="104" t="s">
        <v>1282</v>
      </c>
      <c r="D11" s="104" t="s">
        <v>1282</v>
      </c>
      <c r="E11" s="104" t="s">
        <v>1282</v>
      </c>
      <c r="F11" s="104" t="s">
        <v>1282</v>
      </c>
      <c r="G11" s="61">
        <v>0</v>
      </c>
      <c r="H11" s="104" t="s">
        <v>1282</v>
      </c>
      <c r="I11" s="104" t="s">
        <v>1282</v>
      </c>
      <c r="J11" s="60">
        <v>0</v>
      </c>
      <c r="K11" s="61">
        <v>0</v>
      </c>
      <c r="L11" s="104" t="s">
        <v>1282</v>
      </c>
      <c r="M11" s="61">
        <v>0</v>
      </c>
      <c r="N11" s="61">
        <v>0</v>
      </c>
      <c r="O11" s="104" t="s">
        <v>1282</v>
      </c>
      <c r="P11" s="60">
        <v>0</v>
      </c>
      <c r="Q11" s="60">
        <v>0</v>
      </c>
    </row>
    <row r="12" spans="1:34">
      <c r="A12" t="s">
        <v>168</v>
      </c>
      <c r="B12" t="s">
        <v>168</v>
      </c>
      <c r="C12" s="104" t="s">
        <v>1282</v>
      </c>
      <c r="D12" t="s">
        <v>168</v>
      </c>
      <c r="E12" s="104" t="s">
        <v>1282</v>
      </c>
      <c r="F12" s="104" t="s">
        <v>1282</v>
      </c>
      <c r="G12" s="57">
        <v>0</v>
      </c>
      <c r="H12" t="s">
        <v>168</v>
      </c>
      <c r="I12" s="58">
        <v>0</v>
      </c>
      <c r="J12" s="58">
        <v>0</v>
      </c>
      <c r="K12" s="57">
        <v>0</v>
      </c>
      <c r="L12" s="57">
        <v>0</v>
      </c>
      <c r="M12" s="104" t="s">
        <v>1282</v>
      </c>
      <c r="N12" s="57">
        <v>0</v>
      </c>
      <c r="O12" s="58">
        <v>0</v>
      </c>
      <c r="P12" s="58">
        <v>0</v>
      </c>
      <c r="Q12" s="58">
        <v>0</v>
      </c>
    </row>
    <row r="13" spans="1:34">
      <c r="A13" s="59" t="s">
        <v>180</v>
      </c>
      <c r="B13" s="104" t="s">
        <v>1282</v>
      </c>
      <c r="C13" s="104" t="s">
        <v>1282</v>
      </c>
      <c r="D13" s="104" t="s">
        <v>1282</v>
      </c>
      <c r="E13" s="104" t="s">
        <v>1282</v>
      </c>
      <c r="F13" s="104" t="s">
        <v>1282</v>
      </c>
      <c r="G13" s="61">
        <v>0</v>
      </c>
      <c r="H13" s="104" t="s">
        <v>1282</v>
      </c>
      <c r="I13" s="104" t="s">
        <v>1282</v>
      </c>
      <c r="J13" s="60">
        <v>0</v>
      </c>
      <c r="K13" s="61">
        <v>0</v>
      </c>
      <c r="L13" s="104" t="s">
        <v>1282</v>
      </c>
      <c r="M13" s="61">
        <v>0</v>
      </c>
      <c r="N13" s="61">
        <v>0</v>
      </c>
      <c r="O13" s="104" t="s">
        <v>1282</v>
      </c>
      <c r="P13" s="60">
        <v>0</v>
      </c>
      <c r="Q13" s="60">
        <v>0</v>
      </c>
    </row>
    <row r="14" spans="1:34">
      <c r="A14" t="s">
        <v>168</v>
      </c>
      <c r="B14" t="s">
        <v>168</v>
      </c>
      <c r="C14" s="104" t="s">
        <v>1282</v>
      </c>
      <c r="D14" t="s">
        <v>168</v>
      </c>
      <c r="E14" s="104" t="s">
        <v>1282</v>
      </c>
      <c r="F14" s="104" t="s">
        <v>1282</v>
      </c>
      <c r="G14" s="57">
        <v>0</v>
      </c>
      <c r="H14" t="s">
        <v>168</v>
      </c>
      <c r="I14" s="58">
        <v>0</v>
      </c>
      <c r="J14" s="58">
        <v>0</v>
      </c>
      <c r="K14" s="57">
        <v>0</v>
      </c>
      <c r="L14" s="57">
        <v>0</v>
      </c>
      <c r="M14" s="104" t="s">
        <v>1282</v>
      </c>
      <c r="N14" s="57">
        <v>0</v>
      </c>
      <c r="O14" s="58">
        <v>0</v>
      </c>
      <c r="P14" s="58">
        <v>0</v>
      </c>
      <c r="Q14" s="58">
        <v>0</v>
      </c>
    </row>
    <row r="15" spans="1:34">
      <c r="A15" t="s">
        <v>168</v>
      </c>
      <c r="B15" t="s">
        <v>168</v>
      </c>
      <c r="C15" s="104" t="s">
        <v>1282</v>
      </c>
      <c r="D15" t="s">
        <v>168</v>
      </c>
      <c r="E15" s="104" t="s">
        <v>1282</v>
      </c>
      <c r="F15" s="104" t="s">
        <v>1282</v>
      </c>
      <c r="G15" s="57">
        <v>0</v>
      </c>
      <c r="H15" t="s">
        <v>168</v>
      </c>
      <c r="I15" s="58">
        <v>0</v>
      </c>
      <c r="J15" s="58">
        <v>0</v>
      </c>
      <c r="K15" s="57">
        <v>0</v>
      </c>
      <c r="L15" s="57">
        <v>0</v>
      </c>
      <c r="M15" s="104" t="s">
        <v>1282</v>
      </c>
      <c r="N15" s="57">
        <v>0</v>
      </c>
      <c r="O15" s="58">
        <v>0</v>
      </c>
      <c r="P15" s="58">
        <v>0</v>
      </c>
      <c r="Q15" s="58">
        <v>0</v>
      </c>
    </row>
    <row r="16" spans="1:34">
      <c r="A16" t="s">
        <v>168</v>
      </c>
      <c r="B16" t="s">
        <v>168</v>
      </c>
      <c r="C16" s="104" t="s">
        <v>1282</v>
      </c>
      <c r="D16" t="s">
        <v>168</v>
      </c>
      <c r="E16" s="104" t="s">
        <v>1282</v>
      </c>
      <c r="F16" s="104" t="s">
        <v>1282</v>
      </c>
      <c r="G16" s="57">
        <v>0</v>
      </c>
      <c r="H16" t="s">
        <v>168</v>
      </c>
      <c r="I16" s="58">
        <v>0</v>
      </c>
      <c r="J16" s="58">
        <v>0</v>
      </c>
      <c r="K16" s="57">
        <v>0</v>
      </c>
      <c r="L16" s="57">
        <v>0</v>
      </c>
      <c r="M16" s="104" t="s">
        <v>1282</v>
      </c>
      <c r="N16" s="57">
        <v>0</v>
      </c>
      <c r="O16" s="58">
        <v>0</v>
      </c>
      <c r="P16" s="58">
        <v>0</v>
      </c>
      <c r="Q16" s="58">
        <v>0</v>
      </c>
    </row>
    <row r="17" spans="1:17">
      <c r="A17" s="59" t="s">
        <v>181</v>
      </c>
      <c r="B17" s="104" t="s">
        <v>1282</v>
      </c>
      <c r="C17" s="104" t="s">
        <v>1282</v>
      </c>
      <c r="D17" s="104" t="s">
        <v>1282</v>
      </c>
      <c r="E17" s="104" t="s">
        <v>1282</v>
      </c>
      <c r="F17" s="104" t="s">
        <v>1282</v>
      </c>
      <c r="G17" s="61">
        <v>0</v>
      </c>
      <c r="H17" s="104" t="s">
        <v>1282</v>
      </c>
      <c r="I17" s="104" t="s">
        <v>1282</v>
      </c>
      <c r="J17" s="60">
        <v>0</v>
      </c>
      <c r="K17" s="61">
        <v>0</v>
      </c>
      <c r="L17" s="104" t="s">
        <v>1282</v>
      </c>
      <c r="M17" s="61">
        <v>0</v>
      </c>
      <c r="N17" s="61">
        <v>0</v>
      </c>
      <c r="O17" s="104" t="s">
        <v>1282</v>
      </c>
      <c r="P17" s="60">
        <v>0</v>
      </c>
      <c r="Q17" s="60">
        <v>0</v>
      </c>
    </row>
    <row r="18" spans="1:17">
      <c r="A18" t="s">
        <v>168</v>
      </c>
      <c r="B18" t="s">
        <v>168</v>
      </c>
      <c r="C18" s="104" t="s">
        <v>1282</v>
      </c>
      <c r="D18" t="s">
        <v>168</v>
      </c>
      <c r="E18" s="104" t="s">
        <v>1282</v>
      </c>
      <c r="F18" s="104" t="s">
        <v>1282</v>
      </c>
      <c r="G18" s="57">
        <v>0</v>
      </c>
      <c r="H18" t="s">
        <v>168</v>
      </c>
      <c r="I18" s="58">
        <v>0</v>
      </c>
      <c r="J18" s="58">
        <v>0</v>
      </c>
      <c r="K18" s="57">
        <v>0</v>
      </c>
      <c r="L18" s="57">
        <v>0</v>
      </c>
      <c r="M18" s="104" t="s">
        <v>1282</v>
      </c>
      <c r="N18" s="57">
        <v>0</v>
      </c>
      <c r="O18" s="58">
        <v>0</v>
      </c>
      <c r="P18" s="58">
        <v>0</v>
      </c>
      <c r="Q18" s="58">
        <v>0</v>
      </c>
    </row>
    <row r="19" spans="1:17">
      <c r="A19" s="59" t="s">
        <v>175</v>
      </c>
      <c r="B19" s="104" t="s">
        <v>1282</v>
      </c>
      <c r="C19" s="104" t="s">
        <v>1282</v>
      </c>
      <c r="D19" s="104" t="s">
        <v>1282</v>
      </c>
      <c r="E19" s="104" t="s">
        <v>1282</v>
      </c>
      <c r="F19" s="104" t="s">
        <v>1282</v>
      </c>
      <c r="G19" s="61">
        <v>7.47</v>
      </c>
      <c r="H19" s="104" t="s">
        <v>1282</v>
      </c>
      <c r="I19" s="104" t="s">
        <v>1282</v>
      </c>
      <c r="J19" s="60">
        <v>3.9199999999999999E-2</v>
      </c>
      <c r="K19" s="61">
        <v>10236993.59</v>
      </c>
      <c r="L19" s="104" t="s">
        <v>1282</v>
      </c>
      <c r="M19" s="61">
        <v>0</v>
      </c>
      <c r="N19" s="61">
        <v>32280.25301178357</v>
      </c>
      <c r="O19" s="104" t="s">
        <v>1282</v>
      </c>
      <c r="P19" s="60">
        <v>1</v>
      </c>
      <c r="Q19" s="60">
        <v>7.9699999999999993E-2</v>
      </c>
    </row>
    <row r="20" spans="1:17">
      <c r="A20" s="59" t="s">
        <v>182</v>
      </c>
      <c r="B20" s="104" t="s">
        <v>1282</v>
      </c>
      <c r="C20" s="104" t="s">
        <v>1282</v>
      </c>
      <c r="D20" s="104" t="s">
        <v>1282</v>
      </c>
      <c r="E20" s="104" t="s">
        <v>1282</v>
      </c>
      <c r="F20" s="104" t="s">
        <v>1282</v>
      </c>
      <c r="G20" s="61">
        <v>8.86</v>
      </c>
      <c r="H20" s="104" t="s">
        <v>1282</v>
      </c>
      <c r="I20" s="104" t="s">
        <v>1282</v>
      </c>
      <c r="J20" s="60">
        <v>5.3800000000000001E-2</v>
      </c>
      <c r="K20" s="61">
        <v>105993.59</v>
      </c>
      <c r="L20" s="104" t="s">
        <v>1282</v>
      </c>
      <c r="M20" s="61">
        <v>0</v>
      </c>
      <c r="N20" s="61">
        <v>384.40697689046868</v>
      </c>
      <c r="O20" s="104" t="s">
        <v>1282</v>
      </c>
      <c r="P20" s="60">
        <v>1.1900000000000001E-2</v>
      </c>
      <c r="Q20" s="60">
        <v>8.9999999999999998E-4</v>
      </c>
    </row>
    <row r="21" spans="1:17">
      <c r="A21" t="s">
        <v>183</v>
      </c>
      <c r="B21" t="s">
        <v>184</v>
      </c>
      <c r="C21" t="s">
        <v>105</v>
      </c>
      <c r="D21" t="s">
        <v>185</v>
      </c>
      <c r="E21" t="s">
        <v>186</v>
      </c>
      <c r="F21" s="102" t="s">
        <v>1282</v>
      </c>
      <c r="G21" s="57">
        <v>17.670000000000002</v>
      </c>
      <c r="H21" t="s">
        <v>98</v>
      </c>
      <c r="I21" s="58">
        <v>4.4999999999999998E-2</v>
      </c>
      <c r="J21" s="58">
        <v>5.7500000000000002E-2</v>
      </c>
      <c r="K21" s="57">
        <v>30385.41</v>
      </c>
      <c r="L21" s="57">
        <v>78.942499999999953</v>
      </c>
      <c r="M21" s="57">
        <v>0</v>
      </c>
      <c r="N21" s="57">
        <v>87.000857303109697</v>
      </c>
      <c r="O21" s="58">
        <v>0</v>
      </c>
      <c r="P21" s="58">
        <v>2.7000000000000001E-3</v>
      </c>
      <c r="Q21" s="58">
        <v>2.0000000000000001E-4</v>
      </c>
    </row>
    <row r="22" spans="1:17">
      <c r="A22" t="s">
        <v>187</v>
      </c>
      <c r="B22" t="s">
        <v>188</v>
      </c>
      <c r="C22" t="s">
        <v>105</v>
      </c>
      <c r="D22" t="s">
        <v>185</v>
      </c>
      <c r="E22" t="s">
        <v>186</v>
      </c>
      <c r="F22" s="102" t="s">
        <v>1282</v>
      </c>
      <c r="G22" s="57">
        <v>6.28</v>
      </c>
      <c r="H22" t="s">
        <v>98</v>
      </c>
      <c r="I22" s="58">
        <v>6.5000000000000002E-2</v>
      </c>
      <c r="J22" s="58">
        <v>5.28E-2</v>
      </c>
      <c r="K22" s="57">
        <v>75608.179999999993</v>
      </c>
      <c r="L22" s="57">
        <v>108.45100000000015</v>
      </c>
      <c r="M22" s="57">
        <v>0</v>
      </c>
      <c r="N22" s="57">
        <v>297.406119587359</v>
      </c>
      <c r="O22" s="58">
        <v>1E-4</v>
      </c>
      <c r="P22" s="58">
        <v>9.1999999999999998E-3</v>
      </c>
      <c r="Q22" s="58">
        <v>6.9999999999999999E-4</v>
      </c>
    </row>
    <row r="23" spans="1:17">
      <c r="A23" s="59" t="s">
        <v>189</v>
      </c>
      <c r="B23" s="104" t="s">
        <v>1282</v>
      </c>
      <c r="C23" s="104" t="s">
        <v>1282</v>
      </c>
      <c r="D23" s="104" t="s">
        <v>1282</v>
      </c>
      <c r="E23" s="104" t="s">
        <v>1282</v>
      </c>
      <c r="F23" s="104" t="s">
        <v>1282</v>
      </c>
      <c r="G23" s="61">
        <v>7.45</v>
      </c>
      <c r="H23" s="104" t="s">
        <v>1282</v>
      </c>
      <c r="I23" s="104" t="s">
        <v>1282</v>
      </c>
      <c r="J23" s="60">
        <v>3.9E-2</v>
      </c>
      <c r="K23" s="61">
        <v>10131000</v>
      </c>
      <c r="L23" s="104" t="s">
        <v>1282</v>
      </c>
      <c r="M23" s="61">
        <v>0</v>
      </c>
      <c r="N23" s="61">
        <v>31895.8460348931</v>
      </c>
      <c r="O23" s="104" t="s">
        <v>1282</v>
      </c>
      <c r="P23" s="60">
        <v>0.98809999999999998</v>
      </c>
      <c r="Q23" s="60">
        <v>7.8700000000000006E-2</v>
      </c>
    </row>
    <row r="24" spans="1:17">
      <c r="A24" t="s">
        <v>190</v>
      </c>
      <c r="B24" t="s">
        <v>191</v>
      </c>
      <c r="C24" t="s">
        <v>105</v>
      </c>
      <c r="D24" t="s">
        <v>192</v>
      </c>
      <c r="E24" t="s">
        <v>186</v>
      </c>
      <c r="F24" s="102" t="s">
        <v>1282</v>
      </c>
      <c r="G24" s="57">
        <v>7.45</v>
      </c>
      <c r="H24" t="s">
        <v>98</v>
      </c>
      <c r="I24" s="58">
        <v>1.8800000000000001E-2</v>
      </c>
      <c r="J24" s="58">
        <v>3.9E-2</v>
      </c>
      <c r="K24" s="57">
        <v>10131000</v>
      </c>
      <c r="L24" s="57">
        <v>86.802904109169873</v>
      </c>
      <c r="M24" s="57">
        <v>0</v>
      </c>
      <c r="N24" s="57">
        <v>31895.8460348931</v>
      </c>
      <c r="O24" s="58">
        <v>1E-4</v>
      </c>
      <c r="P24" s="58">
        <v>0.98809999999999998</v>
      </c>
      <c r="Q24" s="58">
        <v>7.8700000000000006E-2</v>
      </c>
    </row>
    <row r="25" spans="1:17">
      <c r="A25" t="s">
        <v>193</v>
      </c>
      <c r="B25" s="104" t="s">
        <v>1282</v>
      </c>
      <c r="C25" s="104" t="s">
        <v>1282</v>
      </c>
      <c r="D25" s="104" t="s">
        <v>1282</v>
      </c>
      <c r="E25" s="104" t="s">
        <v>1282</v>
      </c>
      <c r="F25" s="104" t="s">
        <v>1282</v>
      </c>
      <c r="G25" s="104" t="s">
        <v>1282</v>
      </c>
      <c r="H25" s="104" t="s">
        <v>1282</v>
      </c>
      <c r="I25" s="104" t="s">
        <v>1282</v>
      </c>
      <c r="J25" s="104" t="s">
        <v>1282</v>
      </c>
      <c r="K25" s="104" t="s">
        <v>1282</v>
      </c>
      <c r="L25" s="104" t="s">
        <v>1282</v>
      </c>
      <c r="M25" s="104" t="s">
        <v>1282</v>
      </c>
      <c r="N25" s="104" t="s">
        <v>1282</v>
      </c>
      <c r="O25" s="104" t="s">
        <v>1282</v>
      </c>
      <c r="P25" s="104" t="s">
        <v>1282</v>
      </c>
      <c r="Q25" s="104" t="s">
        <v>1282</v>
      </c>
    </row>
    <row r="26" spans="1:17">
      <c r="A26" t="s">
        <v>194</v>
      </c>
      <c r="B26" s="104" t="s">
        <v>1282</v>
      </c>
      <c r="C26" s="104" t="s">
        <v>1282</v>
      </c>
      <c r="D26" s="104" t="s">
        <v>1282</v>
      </c>
      <c r="E26" s="104" t="s">
        <v>1282</v>
      </c>
      <c r="F26" s="104" t="s">
        <v>1282</v>
      </c>
      <c r="G26" s="104" t="s">
        <v>1282</v>
      </c>
      <c r="H26" s="104" t="s">
        <v>1282</v>
      </c>
      <c r="I26" s="104" t="s">
        <v>1282</v>
      </c>
      <c r="J26" s="104" t="s">
        <v>1282</v>
      </c>
      <c r="K26" s="104" t="s">
        <v>1282</v>
      </c>
      <c r="L26" s="104" t="s">
        <v>1282</v>
      </c>
      <c r="M26" s="104" t="s">
        <v>1282</v>
      </c>
      <c r="N26" s="104" t="s">
        <v>1282</v>
      </c>
      <c r="O26" s="104" t="s">
        <v>1282</v>
      </c>
      <c r="P26" s="104" t="s">
        <v>1282</v>
      </c>
      <c r="Q26" s="104" t="s">
        <v>1282</v>
      </c>
    </row>
    <row r="27" spans="1:17">
      <c r="A27" t="s">
        <v>195</v>
      </c>
      <c r="B27" s="104" t="s">
        <v>1282</v>
      </c>
      <c r="C27" s="104" t="s">
        <v>1282</v>
      </c>
      <c r="D27" s="104" t="s">
        <v>1282</v>
      </c>
      <c r="E27" s="104" t="s">
        <v>1282</v>
      </c>
      <c r="F27" s="104" t="s">
        <v>1282</v>
      </c>
      <c r="G27" s="104" t="s">
        <v>1282</v>
      </c>
      <c r="H27" s="104" t="s">
        <v>1282</v>
      </c>
      <c r="I27" s="104" t="s">
        <v>1282</v>
      </c>
      <c r="J27" s="104" t="s">
        <v>1282</v>
      </c>
      <c r="K27" s="104" t="s">
        <v>1282</v>
      </c>
      <c r="L27" s="104" t="s">
        <v>1282</v>
      </c>
      <c r="M27" s="104" t="s">
        <v>1282</v>
      </c>
      <c r="N27" s="104" t="s">
        <v>1282</v>
      </c>
      <c r="O27" s="104" t="s">
        <v>1282</v>
      </c>
      <c r="P27" s="104" t="s">
        <v>1282</v>
      </c>
      <c r="Q27" s="104" t="s">
        <v>1282</v>
      </c>
    </row>
    <row r="28" spans="1:17">
      <c r="A28" t="s">
        <v>196</v>
      </c>
      <c r="B28" s="104" t="s">
        <v>1282</v>
      </c>
      <c r="C28" s="104" t="s">
        <v>1282</v>
      </c>
      <c r="D28" s="104" t="s">
        <v>1282</v>
      </c>
      <c r="E28" s="104" t="s">
        <v>1282</v>
      </c>
      <c r="F28" s="104" t="s">
        <v>1282</v>
      </c>
      <c r="G28" s="104" t="s">
        <v>1282</v>
      </c>
      <c r="H28" s="104" t="s">
        <v>1282</v>
      </c>
      <c r="I28" s="104" t="s">
        <v>1282</v>
      </c>
      <c r="J28" s="104" t="s">
        <v>1282</v>
      </c>
      <c r="K28" s="104" t="s">
        <v>1282</v>
      </c>
      <c r="L28" s="104" t="s">
        <v>1282</v>
      </c>
      <c r="M28" s="104" t="s">
        <v>1282</v>
      </c>
      <c r="N28" s="104" t="s">
        <v>1282</v>
      </c>
      <c r="O28" s="104" t="s">
        <v>1282</v>
      </c>
      <c r="P28" s="104" t="s">
        <v>1282</v>
      </c>
      <c r="Q28" s="104" t="s">
        <v>1282</v>
      </c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4" width="5.7109375" style="14" hidden="1"/>
    <col min="35" max="16384" width="9.140625" style="14" hidden="1"/>
  </cols>
  <sheetData>
    <row r="1" spans="1:22" s="1" customFormat="1">
      <c r="A1" s="2" t="s">
        <v>0</v>
      </c>
      <c r="B1" s="63" t="s">
        <v>1281</v>
      </c>
    </row>
    <row r="2" spans="1:22" s="1" customFormat="1">
      <c r="A2" s="2" t="s">
        <v>1</v>
      </c>
      <c r="B2" s="10" t="s">
        <v>738</v>
      </c>
    </row>
    <row r="3" spans="1:22" s="1" customFormat="1">
      <c r="A3" s="2" t="s">
        <v>2</v>
      </c>
      <c r="B3" s="64" t="s">
        <v>739</v>
      </c>
    </row>
    <row r="4" spans="1:22" s="1" customFormat="1">
      <c r="A4" s="2" t="s">
        <v>3</v>
      </c>
      <c r="B4" s="65" t="s">
        <v>156</v>
      </c>
    </row>
    <row r="5" spans="1:22" ht="18.75">
      <c r="A5" s="74" t="s">
        <v>78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/>
    </row>
    <row r="6" spans="1:22" s="16" customFormat="1">
      <c r="A6" s="107" t="s">
        <v>45</v>
      </c>
      <c r="B6" s="37" t="s">
        <v>46</v>
      </c>
      <c r="C6" s="37" t="s">
        <v>66</v>
      </c>
      <c r="D6" s="37" t="s">
        <v>79</v>
      </c>
      <c r="E6" s="37" t="s">
        <v>47</v>
      </c>
      <c r="F6" s="37" t="s">
        <v>80</v>
      </c>
      <c r="G6" s="37" t="s">
        <v>48</v>
      </c>
      <c r="H6" s="37" t="s">
        <v>49</v>
      </c>
      <c r="I6" s="37" t="s">
        <v>67</v>
      </c>
      <c r="J6" s="37" t="s">
        <v>68</v>
      </c>
      <c r="K6" s="37" t="s">
        <v>50</v>
      </c>
      <c r="L6" s="37" t="s">
        <v>51</v>
      </c>
      <c r="M6" s="37" t="s">
        <v>52</v>
      </c>
      <c r="N6" s="37" t="s">
        <v>146</v>
      </c>
      <c r="O6" s="37" t="s">
        <v>147</v>
      </c>
      <c r="P6" s="105" t="s">
        <v>151</v>
      </c>
      <c r="Q6" s="37" t="s">
        <v>53</v>
      </c>
      <c r="R6" s="37" t="s">
        <v>69</v>
      </c>
      <c r="S6" s="37" t="s">
        <v>54</v>
      </c>
      <c r="T6" s="108" t="s">
        <v>142</v>
      </c>
      <c r="V6" s="14"/>
    </row>
    <row r="7" spans="1:22" s="16" customFormat="1">
      <c r="A7" s="109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97" t="s">
        <v>1282</v>
      </c>
      <c r="G7" s="97" t="s">
        <v>1282</v>
      </c>
      <c r="H7" s="97" t="s">
        <v>1282</v>
      </c>
      <c r="I7" s="17" t="s">
        <v>70</v>
      </c>
      <c r="J7" s="17" t="s">
        <v>71</v>
      </c>
      <c r="K7" s="97" t="s">
        <v>1282</v>
      </c>
      <c r="L7" s="17" t="s">
        <v>7</v>
      </c>
      <c r="M7" s="17" t="s">
        <v>7</v>
      </c>
      <c r="N7" s="17" t="s">
        <v>143</v>
      </c>
      <c r="O7" s="97" t="s">
        <v>1282</v>
      </c>
      <c r="P7" s="17" t="s">
        <v>144</v>
      </c>
      <c r="Q7" s="17" t="s">
        <v>6</v>
      </c>
      <c r="R7" s="17" t="s">
        <v>7</v>
      </c>
      <c r="S7" s="17" t="s">
        <v>7</v>
      </c>
      <c r="T7" s="28" t="s">
        <v>7</v>
      </c>
    </row>
    <row r="8" spans="1:22" s="18" customFormat="1" ht="20.25">
      <c r="A8" s="110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6" t="s">
        <v>81</v>
      </c>
      <c r="R8" s="6" t="s">
        <v>82</v>
      </c>
      <c r="S8" s="20" t="s">
        <v>83</v>
      </c>
      <c r="T8" s="29" t="s">
        <v>145</v>
      </c>
      <c r="U8" s="26"/>
    </row>
    <row r="9" spans="1:22" s="18" customFormat="1" ht="21" thickBot="1">
      <c r="A9" s="30" t="s">
        <v>84</v>
      </c>
      <c r="B9" s="99" t="s">
        <v>1282</v>
      </c>
      <c r="C9" s="99" t="s">
        <v>1282</v>
      </c>
      <c r="D9" s="99" t="s">
        <v>1282</v>
      </c>
      <c r="E9" s="99" t="s">
        <v>1282</v>
      </c>
      <c r="F9" s="99" t="s">
        <v>1282</v>
      </c>
      <c r="G9" s="99" t="s">
        <v>1282</v>
      </c>
      <c r="H9" s="99" t="s">
        <v>1282</v>
      </c>
      <c r="I9" s="99" t="s">
        <v>1282</v>
      </c>
      <c r="J9" s="99" t="s">
        <v>1282</v>
      </c>
      <c r="K9" s="99" t="s">
        <v>1282</v>
      </c>
      <c r="L9" s="99" t="s">
        <v>1282</v>
      </c>
      <c r="M9" s="99" t="s">
        <v>1282</v>
      </c>
      <c r="N9" s="55">
        <v>0</v>
      </c>
      <c r="O9" s="99" t="s">
        <v>1282</v>
      </c>
      <c r="P9" s="55">
        <v>0</v>
      </c>
      <c r="Q9" s="55">
        <v>0</v>
      </c>
      <c r="R9" s="99" t="s">
        <v>1282</v>
      </c>
      <c r="S9" s="56">
        <v>0</v>
      </c>
      <c r="T9" s="56">
        <v>0</v>
      </c>
      <c r="U9" s="26"/>
    </row>
    <row r="10" spans="1:22">
      <c r="A10" s="59" t="s">
        <v>161</v>
      </c>
      <c r="B10" s="104" t="s">
        <v>1282</v>
      </c>
      <c r="C10" s="104" t="s">
        <v>1282</v>
      </c>
      <c r="D10" s="104" t="s">
        <v>1282</v>
      </c>
      <c r="E10" s="104" t="s">
        <v>1282</v>
      </c>
      <c r="F10" s="104" t="s">
        <v>1282</v>
      </c>
      <c r="G10" s="104" t="s">
        <v>1282</v>
      </c>
      <c r="H10" s="104" t="s">
        <v>1282</v>
      </c>
      <c r="I10" s="104" t="s">
        <v>1282</v>
      </c>
      <c r="J10" s="61">
        <v>0</v>
      </c>
      <c r="K10" s="104" t="s">
        <v>1282</v>
      </c>
      <c r="L10" s="104" t="s">
        <v>1282</v>
      </c>
      <c r="M10" s="60">
        <v>0</v>
      </c>
      <c r="N10" s="61">
        <v>0</v>
      </c>
      <c r="O10" s="104" t="s">
        <v>1282</v>
      </c>
      <c r="P10" s="61">
        <v>0</v>
      </c>
      <c r="Q10" s="61">
        <v>0</v>
      </c>
      <c r="R10" s="104" t="s">
        <v>1282</v>
      </c>
      <c r="S10" s="60">
        <v>0</v>
      </c>
      <c r="T10" s="60">
        <v>0</v>
      </c>
    </row>
    <row r="11" spans="1:22">
      <c r="A11" s="59" t="s">
        <v>197</v>
      </c>
      <c r="B11" s="104" t="s">
        <v>1282</v>
      </c>
      <c r="C11" s="104" t="s">
        <v>1282</v>
      </c>
      <c r="D11" s="104" t="s">
        <v>1282</v>
      </c>
      <c r="E11" s="104" t="s">
        <v>1282</v>
      </c>
      <c r="F11" s="104" t="s">
        <v>1282</v>
      </c>
      <c r="G11" s="104" t="s">
        <v>1282</v>
      </c>
      <c r="H11" s="104" t="s">
        <v>1282</v>
      </c>
      <c r="I11" s="104" t="s">
        <v>1282</v>
      </c>
      <c r="J11" s="61">
        <v>0</v>
      </c>
      <c r="K11" s="104" t="s">
        <v>1282</v>
      </c>
      <c r="L11" s="104" t="s">
        <v>1282</v>
      </c>
      <c r="M11" s="60">
        <v>0</v>
      </c>
      <c r="N11" s="61">
        <v>0</v>
      </c>
      <c r="O11" s="104" t="s">
        <v>1282</v>
      </c>
      <c r="P11" s="61">
        <v>0</v>
      </c>
      <c r="Q11" s="61">
        <v>0</v>
      </c>
      <c r="R11" s="104" t="s">
        <v>1282</v>
      </c>
      <c r="S11" s="60">
        <v>0</v>
      </c>
      <c r="T11" s="60">
        <v>0</v>
      </c>
    </row>
    <row r="12" spans="1:22">
      <c r="A12" t="s">
        <v>168</v>
      </c>
      <c r="B12" t="s">
        <v>168</v>
      </c>
      <c r="C12" s="104" t="s">
        <v>1282</v>
      </c>
      <c r="D12" s="104" t="s">
        <v>1282</v>
      </c>
      <c r="E12" s="104" t="s">
        <v>1282</v>
      </c>
      <c r="F12" t="s">
        <v>168</v>
      </c>
      <c r="G12" t="s">
        <v>168</v>
      </c>
      <c r="H12" s="104" t="s">
        <v>1282</v>
      </c>
      <c r="I12" s="104" t="s">
        <v>1282</v>
      </c>
      <c r="J12" s="57">
        <v>0</v>
      </c>
      <c r="K12" t="s">
        <v>168</v>
      </c>
      <c r="L12" s="58">
        <v>0</v>
      </c>
      <c r="M12" s="58">
        <v>0</v>
      </c>
      <c r="N12" s="57">
        <v>0</v>
      </c>
      <c r="O12" s="57">
        <v>0</v>
      </c>
      <c r="P12" s="104" t="s">
        <v>1282</v>
      </c>
      <c r="Q12" s="57">
        <v>0</v>
      </c>
      <c r="R12" s="58">
        <v>0</v>
      </c>
      <c r="S12" s="58">
        <v>0</v>
      </c>
      <c r="T12" s="58">
        <v>0</v>
      </c>
    </row>
    <row r="13" spans="1:22">
      <c r="A13" s="59" t="s">
        <v>180</v>
      </c>
      <c r="B13" s="104" t="s">
        <v>1282</v>
      </c>
      <c r="C13" s="104" t="s">
        <v>1282</v>
      </c>
      <c r="D13" s="104" t="s">
        <v>1282</v>
      </c>
      <c r="E13" s="104" t="s">
        <v>1282</v>
      </c>
      <c r="F13" s="104" t="s">
        <v>1282</v>
      </c>
      <c r="G13" s="104" t="s">
        <v>1282</v>
      </c>
      <c r="H13" s="104" t="s">
        <v>1282</v>
      </c>
      <c r="I13" s="104" t="s">
        <v>1282</v>
      </c>
      <c r="J13" s="61">
        <v>0</v>
      </c>
      <c r="K13" s="104" t="s">
        <v>1282</v>
      </c>
      <c r="L13" s="104" t="s">
        <v>1282</v>
      </c>
      <c r="M13" s="60">
        <v>0</v>
      </c>
      <c r="N13" s="61">
        <v>0</v>
      </c>
      <c r="O13" s="104" t="s">
        <v>1282</v>
      </c>
      <c r="P13" s="61">
        <v>0</v>
      </c>
      <c r="Q13" s="61">
        <v>0</v>
      </c>
      <c r="R13" s="104" t="s">
        <v>1282</v>
      </c>
      <c r="S13" s="60">
        <v>0</v>
      </c>
      <c r="T13" s="60">
        <v>0</v>
      </c>
    </row>
    <row r="14" spans="1:22">
      <c r="A14" t="s">
        <v>168</v>
      </c>
      <c r="B14" t="s">
        <v>168</v>
      </c>
      <c r="C14" s="104" t="s">
        <v>1282</v>
      </c>
      <c r="D14" s="104" t="s">
        <v>1282</v>
      </c>
      <c r="E14" s="104" t="s">
        <v>1282</v>
      </c>
      <c r="F14" t="s">
        <v>168</v>
      </c>
      <c r="G14" t="s">
        <v>168</v>
      </c>
      <c r="H14" s="104" t="s">
        <v>1282</v>
      </c>
      <c r="I14" s="104" t="s">
        <v>1282</v>
      </c>
      <c r="J14" s="57">
        <v>0</v>
      </c>
      <c r="K14" t="s">
        <v>168</v>
      </c>
      <c r="L14" s="58">
        <v>0</v>
      </c>
      <c r="M14" s="58">
        <v>0</v>
      </c>
      <c r="N14" s="57">
        <v>0</v>
      </c>
      <c r="O14" s="57">
        <v>0</v>
      </c>
      <c r="P14" s="104" t="s">
        <v>1282</v>
      </c>
      <c r="Q14" s="57">
        <v>0</v>
      </c>
      <c r="R14" s="58">
        <v>0</v>
      </c>
      <c r="S14" s="58">
        <v>0</v>
      </c>
      <c r="T14" s="58">
        <v>0</v>
      </c>
    </row>
    <row r="15" spans="1:22">
      <c r="A15" s="59" t="s">
        <v>198</v>
      </c>
      <c r="B15" s="104" t="s">
        <v>1282</v>
      </c>
      <c r="C15" s="104" t="s">
        <v>1282</v>
      </c>
      <c r="D15" s="104" t="s">
        <v>1282</v>
      </c>
      <c r="E15" s="104" t="s">
        <v>1282</v>
      </c>
      <c r="F15" s="104" t="s">
        <v>1282</v>
      </c>
      <c r="G15" s="104" t="s">
        <v>1282</v>
      </c>
      <c r="H15" s="104" t="s">
        <v>1282</v>
      </c>
      <c r="I15" s="104" t="s">
        <v>1282</v>
      </c>
      <c r="J15" s="61">
        <v>0</v>
      </c>
      <c r="K15" s="104" t="s">
        <v>1282</v>
      </c>
      <c r="L15" s="104" t="s">
        <v>1282</v>
      </c>
      <c r="M15" s="60">
        <v>0</v>
      </c>
      <c r="N15" s="61">
        <v>0</v>
      </c>
      <c r="O15" s="104" t="s">
        <v>1282</v>
      </c>
      <c r="P15" s="61">
        <v>0</v>
      </c>
      <c r="Q15" s="61">
        <v>0</v>
      </c>
      <c r="R15" s="104" t="s">
        <v>1282</v>
      </c>
      <c r="S15" s="60">
        <v>0</v>
      </c>
      <c r="T15" s="60">
        <v>0</v>
      </c>
    </row>
    <row r="16" spans="1:22">
      <c r="A16" t="s">
        <v>168</v>
      </c>
      <c r="B16" t="s">
        <v>168</v>
      </c>
      <c r="C16" s="104" t="s">
        <v>1282</v>
      </c>
      <c r="D16" s="104" t="s">
        <v>1282</v>
      </c>
      <c r="E16" s="104" t="s">
        <v>1282</v>
      </c>
      <c r="F16" t="s">
        <v>168</v>
      </c>
      <c r="G16" t="s">
        <v>168</v>
      </c>
      <c r="H16" s="104" t="s">
        <v>1282</v>
      </c>
      <c r="I16" s="104" t="s">
        <v>1282</v>
      </c>
      <c r="J16" s="57">
        <v>0</v>
      </c>
      <c r="K16" t="s">
        <v>168</v>
      </c>
      <c r="L16" s="58">
        <v>0</v>
      </c>
      <c r="M16" s="58">
        <v>0</v>
      </c>
      <c r="N16" s="57">
        <v>0</v>
      </c>
      <c r="O16" s="57">
        <v>0</v>
      </c>
      <c r="P16" s="104" t="s">
        <v>1282</v>
      </c>
      <c r="Q16" s="57">
        <v>0</v>
      </c>
      <c r="R16" s="58">
        <v>0</v>
      </c>
      <c r="S16" s="58">
        <v>0</v>
      </c>
      <c r="T16" s="58">
        <v>0</v>
      </c>
    </row>
    <row r="17" spans="1:20">
      <c r="A17" s="59" t="s">
        <v>175</v>
      </c>
      <c r="B17" s="104" t="s">
        <v>1282</v>
      </c>
      <c r="C17" s="104" t="s">
        <v>1282</v>
      </c>
      <c r="D17" s="104" t="s">
        <v>1282</v>
      </c>
      <c r="E17" s="104" t="s">
        <v>1282</v>
      </c>
      <c r="F17" s="104" t="s">
        <v>1282</v>
      </c>
      <c r="G17" s="104" t="s">
        <v>1282</v>
      </c>
      <c r="H17" s="104" t="s">
        <v>1282</v>
      </c>
      <c r="I17" s="104" t="s">
        <v>1282</v>
      </c>
      <c r="J17" s="61">
        <v>0</v>
      </c>
      <c r="K17" s="104" t="s">
        <v>1282</v>
      </c>
      <c r="L17" s="104" t="s">
        <v>1282</v>
      </c>
      <c r="M17" s="60">
        <v>0</v>
      </c>
      <c r="N17" s="61">
        <v>0</v>
      </c>
      <c r="O17" s="104" t="s">
        <v>1282</v>
      </c>
      <c r="P17" s="61">
        <v>0</v>
      </c>
      <c r="Q17" s="61">
        <v>0</v>
      </c>
      <c r="R17" s="104" t="s">
        <v>1282</v>
      </c>
      <c r="S17" s="60">
        <v>0</v>
      </c>
      <c r="T17" s="60">
        <v>0</v>
      </c>
    </row>
    <row r="18" spans="1:20">
      <c r="A18" s="59" t="s">
        <v>199</v>
      </c>
      <c r="B18" s="104" t="s">
        <v>1282</v>
      </c>
      <c r="C18" s="104" t="s">
        <v>1282</v>
      </c>
      <c r="D18" s="104" t="s">
        <v>1282</v>
      </c>
      <c r="E18" s="104" t="s">
        <v>1282</v>
      </c>
      <c r="F18" s="104" t="s">
        <v>1282</v>
      </c>
      <c r="G18" s="104" t="s">
        <v>1282</v>
      </c>
      <c r="H18" s="104" t="s">
        <v>1282</v>
      </c>
      <c r="I18" s="104" t="s">
        <v>1282</v>
      </c>
      <c r="J18" s="61">
        <v>0</v>
      </c>
      <c r="K18" s="104" t="s">
        <v>1282</v>
      </c>
      <c r="L18" s="104" t="s">
        <v>1282</v>
      </c>
      <c r="M18" s="60">
        <v>0</v>
      </c>
      <c r="N18" s="61">
        <v>0</v>
      </c>
      <c r="O18" s="104" t="s">
        <v>1282</v>
      </c>
      <c r="P18" s="61">
        <v>0</v>
      </c>
      <c r="Q18" s="61">
        <v>0</v>
      </c>
      <c r="R18" s="104" t="s">
        <v>1282</v>
      </c>
      <c r="S18" s="60">
        <v>0</v>
      </c>
      <c r="T18" s="60">
        <v>0</v>
      </c>
    </row>
    <row r="19" spans="1:20">
      <c r="A19" t="s">
        <v>168</v>
      </c>
      <c r="B19" t="s">
        <v>168</v>
      </c>
      <c r="C19" s="104" t="s">
        <v>1282</v>
      </c>
      <c r="D19" s="104" t="s">
        <v>1282</v>
      </c>
      <c r="E19" s="104" t="s">
        <v>1282</v>
      </c>
      <c r="F19" t="s">
        <v>168</v>
      </c>
      <c r="G19" t="s">
        <v>168</v>
      </c>
      <c r="H19" s="104" t="s">
        <v>1282</v>
      </c>
      <c r="I19" s="104" t="s">
        <v>1282</v>
      </c>
      <c r="J19" s="57">
        <v>0</v>
      </c>
      <c r="K19" t="s">
        <v>168</v>
      </c>
      <c r="L19" s="58">
        <v>0</v>
      </c>
      <c r="M19" s="58">
        <v>0</v>
      </c>
      <c r="N19" s="57">
        <v>0</v>
      </c>
      <c r="O19" s="57">
        <v>0</v>
      </c>
      <c r="P19" s="104" t="s">
        <v>1282</v>
      </c>
      <c r="Q19" s="57">
        <v>0</v>
      </c>
      <c r="R19" s="58">
        <v>0</v>
      </c>
      <c r="S19" s="58">
        <v>0</v>
      </c>
      <c r="T19" s="58">
        <v>0</v>
      </c>
    </row>
    <row r="20" spans="1:20">
      <c r="A20" s="59" t="s">
        <v>200</v>
      </c>
      <c r="B20" s="104" t="s">
        <v>1282</v>
      </c>
      <c r="C20" s="104" t="s">
        <v>1282</v>
      </c>
      <c r="D20" s="104" t="s">
        <v>1282</v>
      </c>
      <c r="E20" s="104" t="s">
        <v>1282</v>
      </c>
      <c r="F20" s="104" t="s">
        <v>1282</v>
      </c>
      <c r="G20" s="104" t="s">
        <v>1282</v>
      </c>
      <c r="H20" s="104" t="s">
        <v>1282</v>
      </c>
      <c r="I20" s="104" t="s">
        <v>1282</v>
      </c>
      <c r="J20" s="61">
        <v>0</v>
      </c>
      <c r="K20" s="104" t="s">
        <v>1282</v>
      </c>
      <c r="L20" s="104" t="s">
        <v>1282</v>
      </c>
      <c r="M20" s="60">
        <v>0</v>
      </c>
      <c r="N20" s="61">
        <v>0</v>
      </c>
      <c r="O20" s="104" t="s">
        <v>1282</v>
      </c>
      <c r="P20" s="61">
        <v>0</v>
      </c>
      <c r="Q20" s="61">
        <v>0</v>
      </c>
      <c r="R20" s="104" t="s">
        <v>1282</v>
      </c>
      <c r="S20" s="60">
        <v>0</v>
      </c>
      <c r="T20" s="60">
        <v>0</v>
      </c>
    </row>
    <row r="21" spans="1:20">
      <c r="A21" t="s">
        <v>168</v>
      </c>
      <c r="B21" t="s">
        <v>168</v>
      </c>
      <c r="C21" s="104" t="s">
        <v>1282</v>
      </c>
      <c r="D21" s="104" t="s">
        <v>1282</v>
      </c>
      <c r="E21" s="104" t="s">
        <v>1282</v>
      </c>
      <c r="F21" t="s">
        <v>168</v>
      </c>
      <c r="G21" t="s">
        <v>168</v>
      </c>
      <c r="H21" s="104" t="s">
        <v>1282</v>
      </c>
      <c r="I21" s="104" t="s">
        <v>1282</v>
      </c>
      <c r="J21" s="57">
        <v>0</v>
      </c>
      <c r="K21" t="s">
        <v>168</v>
      </c>
      <c r="L21" s="58">
        <v>0</v>
      </c>
      <c r="M21" s="58">
        <v>0</v>
      </c>
      <c r="N21" s="57">
        <v>0</v>
      </c>
      <c r="O21" s="57">
        <v>0</v>
      </c>
      <c r="P21" s="104" t="s">
        <v>1282</v>
      </c>
      <c r="Q21" s="57">
        <v>0</v>
      </c>
      <c r="R21" s="58">
        <v>0</v>
      </c>
      <c r="S21" s="58">
        <v>0</v>
      </c>
      <c r="T21" s="58">
        <v>0</v>
      </c>
    </row>
    <row r="22" spans="1:20">
      <c r="A22" t="s">
        <v>178</v>
      </c>
      <c r="B22" s="104" t="s">
        <v>1282</v>
      </c>
      <c r="C22" s="104" t="s">
        <v>1282</v>
      </c>
      <c r="D22" s="104" t="s">
        <v>1282</v>
      </c>
      <c r="E22" s="104" t="s">
        <v>1282</v>
      </c>
      <c r="F22" s="104" t="s">
        <v>1282</v>
      </c>
      <c r="G22" s="104" t="s">
        <v>1282</v>
      </c>
      <c r="H22" s="104" t="s">
        <v>1282</v>
      </c>
      <c r="I22" s="104" t="s">
        <v>1282</v>
      </c>
      <c r="J22" s="104" t="s">
        <v>1282</v>
      </c>
      <c r="K22" s="104" t="s">
        <v>1282</v>
      </c>
      <c r="L22" s="104" t="s">
        <v>1282</v>
      </c>
      <c r="M22" s="104" t="s">
        <v>1282</v>
      </c>
      <c r="N22" s="104" t="s">
        <v>1282</v>
      </c>
      <c r="O22" s="104" t="s">
        <v>1282</v>
      </c>
      <c r="P22" s="104" t="s">
        <v>1282</v>
      </c>
      <c r="Q22" s="104" t="s">
        <v>1282</v>
      </c>
      <c r="R22" s="104" t="s">
        <v>1282</v>
      </c>
      <c r="S22" s="104" t="s">
        <v>1282</v>
      </c>
      <c r="T22" s="104" t="s">
        <v>1282</v>
      </c>
    </row>
    <row r="23" spans="1:20">
      <c r="A23" t="s">
        <v>193</v>
      </c>
      <c r="B23" s="104" t="s">
        <v>1282</v>
      </c>
      <c r="C23" s="104" t="s">
        <v>1282</v>
      </c>
      <c r="D23" s="104" t="s">
        <v>1282</v>
      </c>
      <c r="E23" s="104" t="s">
        <v>1282</v>
      </c>
      <c r="F23" s="104" t="s">
        <v>1282</v>
      </c>
      <c r="G23" s="104" t="s">
        <v>1282</v>
      </c>
      <c r="H23" s="104" t="s">
        <v>1282</v>
      </c>
      <c r="I23" s="104" t="s">
        <v>1282</v>
      </c>
      <c r="J23" s="104" t="s">
        <v>1282</v>
      </c>
      <c r="K23" s="104" t="s">
        <v>1282</v>
      </c>
      <c r="L23" s="104" t="s">
        <v>1282</v>
      </c>
      <c r="M23" s="104" t="s">
        <v>1282</v>
      </c>
      <c r="N23" s="104" t="s">
        <v>1282</v>
      </c>
      <c r="O23" s="104" t="s">
        <v>1282</v>
      </c>
      <c r="P23" s="104" t="s">
        <v>1282</v>
      </c>
      <c r="Q23" s="104" t="s">
        <v>1282</v>
      </c>
      <c r="R23" s="104" t="s">
        <v>1282</v>
      </c>
      <c r="S23" s="104" t="s">
        <v>1282</v>
      </c>
      <c r="T23" s="104" t="s">
        <v>1282</v>
      </c>
    </row>
    <row r="24" spans="1:20">
      <c r="A24" t="s">
        <v>194</v>
      </c>
      <c r="B24" s="104" t="s">
        <v>1282</v>
      </c>
      <c r="C24" s="104" t="s">
        <v>1282</v>
      </c>
      <c r="D24" s="104" t="s">
        <v>1282</v>
      </c>
      <c r="E24" s="104" t="s">
        <v>1282</v>
      </c>
      <c r="F24" s="104" t="s">
        <v>1282</v>
      </c>
      <c r="G24" s="104" t="s">
        <v>1282</v>
      </c>
      <c r="H24" s="104" t="s">
        <v>1282</v>
      </c>
      <c r="I24" s="104" t="s">
        <v>1282</v>
      </c>
      <c r="J24" s="104" t="s">
        <v>1282</v>
      </c>
      <c r="K24" s="104" t="s">
        <v>1282</v>
      </c>
      <c r="L24" s="104" t="s">
        <v>1282</v>
      </c>
      <c r="M24" s="104" t="s">
        <v>1282</v>
      </c>
      <c r="N24" s="104" t="s">
        <v>1282</v>
      </c>
      <c r="O24" s="104" t="s">
        <v>1282</v>
      </c>
      <c r="P24" s="104" t="s">
        <v>1282</v>
      </c>
      <c r="Q24" s="104" t="s">
        <v>1282</v>
      </c>
      <c r="R24" s="104" t="s">
        <v>1282</v>
      </c>
      <c r="S24" s="104" t="s">
        <v>1282</v>
      </c>
      <c r="T24" s="104" t="s">
        <v>1282</v>
      </c>
    </row>
    <row r="25" spans="1:20">
      <c r="A25" t="s">
        <v>195</v>
      </c>
      <c r="B25" s="104" t="s">
        <v>1282</v>
      </c>
      <c r="C25" s="104" t="s">
        <v>1282</v>
      </c>
      <c r="D25" s="104" t="s">
        <v>1282</v>
      </c>
      <c r="E25" s="104" t="s">
        <v>1282</v>
      </c>
      <c r="F25" s="104" t="s">
        <v>1282</v>
      </c>
      <c r="G25" s="104" t="s">
        <v>1282</v>
      </c>
      <c r="H25" s="104" t="s">
        <v>1282</v>
      </c>
      <c r="I25" s="104" t="s">
        <v>1282</v>
      </c>
      <c r="J25" s="104" t="s">
        <v>1282</v>
      </c>
      <c r="K25" s="104" t="s">
        <v>1282</v>
      </c>
      <c r="L25" s="104" t="s">
        <v>1282</v>
      </c>
      <c r="M25" s="104" t="s">
        <v>1282</v>
      </c>
      <c r="N25" s="104" t="s">
        <v>1282</v>
      </c>
      <c r="O25" s="104" t="s">
        <v>1282</v>
      </c>
      <c r="P25" s="104" t="s">
        <v>1282</v>
      </c>
      <c r="Q25" s="104" t="s">
        <v>1282</v>
      </c>
      <c r="R25" s="104" t="s">
        <v>1282</v>
      </c>
      <c r="S25" s="104" t="s">
        <v>1282</v>
      </c>
      <c r="T25" s="104" t="s">
        <v>1282</v>
      </c>
    </row>
    <row r="26" spans="1:20">
      <c r="A26" t="s">
        <v>196</v>
      </c>
      <c r="B26" s="104" t="s">
        <v>1282</v>
      </c>
      <c r="C26" s="104" t="s">
        <v>1282</v>
      </c>
      <c r="D26" s="104" t="s">
        <v>1282</v>
      </c>
      <c r="E26" s="104" t="s">
        <v>1282</v>
      </c>
      <c r="F26" s="104" t="s">
        <v>1282</v>
      </c>
      <c r="G26" s="104" t="s">
        <v>1282</v>
      </c>
      <c r="H26" s="104" t="s">
        <v>1282</v>
      </c>
      <c r="I26" s="104" t="s">
        <v>1282</v>
      </c>
      <c r="J26" s="104" t="s">
        <v>1282</v>
      </c>
      <c r="K26" s="104" t="s">
        <v>1282</v>
      </c>
      <c r="L26" s="104" t="s">
        <v>1282</v>
      </c>
      <c r="M26" s="104" t="s">
        <v>1282</v>
      </c>
      <c r="N26" s="104" t="s">
        <v>1282</v>
      </c>
      <c r="O26" s="104" t="s">
        <v>1282</v>
      </c>
      <c r="P26" s="104" t="s">
        <v>1282</v>
      </c>
      <c r="Q26" s="104" t="s">
        <v>1282</v>
      </c>
      <c r="R26" s="104" t="s">
        <v>1282</v>
      </c>
      <c r="S26" s="104" t="s">
        <v>1282</v>
      </c>
      <c r="T26" s="104" t="s">
        <v>1282</v>
      </c>
    </row>
    <row r="27" spans="1:20" hidden="1"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A674" s="14"/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6"/>
      <c r="B676" s="14"/>
      <c r="C676" s="14"/>
      <c r="D676" s="14"/>
      <c r="E676" s="14"/>
      <c r="F676" s="14"/>
    </row>
    <row r="677" spans="1:6" hidden="1"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D690" s="14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4" width="5.7109375" style="14" hidden="1"/>
    <col min="35" max="16384" width="9.140625" style="14" hidden="1"/>
  </cols>
  <sheetData>
    <row r="1" spans="1:22" s="1" customFormat="1">
      <c r="A1" s="2" t="s">
        <v>0</v>
      </c>
      <c r="B1" s="63" t="s">
        <v>1281</v>
      </c>
    </row>
    <row r="2" spans="1:22" s="1" customFormat="1">
      <c r="A2" s="2" t="s">
        <v>1</v>
      </c>
      <c r="B2" s="10" t="s">
        <v>738</v>
      </c>
    </row>
    <row r="3" spans="1:22" s="1" customFormat="1">
      <c r="A3" s="2" t="s">
        <v>2</v>
      </c>
      <c r="B3" s="64" t="s">
        <v>739</v>
      </c>
    </row>
    <row r="4" spans="1:22" s="1" customFormat="1">
      <c r="A4" s="2" t="s">
        <v>3</v>
      </c>
      <c r="B4" s="65" t="s">
        <v>156</v>
      </c>
    </row>
    <row r="5" spans="1:22" ht="18.75">
      <c r="A5" s="79" t="s">
        <v>85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</row>
    <row r="6" spans="1:22" s="16" customFormat="1">
      <c r="A6" s="34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7" t="s">
        <v>146</v>
      </c>
      <c r="O6" s="35" t="s">
        <v>147</v>
      </c>
      <c r="P6" s="105" t="s">
        <v>151</v>
      </c>
      <c r="Q6" s="35" t="s">
        <v>53</v>
      </c>
      <c r="R6" s="37" t="s">
        <v>69</v>
      </c>
      <c r="S6" s="35" t="s">
        <v>54</v>
      </c>
      <c r="T6" s="35" t="s">
        <v>142</v>
      </c>
      <c r="V6" s="14"/>
    </row>
    <row r="7" spans="1:22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97" t="s">
        <v>1282</v>
      </c>
      <c r="G7" s="97" t="s">
        <v>1282</v>
      </c>
      <c r="H7" s="97" t="s">
        <v>1282</v>
      </c>
      <c r="I7" s="22" t="s">
        <v>70</v>
      </c>
      <c r="J7" s="22" t="s">
        <v>71</v>
      </c>
      <c r="K7" s="97" t="s">
        <v>1282</v>
      </c>
      <c r="L7" s="22" t="s">
        <v>7</v>
      </c>
      <c r="M7" s="22" t="s">
        <v>7</v>
      </c>
      <c r="N7" s="22" t="s">
        <v>143</v>
      </c>
      <c r="O7" s="97" t="s">
        <v>1282</v>
      </c>
      <c r="P7" s="17" t="s">
        <v>144</v>
      </c>
      <c r="Q7" s="22" t="s">
        <v>6</v>
      </c>
      <c r="R7" s="17" t="s">
        <v>7</v>
      </c>
      <c r="S7" s="31" t="s">
        <v>7</v>
      </c>
      <c r="T7" s="31" t="s">
        <v>7</v>
      </c>
    </row>
    <row r="8" spans="1:22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24" t="s">
        <v>75</v>
      </c>
      <c r="P8" s="6" t="s">
        <v>76</v>
      </c>
      <c r="Q8" s="6" t="s">
        <v>81</v>
      </c>
      <c r="R8" s="6" t="s">
        <v>82</v>
      </c>
      <c r="S8" s="6" t="s">
        <v>83</v>
      </c>
      <c r="T8" s="25" t="s">
        <v>145</v>
      </c>
      <c r="U8" s="26"/>
    </row>
    <row r="9" spans="1:22" s="18" customFormat="1" ht="20.25">
      <c r="A9" s="19" t="s">
        <v>86</v>
      </c>
      <c r="B9" s="99" t="s">
        <v>1282</v>
      </c>
      <c r="C9" s="99" t="s">
        <v>1282</v>
      </c>
      <c r="D9" s="99" t="s">
        <v>1282</v>
      </c>
      <c r="E9" s="99" t="s">
        <v>1282</v>
      </c>
      <c r="F9" s="99" t="s">
        <v>1282</v>
      </c>
      <c r="G9" s="99" t="s">
        <v>1282</v>
      </c>
      <c r="H9" s="99" t="s">
        <v>1282</v>
      </c>
      <c r="I9" s="99" t="s">
        <v>1282</v>
      </c>
      <c r="J9" s="55">
        <v>4.74</v>
      </c>
      <c r="K9" s="99" t="s">
        <v>1282</v>
      </c>
      <c r="L9" s="99" t="s">
        <v>1282</v>
      </c>
      <c r="M9" s="56">
        <v>6.3899999999999998E-2</v>
      </c>
      <c r="N9" s="55">
        <v>6533692.5700000003</v>
      </c>
      <c r="O9" s="99" t="s">
        <v>1282</v>
      </c>
      <c r="P9" s="55">
        <v>0</v>
      </c>
      <c r="Q9" s="55">
        <v>24536.557630342439</v>
      </c>
      <c r="R9" s="99" t="s">
        <v>1282</v>
      </c>
      <c r="S9" s="56">
        <v>1</v>
      </c>
      <c r="T9" s="56">
        <v>6.0499999999999998E-2</v>
      </c>
      <c r="U9" s="26"/>
    </row>
    <row r="10" spans="1:22">
      <c r="A10" s="59" t="s">
        <v>161</v>
      </c>
      <c r="B10" s="104" t="s">
        <v>1282</v>
      </c>
      <c r="C10" s="104" t="s">
        <v>1282</v>
      </c>
      <c r="D10" s="104" t="s">
        <v>1282</v>
      </c>
      <c r="E10" s="104" t="s">
        <v>1282</v>
      </c>
      <c r="F10" s="104" t="s">
        <v>1282</v>
      </c>
      <c r="G10" s="104" t="s">
        <v>1282</v>
      </c>
      <c r="H10" s="104" t="s">
        <v>1282</v>
      </c>
      <c r="I10" s="104" t="s">
        <v>1282</v>
      </c>
      <c r="J10" s="61">
        <v>0</v>
      </c>
      <c r="K10" s="104" t="s">
        <v>1282</v>
      </c>
      <c r="L10" s="104" t="s">
        <v>1282</v>
      </c>
      <c r="M10" s="60">
        <v>0</v>
      </c>
      <c r="N10" s="61">
        <v>0</v>
      </c>
      <c r="O10" s="104" t="s">
        <v>1282</v>
      </c>
      <c r="P10" s="61">
        <v>0</v>
      </c>
      <c r="Q10" s="61">
        <v>0</v>
      </c>
      <c r="R10" s="104" t="s">
        <v>1282</v>
      </c>
      <c r="S10" s="60">
        <v>0</v>
      </c>
      <c r="T10" s="60">
        <v>0</v>
      </c>
    </row>
    <row r="11" spans="1:22">
      <c r="A11" s="59" t="s">
        <v>197</v>
      </c>
      <c r="B11" s="104" t="s">
        <v>1282</v>
      </c>
      <c r="C11" s="104" t="s">
        <v>1282</v>
      </c>
      <c r="D11" s="104" t="s">
        <v>1282</v>
      </c>
      <c r="E11" s="104" t="s">
        <v>1282</v>
      </c>
      <c r="F11" s="104" t="s">
        <v>1282</v>
      </c>
      <c r="G11" s="104" t="s">
        <v>1282</v>
      </c>
      <c r="H11" s="104" t="s">
        <v>1282</v>
      </c>
      <c r="I11" s="104" t="s">
        <v>1282</v>
      </c>
      <c r="J11" s="61">
        <v>0</v>
      </c>
      <c r="K11" s="104" t="s">
        <v>1282</v>
      </c>
      <c r="L11" s="104" t="s">
        <v>1282</v>
      </c>
      <c r="M11" s="60">
        <v>0</v>
      </c>
      <c r="N11" s="61">
        <v>0</v>
      </c>
      <c r="O11" s="104" t="s">
        <v>1282</v>
      </c>
      <c r="P11" s="61">
        <v>0</v>
      </c>
      <c r="Q11" s="61">
        <v>0</v>
      </c>
      <c r="R11" s="104" t="s">
        <v>1282</v>
      </c>
      <c r="S11" s="60">
        <v>0</v>
      </c>
      <c r="T11" s="60">
        <v>0</v>
      </c>
    </row>
    <row r="12" spans="1:22">
      <c r="A12" t="s">
        <v>168</v>
      </c>
      <c r="B12" t="s">
        <v>168</v>
      </c>
      <c r="C12" s="104" t="s">
        <v>1282</v>
      </c>
      <c r="D12" s="104" t="s">
        <v>1282</v>
      </c>
      <c r="E12" s="104" t="s">
        <v>1282</v>
      </c>
      <c r="F12" t="s">
        <v>168</v>
      </c>
      <c r="G12" t="s">
        <v>168</v>
      </c>
      <c r="H12" s="104" t="s">
        <v>1282</v>
      </c>
      <c r="I12" s="104" t="s">
        <v>1282</v>
      </c>
      <c r="J12" s="57">
        <v>0</v>
      </c>
      <c r="K12" t="s">
        <v>168</v>
      </c>
      <c r="L12" s="58">
        <v>0</v>
      </c>
      <c r="M12" s="58">
        <v>0</v>
      </c>
      <c r="N12" s="57">
        <v>0</v>
      </c>
      <c r="O12" s="57">
        <v>0</v>
      </c>
      <c r="P12" s="104" t="s">
        <v>1282</v>
      </c>
      <c r="Q12" s="57">
        <v>0</v>
      </c>
      <c r="R12" s="58">
        <v>0</v>
      </c>
      <c r="S12" s="58">
        <v>0</v>
      </c>
      <c r="T12" s="58">
        <v>0</v>
      </c>
    </row>
    <row r="13" spans="1:22">
      <c r="A13" s="59" t="s">
        <v>180</v>
      </c>
      <c r="B13" s="104" t="s">
        <v>1282</v>
      </c>
      <c r="C13" s="104" t="s">
        <v>1282</v>
      </c>
      <c r="D13" s="104" t="s">
        <v>1282</v>
      </c>
      <c r="E13" s="104" t="s">
        <v>1282</v>
      </c>
      <c r="F13" s="104" t="s">
        <v>1282</v>
      </c>
      <c r="G13" s="104" t="s">
        <v>1282</v>
      </c>
      <c r="H13" s="104" t="s">
        <v>1282</v>
      </c>
      <c r="I13" s="104" t="s">
        <v>1282</v>
      </c>
      <c r="J13" s="61">
        <v>0</v>
      </c>
      <c r="K13" s="104" t="s">
        <v>1282</v>
      </c>
      <c r="L13" s="104" t="s">
        <v>1282</v>
      </c>
      <c r="M13" s="60">
        <v>0</v>
      </c>
      <c r="N13" s="61">
        <v>0</v>
      </c>
      <c r="O13" s="104" t="s">
        <v>1282</v>
      </c>
      <c r="P13" s="61">
        <v>0</v>
      </c>
      <c r="Q13" s="61">
        <v>0</v>
      </c>
      <c r="R13" s="104" t="s">
        <v>1282</v>
      </c>
      <c r="S13" s="60">
        <v>0</v>
      </c>
      <c r="T13" s="60">
        <v>0</v>
      </c>
    </row>
    <row r="14" spans="1:22">
      <c r="A14" t="s">
        <v>168</v>
      </c>
      <c r="B14" t="s">
        <v>168</v>
      </c>
      <c r="C14" s="104" t="s">
        <v>1282</v>
      </c>
      <c r="D14" s="104" t="s">
        <v>1282</v>
      </c>
      <c r="E14" s="104" t="s">
        <v>1282</v>
      </c>
      <c r="F14" t="s">
        <v>168</v>
      </c>
      <c r="G14" t="s">
        <v>168</v>
      </c>
      <c r="H14" s="104" t="s">
        <v>1282</v>
      </c>
      <c r="I14" s="104" t="s">
        <v>1282</v>
      </c>
      <c r="J14" s="57">
        <v>0</v>
      </c>
      <c r="K14" t="s">
        <v>168</v>
      </c>
      <c r="L14" s="58">
        <v>0</v>
      </c>
      <c r="M14" s="58">
        <v>0</v>
      </c>
      <c r="N14" s="57">
        <v>0</v>
      </c>
      <c r="O14" s="57">
        <v>0</v>
      </c>
      <c r="P14" s="104" t="s">
        <v>1282</v>
      </c>
      <c r="Q14" s="57">
        <v>0</v>
      </c>
      <c r="R14" s="58">
        <v>0</v>
      </c>
      <c r="S14" s="58">
        <v>0</v>
      </c>
      <c r="T14" s="58">
        <v>0</v>
      </c>
    </row>
    <row r="15" spans="1:22">
      <c r="A15" s="59" t="s">
        <v>198</v>
      </c>
      <c r="B15" s="104" t="s">
        <v>1282</v>
      </c>
      <c r="C15" s="104" t="s">
        <v>1282</v>
      </c>
      <c r="D15" s="104" t="s">
        <v>1282</v>
      </c>
      <c r="E15" s="104" t="s">
        <v>1282</v>
      </c>
      <c r="F15" s="104" t="s">
        <v>1282</v>
      </c>
      <c r="G15" s="104" t="s">
        <v>1282</v>
      </c>
      <c r="H15" s="104" t="s">
        <v>1282</v>
      </c>
      <c r="I15" s="104" t="s">
        <v>1282</v>
      </c>
      <c r="J15" s="61">
        <v>0</v>
      </c>
      <c r="K15" s="104" t="s">
        <v>1282</v>
      </c>
      <c r="L15" s="104" t="s">
        <v>1282</v>
      </c>
      <c r="M15" s="60">
        <v>0</v>
      </c>
      <c r="N15" s="61">
        <v>0</v>
      </c>
      <c r="O15" s="104" t="s">
        <v>1282</v>
      </c>
      <c r="P15" s="61">
        <v>0</v>
      </c>
      <c r="Q15" s="61">
        <v>0</v>
      </c>
      <c r="R15" s="104" t="s">
        <v>1282</v>
      </c>
      <c r="S15" s="60">
        <v>0</v>
      </c>
      <c r="T15" s="60">
        <v>0</v>
      </c>
    </row>
    <row r="16" spans="1:22">
      <c r="A16" t="s">
        <v>168</v>
      </c>
      <c r="B16" t="s">
        <v>168</v>
      </c>
      <c r="C16" s="104" t="s">
        <v>1282</v>
      </c>
      <c r="D16" s="104" t="s">
        <v>1282</v>
      </c>
      <c r="E16" s="104" t="s">
        <v>1282</v>
      </c>
      <c r="F16" t="s">
        <v>168</v>
      </c>
      <c r="G16" t="s">
        <v>168</v>
      </c>
      <c r="H16" s="104" t="s">
        <v>1282</v>
      </c>
      <c r="I16" s="104" t="s">
        <v>1282</v>
      </c>
      <c r="J16" s="57">
        <v>0</v>
      </c>
      <c r="K16" t="s">
        <v>168</v>
      </c>
      <c r="L16" s="58">
        <v>0</v>
      </c>
      <c r="M16" s="58">
        <v>0</v>
      </c>
      <c r="N16" s="57">
        <v>0</v>
      </c>
      <c r="O16" s="57">
        <v>0</v>
      </c>
      <c r="P16" s="104" t="s">
        <v>1282</v>
      </c>
      <c r="Q16" s="57">
        <v>0</v>
      </c>
      <c r="R16" s="58">
        <v>0</v>
      </c>
      <c r="S16" s="58">
        <v>0</v>
      </c>
      <c r="T16" s="58">
        <v>0</v>
      </c>
    </row>
    <row r="17" spans="1:20">
      <c r="A17" s="59" t="s">
        <v>201</v>
      </c>
      <c r="B17" s="104" t="s">
        <v>1282</v>
      </c>
      <c r="C17" s="104" t="s">
        <v>1282</v>
      </c>
      <c r="D17" s="104" t="s">
        <v>1282</v>
      </c>
      <c r="E17" s="104" t="s">
        <v>1282</v>
      </c>
      <c r="F17" s="104" t="s">
        <v>1282</v>
      </c>
      <c r="G17" s="104" t="s">
        <v>1282</v>
      </c>
      <c r="H17" s="104" t="s">
        <v>1282</v>
      </c>
      <c r="I17" s="104" t="s">
        <v>1282</v>
      </c>
      <c r="J17" s="61">
        <v>0</v>
      </c>
      <c r="K17" s="104" t="s">
        <v>1282</v>
      </c>
      <c r="L17" s="104" t="s">
        <v>1282</v>
      </c>
      <c r="M17" s="60">
        <v>0</v>
      </c>
      <c r="N17" s="61">
        <v>0</v>
      </c>
      <c r="O17" s="104" t="s">
        <v>1282</v>
      </c>
      <c r="P17" s="61">
        <v>0</v>
      </c>
      <c r="Q17" s="61">
        <v>0</v>
      </c>
      <c r="R17" s="104" t="s">
        <v>1282</v>
      </c>
      <c r="S17" s="60">
        <v>0</v>
      </c>
      <c r="T17" s="60">
        <v>0</v>
      </c>
    </row>
    <row r="18" spans="1:20">
      <c r="A18" t="s">
        <v>168</v>
      </c>
      <c r="B18" t="s">
        <v>168</v>
      </c>
      <c r="C18" s="104" t="s">
        <v>1282</v>
      </c>
      <c r="D18" s="104" t="s">
        <v>1282</v>
      </c>
      <c r="E18" s="104" t="s">
        <v>1282</v>
      </c>
      <c r="F18" t="s">
        <v>168</v>
      </c>
      <c r="G18" t="s">
        <v>168</v>
      </c>
      <c r="H18" s="104" t="s">
        <v>1282</v>
      </c>
      <c r="I18" s="104" t="s">
        <v>1282</v>
      </c>
      <c r="J18" s="57">
        <v>0</v>
      </c>
      <c r="K18" t="s">
        <v>168</v>
      </c>
      <c r="L18" s="58">
        <v>0</v>
      </c>
      <c r="M18" s="58">
        <v>0</v>
      </c>
      <c r="N18" s="57">
        <v>0</v>
      </c>
      <c r="O18" s="57">
        <v>0</v>
      </c>
      <c r="P18" s="104" t="s">
        <v>1282</v>
      </c>
      <c r="Q18" s="57">
        <v>0</v>
      </c>
      <c r="R18" s="58">
        <v>0</v>
      </c>
      <c r="S18" s="58">
        <v>0</v>
      </c>
      <c r="T18" s="58">
        <v>0</v>
      </c>
    </row>
    <row r="19" spans="1:20">
      <c r="A19" s="59" t="s">
        <v>175</v>
      </c>
      <c r="B19" s="104" t="s">
        <v>1282</v>
      </c>
      <c r="C19" s="104" t="s">
        <v>1282</v>
      </c>
      <c r="D19" s="104" t="s">
        <v>1282</v>
      </c>
      <c r="E19" s="104" t="s">
        <v>1282</v>
      </c>
      <c r="F19" s="104" t="s">
        <v>1282</v>
      </c>
      <c r="G19" s="104" t="s">
        <v>1282</v>
      </c>
      <c r="H19" s="104" t="s">
        <v>1282</v>
      </c>
      <c r="I19" s="104" t="s">
        <v>1282</v>
      </c>
      <c r="J19" s="61">
        <v>4.74</v>
      </c>
      <c r="K19" s="104" t="s">
        <v>1282</v>
      </c>
      <c r="L19" s="104" t="s">
        <v>1282</v>
      </c>
      <c r="M19" s="60">
        <v>6.3899999999999998E-2</v>
      </c>
      <c r="N19" s="61">
        <v>6533692.5700000003</v>
      </c>
      <c r="O19" s="104" t="s">
        <v>1282</v>
      </c>
      <c r="P19" s="61">
        <v>0</v>
      </c>
      <c r="Q19" s="61">
        <v>24536.557630342439</v>
      </c>
      <c r="R19" s="104" t="s">
        <v>1282</v>
      </c>
      <c r="S19" s="60">
        <v>1</v>
      </c>
      <c r="T19" s="60">
        <v>6.0499999999999998E-2</v>
      </c>
    </row>
    <row r="20" spans="1:20">
      <c r="A20" s="59" t="s">
        <v>199</v>
      </c>
      <c r="B20" s="104" t="s">
        <v>1282</v>
      </c>
      <c r="C20" s="104" t="s">
        <v>1282</v>
      </c>
      <c r="D20" s="104" t="s">
        <v>1282</v>
      </c>
      <c r="E20" s="104" t="s">
        <v>1282</v>
      </c>
      <c r="F20" s="104" t="s">
        <v>1282</v>
      </c>
      <c r="G20" s="104" t="s">
        <v>1282</v>
      </c>
      <c r="H20" s="104" t="s">
        <v>1282</v>
      </c>
      <c r="I20" s="104" t="s">
        <v>1282</v>
      </c>
      <c r="J20" s="61">
        <v>5.09</v>
      </c>
      <c r="K20" s="104" t="s">
        <v>1282</v>
      </c>
      <c r="L20" s="104" t="s">
        <v>1282</v>
      </c>
      <c r="M20" s="60">
        <v>7.6200000000000004E-2</v>
      </c>
      <c r="N20" s="61">
        <v>1225330.29</v>
      </c>
      <c r="O20" s="104" t="s">
        <v>1282</v>
      </c>
      <c r="P20" s="61">
        <v>0</v>
      </c>
      <c r="Q20" s="61">
        <v>4256.6440158468577</v>
      </c>
      <c r="R20" s="104" t="s">
        <v>1282</v>
      </c>
      <c r="S20" s="60">
        <v>0.17349999999999999</v>
      </c>
      <c r="T20" s="60">
        <v>1.0500000000000001E-2</v>
      </c>
    </row>
    <row r="21" spans="1:20">
      <c r="A21" t="s">
        <v>202</v>
      </c>
      <c r="B21" t="s">
        <v>203</v>
      </c>
      <c r="C21" t="s">
        <v>105</v>
      </c>
      <c r="D21" t="s">
        <v>204</v>
      </c>
      <c r="E21" t="s">
        <v>205</v>
      </c>
      <c r="F21" t="s">
        <v>206</v>
      </c>
      <c r="G21" t="s">
        <v>207</v>
      </c>
      <c r="H21" t="s">
        <v>208</v>
      </c>
      <c r="I21" s="102" t="s">
        <v>1282</v>
      </c>
      <c r="J21" s="57">
        <v>6.86</v>
      </c>
      <c r="K21" t="s">
        <v>98</v>
      </c>
      <c r="L21" s="58">
        <v>3.7499999999999999E-2</v>
      </c>
      <c r="M21" s="58">
        <v>6.1400000000000003E-2</v>
      </c>
      <c r="N21" s="57">
        <v>47330.720000000001</v>
      </c>
      <c r="O21" s="57">
        <v>85.582330000000255</v>
      </c>
      <c r="P21" s="57">
        <v>0</v>
      </c>
      <c r="Q21" s="57">
        <v>146.917920524902</v>
      </c>
      <c r="R21" s="58">
        <v>1E-4</v>
      </c>
      <c r="S21" s="58">
        <v>6.0000000000000001E-3</v>
      </c>
      <c r="T21" s="58">
        <v>4.0000000000000002E-4</v>
      </c>
    </row>
    <row r="22" spans="1:20">
      <c r="A22" t="s">
        <v>209</v>
      </c>
      <c r="B22" t="s">
        <v>210</v>
      </c>
      <c r="C22" t="s">
        <v>105</v>
      </c>
      <c r="D22" t="s">
        <v>204</v>
      </c>
      <c r="E22" t="s">
        <v>211</v>
      </c>
      <c r="F22" t="s">
        <v>212</v>
      </c>
      <c r="G22" t="s">
        <v>213</v>
      </c>
      <c r="H22" t="s">
        <v>186</v>
      </c>
      <c r="I22" s="102" t="s">
        <v>1282</v>
      </c>
      <c r="J22" s="57">
        <v>2.64</v>
      </c>
      <c r="K22" t="s">
        <v>98</v>
      </c>
      <c r="L22" s="58">
        <v>3.2599999999999997E-2</v>
      </c>
      <c r="M22" s="58">
        <v>8.6599999999999996E-2</v>
      </c>
      <c r="N22" s="57">
        <v>142143.37</v>
      </c>
      <c r="O22" s="57">
        <v>87.799630000000008</v>
      </c>
      <c r="P22" s="57">
        <v>0</v>
      </c>
      <c r="Q22" s="57">
        <v>452.65450707540901</v>
      </c>
      <c r="R22" s="58">
        <v>1E-4</v>
      </c>
      <c r="S22" s="58">
        <v>1.84E-2</v>
      </c>
      <c r="T22" s="58">
        <v>1.1000000000000001E-3</v>
      </c>
    </row>
    <row r="23" spans="1:20">
      <c r="A23" t="s">
        <v>214</v>
      </c>
      <c r="B23" t="s">
        <v>215</v>
      </c>
      <c r="C23" t="s">
        <v>105</v>
      </c>
      <c r="D23" t="s">
        <v>204</v>
      </c>
      <c r="E23" t="s">
        <v>216</v>
      </c>
      <c r="F23" t="s">
        <v>212</v>
      </c>
      <c r="G23" t="s">
        <v>213</v>
      </c>
      <c r="H23" t="s">
        <v>186</v>
      </c>
      <c r="I23" s="102" t="s">
        <v>1282</v>
      </c>
      <c r="J23" s="57">
        <v>1.99</v>
      </c>
      <c r="K23" t="s">
        <v>98</v>
      </c>
      <c r="L23" s="58">
        <v>3.2800000000000003E-2</v>
      </c>
      <c r="M23" s="58">
        <v>8.3099999999999993E-2</v>
      </c>
      <c r="N23" s="57">
        <v>201202.43</v>
      </c>
      <c r="O23" s="57">
        <v>91.480679999999921</v>
      </c>
      <c r="P23" s="57">
        <v>0</v>
      </c>
      <c r="Q23" s="57">
        <v>667.59052058667999</v>
      </c>
      <c r="R23" s="58">
        <v>2.9999999999999997E-4</v>
      </c>
      <c r="S23" s="58">
        <v>2.7199999999999998E-2</v>
      </c>
      <c r="T23" s="58">
        <v>1.6000000000000001E-3</v>
      </c>
    </row>
    <row r="24" spans="1:20">
      <c r="A24" t="s">
        <v>217</v>
      </c>
      <c r="B24" t="s">
        <v>218</v>
      </c>
      <c r="C24" t="s">
        <v>105</v>
      </c>
      <c r="D24" t="s">
        <v>204</v>
      </c>
      <c r="E24" t="s">
        <v>216</v>
      </c>
      <c r="F24" t="s">
        <v>212</v>
      </c>
      <c r="G24" t="s">
        <v>213</v>
      </c>
      <c r="H24" t="s">
        <v>186</v>
      </c>
      <c r="I24" s="102" t="s">
        <v>1282</v>
      </c>
      <c r="J24" s="57">
        <v>3.83</v>
      </c>
      <c r="K24" t="s">
        <v>98</v>
      </c>
      <c r="L24" s="58">
        <v>7.1300000000000002E-2</v>
      </c>
      <c r="M24" s="58">
        <v>7.4999999999999997E-2</v>
      </c>
      <c r="N24" s="57">
        <v>114924.43</v>
      </c>
      <c r="O24" s="57">
        <v>101.25705000000012</v>
      </c>
      <c r="P24" s="57">
        <v>0</v>
      </c>
      <c r="Q24" s="57">
        <v>422.070680534112</v>
      </c>
      <c r="R24" s="58">
        <v>2.0000000000000001E-4</v>
      </c>
      <c r="S24" s="58">
        <v>1.72E-2</v>
      </c>
      <c r="T24" s="58">
        <v>1E-3</v>
      </c>
    </row>
    <row r="25" spans="1:20">
      <c r="A25" t="s">
        <v>219</v>
      </c>
      <c r="B25" t="s">
        <v>220</v>
      </c>
      <c r="C25" t="s">
        <v>105</v>
      </c>
      <c r="D25" t="s">
        <v>204</v>
      </c>
      <c r="E25" t="s">
        <v>221</v>
      </c>
      <c r="F25" t="s">
        <v>222</v>
      </c>
      <c r="G25" t="s">
        <v>223</v>
      </c>
      <c r="H25" t="s">
        <v>186</v>
      </c>
      <c r="I25" s="102" t="s">
        <v>1282</v>
      </c>
      <c r="J25" s="57">
        <v>9.4600000000000009</v>
      </c>
      <c r="K25" t="s">
        <v>98</v>
      </c>
      <c r="L25" s="58">
        <v>6.3799999999999996E-2</v>
      </c>
      <c r="M25" s="58">
        <v>6.8699999999999997E-2</v>
      </c>
      <c r="N25" s="57">
        <v>287613.5</v>
      </c>
      <c r="O25" s="57">
        <v>94.761249999999976</v>
      </c>
      <c r="P25" s="57">
        <v>0</v>
      </c>
      <c r="Q25" s="57">
        <v>988.52487795725597</v>
      </c>
      <c r="R25" s="58">
        <v>4.0000000000000002E-4</v>
      </c>
      <c r="S25" s="58">
        <v>4.0300000000000002E-2</v>
      </c>
      <c r="T25" s="58">
        <v>2.3999999999999998E-3</v>
      </c>
    </row>
    <row r="26" spans="1:20">
      <c r="A26" t="s">
        <v>224</v>
      </c>
      <c r="B26" t="s">
        <v>225</v>
      </c>
      <c r="C26" t="s">
        <v>105</v>
      </c>
      <c r="D26" t="s">
        <v>204</v>
      </c>
      <c r="E26" t="s">
        <v>226</v>
      </c>
      <c r="F26" t="s">
        <v>212</v>
      </c>
      <c r="G26" t="s">
        <v>223</v>
      </c>
      <c r="H26" t="s">
        <v>208</v>
      </c>
      <c r="I26" s="102" t="s">
        <v>1282</v>
      </c>
      <c r="J26" s="57">
        <v>2.19</v>
      </c>
      <c r="K26" t="s">
        <v>98</v>
      </c>
      <c r="L26" s="58">
        <v>3.0800000000000001E-2</v>
      </c>
      <c r="M26" s="58">
        <v>8.6099999999999996E-2</v>
      </c>
      <c r="N26" s="57">
        <v>161438.57999999999</v>
      </c>
      <c r="O26" s="57">
        <v>89.040419999999898</v>
      </c>
      <c r="P26" s="57">
        <v>0</v>
      </c>
      <c r="Q26" s="57">
        <v>521.36525374772805</v>
      </c>
      <c r="R26" s="58">
        <v>2.9999999999999997E-4</v>
      </c>
      <c r="S26" s="58">
        <v>2.12E-2</v>
      </c>
      <c r="T26" s="58">
        <v>1.2999999999999999E-3</v>
      </c>
    </row>
    <row r="27" spans="1:20">
      <c r="A27" t="s">
        <v>227</v>
      </c>
      <c r="B27" t="s">
        <v>228</v>
      </c>
      <c r="C27" t="s">
        <v>105</v>
      </c>
      <c r="D27" t="s">
        <v>204</v>
      </c>
      <c r="E27" t="s">
        <v>229</v>
      </c>
      <c r="F27" t="s">
        <v>230</v>
      </c>
      <c r="G27" t="s">
        <v>231</v>
      </c>
      <c r="H27" t="s">
        <v>208</v>
      </c>
      <c r="I27" s="102" t="s">
        <v>1282</v>
      </c>
      <c r="J27" s="57">
        <v>6.49</v>
      </c>
      <c r="K27" t="s">
        <v>98</v>
      </c>
      <c r="L27" s="58">
        <v>8.5000000000000006E-2</v>
      </c>
      <c r="M27" s="58">
        <v>9.1800000000000007E-2</v>
      </c>
      <c r="N27" s="57">
        <v>120973.08</v>
      </c>
      <c r="O27" s="57">
        <v>99.108279999999993</v>
      </c>
      <c r="P27" s="57">
        <v>0</v>
      </c>
      <c r="Q27" s="57">
        <v>434.85676701266402</v>
      </c>
      <c r="R27" s="58">
        <v>2.0000000000000001E-4</v>
      </c>
      <c r="S27" s="58">
        <v>1.77E-2</v>
      </c>
      <c r="T27" s="58">
        <v>1.1000000000000001E-3</v>
      </c>
    </row>
    <row r="28" spans="1:20">
      <c r="A28" t="s">
        <v>232</v>
      </c>
      <c r="B28" t="s">
        <v>233</v>
      </c>
      <c r="C28" t="s">
        <v>105</v>
      </c>
      <c r="D28" t="s">
        <v>204</v>
      </c>
      <c r="E28" t="s">
        <v>234</v>
      </c>
      <c r="F28" t="s">
        <v>235</v>
      </c>
      <c r="G28" t="s">
        <v>231</v>
      </c>
      <c r="H28" t="s">
        <v>186</v>
      </c>
      <c r="I28" s="102" t="s">
        <v>1282</v>
      </c>
      <c r="J28" s="57">
        <v>5.55</v>
      </c>
      <c r="K28" t="s">
        <v>100</v>
      </c>
      <c r="L28" s="58">
        <v>4.3799999999999999E-2</v>
      </c>
      <c r="M28" s="58">
        <v>5.4800000000000001E-2</v>
      </c>
      <c r="N28" s="57">
        <v>30243.27</v>
      </c>
      <c r="O28" s="57">
        <v>94.237789999999919</v>
      </c>
      <c r="P28" s="57">
        <v>0</v>
      </c>
      <c r="Q28" s="57">
        <v>114.332963922484</v>
      </c>
      <c r="R28" s="58">
        <v>0</v>
      </c>
      <c r="S28" s="58">
        <v>4.7000000000000002E-3</v>
      </c>
      <c r="T28" s="58">
        <v>2.9999999999999997E-4</v>
      </c>
    </row>
    <row r="29" spans="1:20">
      <c r="A29" t="s">
        <v>236</v>
      </c>
      <c r="B29" t="s">
        <v>237</v>
      </c>
      <c r="C29" t="s">
        <v>105</v>
      </c>
      <c r="D29" t="s">
        <v>204</v>
      </c>
      <c r="E29" t="s">
        <v>234</v>
      </c>
      <c r="F29" t="s">
        <v>235</v>
      </c>
      <c r="G29" t="s">
        <v>231</v>
      </c>
      <c r="H29" t="s">
        <v>186</v>
      </c>
      <c r="I29" s="102" t="s">
        <v>1282</v>
      </c>
      <c r="J29" s="57">
        <v>4.54</v>
      </c>
      <c r="K29" t="s">
        <v>100</v>
      </c>
      <c r="L29" s="58">
        <v>7.3800000000000004E-2</v>
      </c>
      <c r="M29" s="58">
        <v>5.3199999999999997E-2</v>
      </c>
      <c r="N29" s="57">
        <v>61998.7</v>
      </c>
      <c r="O29" s="57">
        <v>111.22804000000018</v>
      </c>
      <c r="P29" s="57">
        <v>0</v>
      </c>
      <c r="Q29" s="57">
        <v>276.639690632412</v>
      </c>
      <c r="R29" s="58">
        <v>1E-4</v>
      </c>
      <c r="S29" s="58">
        <v>1.1299999999999999E-2</v>
      </c>
      <c r="T29" s="58">
        <v>6.9999999999999999E-4</v>
      </c>
    </row>
    <row r="30" spans="1:20">
      <c r="A30" t="s">
        <v>238</v>
      </c>
      <c r="B30" t="s">
        <v>239</v>
      </c>
      <c r="C30" t="s">
        <v>105</v>
      </c>
      <c r="D30" t="s">
        <v>204</v>
      </c>
      <c r="E30" t="s">
        <v>234</v>
      </c>
      <c r="F30" t="s">
        <v>235</v>
      </c>
      <c r="G30" t="s">
        <v>231</v>
      </c>
      <c r="H30" t="s">
        <v>186</v>
      </c>
      <c r="I30" s="102" t="s">
        <v>1282</v>
      </c>
      <c r="J30" s="57">
        <v>5.69</v>
      </c>
      <c r="K30" t="s">
        <v>98</v>
      </c>
      <c r="L30" s="58">
        <v>8.1299999999999997E-2</v>
      </c>
      <c r="M30" s="58">
        <v>6.5299999999999997E-2</v>
      </c>
      <c r="N30" s="57">
        <v>57462.21</v>
      </c>
      <c r="O30" s="57">
        <v>111.16779000000015</v>
      </c>
      <c r="P30" s="57">
        <v>0</v>
      </c>
      <c r="Q30" s="57">
        <v>231.69083385321099</v>
      </c>
      <c r="R30" s="58">
        <v>1E-4</v>
      </c>
      <c r="S30" s="58">
        <v>9.4000000000000004E-3</v>
      </c>
      <c r="T30" s="58">
        <v>5.9999999999999995E-4</v>
      </c>
    </row>
    <row r="31" spans="1:20">
      <c r="A31" s="59" t="s">
        <v>200</v>
      </c>
      <c r="B31" s="104" t="s">
        <v>1282</v>
      </c>
      <c r="C31" s="104" t="s">
        <v>1282</v>
      </c>
      <c r="D31" s="104" t="s">
        <v>1282</v>
      </c>
      <c r="E31" s="104" t="s">
        <v>1282</v>
      </c>
      <c r="F31" s="104" t="s">
        <v>1282</v>
      </c>
      <c r="G31" s="104" t="s">
        <v>1282</v>
      </c>
      <c r="H31" s="104" t="s">
        <v>1282</v>
      </c>
      <c r="I31" s="104" t="s">
        <v>1282</v>
      </c>
      <c r="J31" s="61">
        <v>4.66</v>
      </c>
      <c r="K31" s="104" t="s">
        <v>1282</v>
      </c>
      <c r="L31" s="104" t="s">
        <v>1282</v>
      </c>
      <c r="M31" s="60">
        <v>6.13E-2</v>
      </c>
      <c r="N31" s="61">
        <v>5308362.28</v>
      </c>
      <c r="O31" s="104" t="s">
        <v>1282</v>
      </c>
      <c r="P31" s="61">
        <v>0</v>
      </c>
      <c r="Q31" s="61">
        <v>20279.913614495581</v>
      </c>
      <c r="R31" s="104" t="s">
        <v>1282</v>
      </c>
      <c r="S31" s="60">
        <v>0.82650000000000001</v>
      </c>
      <c r="T31" s="60">
        <v>0.05</v>
      </c>
    </row>
    <row r="32" spans="1:20">
      <c r="A32" t="s">
        <v>240</v>
      </c>
      <c r="B32" t="s">
        <v>241</v>
      </c>
      <c r="C32" t="s">
        <v>105</v>
      </c>
      <c r="D32" t="s">
        <v>204</v>
      </c>
      <c r="E32" s="102" t="s">
        <v>1282</v>
      </c>
      <c r="F32" t="s">
        <v>242</v>
      </c>
      <c r="G32" t="s">
        <v>185</v>
      </c>
      <c r="H32" t="s">
        <v>208</v>
      </c>
      <c r="I32" s="102" t="s">
        <v>1282</v>
      </c>
      <c r="J32" s="57">
        <v>7.16</v>
      </c>
      <c r="K32" t="s">
        <v>100</v>
      </c>
      <c r="L32" s="58">
        <v>4.2500000000000003E-2</v>
      </c>
      <c r="M32" s="58">
        <v>4.36E-2</v>
      </c>
      <c r="N32" s="57">
        <v>60486.54</v>
      </c>
      <c r="O32" s="57">
        <v>100.85722999999984</v>
      </c>
      <c r="P32" s="57">
        <v>0</v>
      </c>
      <c r="Q32" s="57">
        <v>244.72785363306301</v>
      </c>
      <c r="R32" s="58">
        <v>0</v>
      </c>
      <c r="S32" s="58">
        <v>0.01</v>
      </c>
      <c r="T32" s="58">
        <v>5.9999999999999995E-4</v>
      </c>
    </row>
    <row r="33" spans="1:20">
      <c r="A33" t="s">
        <v>243</v>
      </c>
      <c r="B33" t="s">
        <v>244</v>
      </c>
      <c r="C33" t="s">
        <v>105</v>
      </c>
      <c r="D33" t="s">
        <v>204</v>
      </c>
      <c r="E33" s="102" t="s">
        <v>1282</v>
      </c>
      <c r="F33" t="s">
        <v>242</v>
      </c>
      <c r="G33" t="s">
        <v>245</v>
      </c>
      <c r="H33" t="s">
        <v>208</v>
      </c>
      <c r="I33" s="102" t="s">
        <v>1282</v>
      </c>
      <c r="J33" s="57">
        <v>0.69</v>
      </c>
      <c r="K33" t="s">
        <v>98</v>
      </c>
      <c r="L33" s="58">
        <v>4.4999999999999998E-2</v>
      </c>
      <c r="M33" s="58">
        <v>6.0699999999999997E-2</v>
      </c>
      <c r="N33" s="57">
        <v>39.32</v>
      </c>
      <c r="O33" s="57">
        <v>101.30241098677517</v>
      </c>
      <c r="P33" s="57">
        <v>0</v>
      </c>
      <c r="Q33" s="57">
        <v>0.144471055716</v>
      </c>
      <c r="R33" s="58">
        <v>0</v>
      </c>
      <c r="S33" s="58">
        <v>0</v>
      </c>
      <c r="T33" s="58">
        <v>0</v>
      </c>
    </row>
    <row r="34" spans="1:20">
      <c r="A34" t="s">
        <v>246</v>
      </c>
      <c r="B34" t="s">
        <v>247</v>
      </c>
      <c r="C34" t="s">
        <v>105</v>
      </c>
      <c r="D34" t="s">
        <v>204</v>
      </c>
      <c r="E34" s="102" t="s">
        <v>1282</v>
      </c>
      <c r="F34" t="s">
        <v>242</v>
      </c>
      <c r="G34" t="s">
        <v>248</v>
      </c>
      <c r="H34" t="s">
        <v>249</v>
      </c>
      <c r="I34" s="102" t="s">
        <v>1282</v>
      </c>
      <c r="J34" s="57">
        <v>6.41</v>
      </c>
      <c r="K34" t="s">
        <v>98</v>
      </c>
      <c r="L34" s="58">
        <v>0.03</v>
      </c>
      <c r="M34" s="58">
        <v>6.2899999999999998E-2</v>
      </c>
      <c r="N34" s="57">
        <v>111900.1</v>
      </c>
      <c r="O34" s="57">
        <v>82.705669999999984</v>
      </c>
      <c r="P34" s="57">
        <v>0</v>
      </c>
      <c r="Q34" s="57">
        <v>335.67060740917498</v>
      </c>
      <c r="R34" s="58">
        <v>1E-4</v>
      </c>
      <c r="S34" s="58">
        <v>1.37E-2</v>
      </c>
      <c r="T34" s="58">
        <v>8.0000000000000004E-4</v>
      </c>
    </row>
    <row r="35" spans="1:20">
      <c r="A35" t="s">
        <v>250</v>
      </c>
      <c r="B35" t="s">
        <v>251</v>
      </c>
      <c r="C35" t="s">
        <v>105</v>
      </c>
      <c r="D35" t="s">
        <v>204</v>
      </c>
      <c r="E35" s="102" t="s">
        <v>1282</v>
      </c>
      <c r="F35" t="s">
        <v>242</v>
      </c>
      <c r="G35" t="s">
        <v>248</v>
      </c>
      <c r="H35" t="s">
        <v>249</v>
      </c>
      <c r="I35" s="102" t="s">
        <v>1282</v>
      </c>
      <c r="J35" s="57">
        <v>7.05</v>
      </c>
      <c r="K35" t="s">
        <v>98</v>
      </c>
      <c r="L35" s="58">
        <v>3.5000000000000003E-2</v>
      </c>
      <c r="M35" s="58">
        <v>6.3600000000000004E-2</v>
      </c>
      <c r="N35" s="57">
        <v>45364.91</v>
      </c>
      <c r="O35" s="57">
        <v>83.612890000000192</v>
      </c>
      <c r="P35" s="57">
        <v>0</v>
      </c>
      <c r="Q35" s="57">
        <v>137.57541890085301</v>
      </c>
      <c r="R35" s="58">
        <v>1E-4</v>
      </c>
      <c r="S35" s="58">
        <v>5.5999999999999999E-3</v>
      </c>
      <c r="T35" s="58">
        <v>2.9999999999999997E-4</v>
      </c>
    </row>
    <row r="36" spans="1:20">
      <c r="A36" t="s">
        <v>252</v>
      </c>
      <c r="B36" t="s">
        <v>253</v>
      </c>
      <c r="C36" t="s">
        <v>105</v>
      </c>
      <c r="D36" t="s">
        <v>204</v>
      </c>
      <c r="E36" s="102" t="s">
        <v>1282</v>
      </c>
      <c r="F36" t="s">
        <v>242</v>
      </c>
      <c r="G36" t="s">
        <v>254</v>
      </c>
      <c r="H36" t="s">
        <v>249</v>
      </c>
      <c r="I36" s="102" t="s">
        <v>1282</v>
      </c>
      <c r="J36" s="57">
        <v>3.54</v>
      </c>
      <c r="K36" t="s">
        <v>98</v>
      </c>
      <c r="L36" s="58">
        <v>3.2000000000000001E-2</v>
      </c>
      <c r="M36" s="58">
        <v>9.8799999999999999E-2</v>
      </c>
      <c r="N36" s="57">
        <v>96778.46</v>
      </c>
      <c r="O36" s="57">
        <v>81.108329999999953</v>
      </c>
      <c r="P36" s="57">
        <v>0</v>
      </c>
      <c r="Q36" s="57">
        <v>284.70278934363898</v>
      </c>
      <c r="R36" s="58">
        <v>1E-4</v>
      </c>
      <c r="S36" s="58">
        <v>1.1599999999999999E-2</v>
      </c>
      <c r="T36" s="58">
        <v>6.9999999999999999E-4</v>
      </c>
    </row>
    <row r="37" spans="1:20">
      <c r="A37" t="s">
        <v>255</v>
      </c>
      <c r="B37" t="s">
        <v>256</v>
      </c>
      <c r="C37" t="s">
        <v>105</v>
      </c>
      <c r="D37" t="s">
        <v>204</v>
      </c>
      <c r="E37" s="102" t="s">
        <v>1282</v>
      </c>
      <c r="F37" t="s">
        <v>242</v>
      </c>
      <c r="G37" t="s">
        <v>257</v>
      </c>
      <c r="H37" t="s">
        <v>208</v>
      </c>
      <c r="I37" s="102" t="s">
        <v>1282</v>
      </c>
      <c r="J37" s="57">
        <v>7.18</v>
      </c>
      <c r="K37" t="s">
        <v>100</v>
      </c>
      <c r="L37" s="58">
        <v>4.2500000000000003E-2</v>
      </c>
      <c r="M37" s="58">
        <v>4.3900000000000002E-2</v>
      </c>
      <c r="N37" s="57">
        <v>120973.08</v>
      </c>
      <c r="O37" s="57">
        <v>102.01257999999996</v>
      </c>
      <c r="P37" s="57">
        <v>0</v>
      </c>
      <c r="Q37" s="57">
        <v>495.06257007001199</v>
      </c>
      <c r="R37" s="58">
        <v>1E-4</v>
      </c>
      <c r="S37" s="58">
        <v>2.0199999999999999E-2</v>
      </c>
      <c r="T37" s="58">
        <v>1.1999999999999999E-3</v>
      </c>
    </row>
    <row r="38" spans="1:20">
      <c r="A38" t="s">
        <v>258</v>
      </c>
      <c r="B38" t="s">
        <v>259</v>
      </c>
      <c r="C38" t="s">
        <v>105</v>
      </c>
      <c r="D38" t="s">
        <v>204</v>
      </c>
      <c r="E38" s="102" t="s">
        <v>1282</v>
      </c>
      <c r="F38" t="s">
        <v>260</v>
      </c>
      <c r="G38" t="s">
        <v>257</v>
      </c>
      <c r="H38" t="s">
        <v>208</v>
      </c>
      <c r="I38" s="102" t="s">
        <v>1282</v>
      </c>
      <c r="J38" s="57">
        <v>7.37</v>
      </c>
      <c r="K38" t="s">
        <v>98</v>
      </c>
      <c r="L38" s="58">
        <v>5.8799999999999998E-2</v>
      </c>
      <c r="M38" s="58">
        <v>5.4800000000000001E-2</v>
      </c>
      <c r="N38" s="57">
        <v>60486.54</v>
      </c>
      <c r="O38" s="57">
        <v>106.23860000000005</v>
      </c>
      <c r="P38" s="57">
        <v>0</v>
      </c>
      <c r="Q38" s="57">
        <v>233.071213262664</v>
      </c>
      <c r="R38" s="58">
        <v>1E-4</v>
      </c>
      <c r="S38" s="58">
        <v>9.4999999999999998E-3</v>
      </c>
      <c r="T38" s="58">
        <v>5.9999999999999995E-4</v>
      </c>
    </row>
    <row r="39" spans="1:20">
      <c r="A39" t="s">
        <v>261</v>
      </c>
      <c r="B39" t="s">
        <v>262</v>
      </c>
      <c r="C39" t="s">
        <v>105</v>
      </c>
      <c r="D39" t="s">
        <v>204</v>
      </c>
      <c r="E39" s="102" t="s">
        <v>1282</v>
      </c>
      <c r="F39" t="s">
        <v>263</v>
      </c>
      <c r="G39" t="s">
        <v>257</v>
      </c>
      <c r="H39" t="s">
        <v>208</v>
      </c>
      <c r="I39" s="102" t="s">
        <v>1282</v>
      </c>
      <c r="J39" s="57">
        <v>3.33</v>
      </c>
      <c r="K39" t="s">
        <v>101</v>
      </c>
      <c r="L39" s="58">
        <v>4.6300000000000001E-2</v>
      </c>
      <c r="M39" s="58">
        <v>5.8299999999999998E-2</v>
      </c>
      <c r="N39" s="57">
        <v>90729.81</v>
      </c>
      <c r="O39" s="57">
        <v>97.50660000000002</v>
      </c>
      <c r="P39" s="57">
        <v>0</v>
      </c>
      <c r="Q39" s="57">
        <v>408.79971527629101</v>
      </c>
      <c r="R39" s="58">
        <v>2.0000000000000001E-4</v>
      </c>
      <c r="S39" s="58">
        <v>1.67E-2</v>
      </c>
      <c r="T39" s="58">
        <v>1E-3</v>
      </c>
    </row>
    <row r="40" spans="1:20">
      <c r="A40" t="s">
        <v>264</v>
      </c>
      <c r="B40" t="s">
        <v>265</v>
      </c>
      <c r="C40" t="s">
        <v>105</v>
      </c>
      <c r="D40" t="s">
        <v>204</v>
      </c>
      <c r="E40" s="102" t="s">
        <v>1282</v>
      </c>
      <c r="F40" t="s">
        <v>263</v>
      </c>
      <c r="G40" t="s">
        <v>207</v>
      </c>
      <c r="H40" t="s">
        <v>208</v>
      </c>
      <c r="I40" s="102" t="s">
        <v>1282</v>
      </c>
      <c r="J40" s="57">
        <v>6.91</v>
      </c>
      <c r="K40" t="s">
        <v>98</v>
      </c>
      <c r="L40" s="58">
        <v>6.7400000000000002E-2</v>
      </c>
      <c r="M40" s="58">
        <v>5.6399999999999999E-2</v>
      </c>
      <c r="N40" s="57">
        <v>45364.91</v>
      </c>
      <c r="O40" s="57">
        <v>107.58701000000015</v>
      </c>
      <c r="P40" s="57">
        <v>0</v>
      </c>
      <c r="Q40" s="57">
        <v>177.02208318645901</v>
      </c>
      <c r="R40" s="58">
        <v>0</v>
      </c>
      <c r="S40" s="58">
        <v>7.1999999999999998E-3</v>
      </c>
      <c r="T40" s="58">
        <v>4.0000000000000002E-4</v>
      </c>
    </row>
    <row r="41" spans="1:20">
      <c r="A41" t="s">
        <v>266</v>
      </c>
      <c r="B41" t="s">
        <v>267</v>
      </c>
      <c r="C41" t="s">
        <v>105</v>
      </c>
      <c r="D41" t="s">
        <v>204</v>
      </c>
      <c r="E41" s="102" t="s">
        <v>1282</v>
      </c>
      <c r="F41" t="s">
        <v>263</v>
      </c>
      <c r="G41" t="s">
        <v>207</v>
      </c>
      <c r="H41" t="s">
        <v>208</v>
      </c>
      <c r="I41" s="102" t="s">
        <v>1282</v>
      </c>
      <c r="J41" s="57">
        <v>4.95</v>
      </c>
      <c r="K41" t="s">
        <v>98</v>
      </c>
      <c r="L41" s="58">
        <v>3.9300000000000002E-2</v>
      </c>
      <c r="M41" s="58">
        <v>5.8700000000000002E-2</v>
      </c>
      <c r="N41" s="57">
        <v>63964.52</v>
      </c>
      <c r="O41" s="57">
        <v>92.249900000000011</v>
      </c>
      <c r="P41" s="57">
        <v>0</v>
      </c>
      <c r="Q41" s="57">
        <v>214.019135202586</v>
      </c>
      <c r="R41" s="58">
        <v>0</v>
      </c>
      <c r="S41" s="58">
        <v>8.6999999999999994E-3</v>
      </c>
      <c r="T41" s="58">
        <v>5.0000000000000001E-4</v>
      </c>
    </row>
    <row r="42" spans="1:20">
      <c r="A42" t="s">
        <v>268</v>
      </c>
      <c r="B42" t="s">
        <v>269</v>
      </c>
      <c r="C42" t="s">
        <v>105</v>
      </c>
      <c r="D42" t="s">
        <v>204</v>
      </c>
      <c r="E42" s="102" t="s">
        <v>1282</v>
      </c>
      <c r="F42" t="s">
        <v>270</v>
      </c>
      <c r="G42" t="s">
        <v>207</v>
      </c>
      <c r="H42" t="s">
        <v>186</v>
      </c>
      <c r="I42" s="102" t="s">
        <v>1282</v>
      </c>
      <c r="J42" s="57">
        <v>2.5499999999999998</v>
      </c>
      <c r="K42" t="s">
        <v>98</v>
      </c>
      <c r="L42" s="58">
        <v>4.7500000000000001E-2</v>
      </c>
      <c r="M42" s="58">
        <v>7.3499999999999996E-2</v>
      </c>
      <c r="N42" s="57">
        <v>69559.520000000004</v>
      </c>
      <c r="O42" s="57">
        <v>94.50067000000017</v>
      </c>
      <c r="P42" s="57">
        <v>0</v>
      </c>
      <c r="Q42" s="57">
        <v>238.41798855174</v>
      </c>
      <c r="R42" s="58">
        <v>0</v>
      </c>
      <c r="S42" s="58">
        <v>9.7000000000000003E-3</v>
      </c>
      <c r="T42" s="58">
        <v>5.9999999999999995E-4</v>
      </c>
    </row>
    <row r="43" spans="1:20">
      <c r="A43" t="s">
        <v>271</v>
      </c>
      <c r="B43" t="s">
        <v>272</v>
      </c>
      <c r="C43" t="s">
        <v>105</v>
      </c>
      <c r="D43" t="s">
        <v>204</v>
      </c>
      <c r="E43" s="102" t="s">
        <v>1282</v>
      </c>
      <c r="F43" t="s">
        <v>270</v>
      </c>
      <c r="G43" t="s">
        <v>207</v>
      </c>
      <c r="H43" t="s">
        <v>186</v>
      </c>
      <c r="I43" s="102" t="s">
        <v>1282</v>
      </c>
      <c r="J43" s="57">
        <v>5.62</v>
      </c>
      <c r="K43" t="s">
        <v>98</v>
      </c>
      <c r="L43" s="58">
        <v>5.1299999999999998E-2</v>
      </c>
      <c r="M43" s="58">
        <v>7.2099999999999997E-2</v>
      </c>
      <c r="N43" s="57">
        <v>49750.18</v>
      </c>
      <c r="O43" s="57">
        <v>89.959670000000244</v>
      </c>
      <c r="P43" s="57">
        <v>0</v>
      </c>
      <c r="Q43" s="57">
        <v>162.32673954797701</v>
      </c>
      <c r="R43" s="58">
        <v>0</v>
      </c>
      <c r="S43" s="58">
        <v>6.6E-3</v>
      </c>
      <c r="T43" s="58">
        <v>4.0000000000000002E-4</v>
      </c>
    </row>
    <row r="44" spans="1:20">
      <c r="A44" t="s">
        <v>273</v>
      </c>
      <c r="B44" t="s">
        <v>274</v>
      </c>
      <c r="C44" t="s">
        <v>105</v>
      </c>
      <c r="D44" t="s">
        <v>204</v>
      </c>
      <c r="E44" s="102" t="s">
        <v>1282</v>
      </c>
      <c r="F44" t="s">
        <v>275</v>
      </c>
      <c r="G44" t="s">
        <v>213</v>
      </c>
      <c r="H44" t="s">
        <v>186</v>
      </c>
      <c r="I44" s="102" t="s">
        <v>1282</v>
      </c>
      <c r="J44" s="57">
        <v>6.96</v>
      </c>
      <c r="K44" t="s">
        <v>98</v>
      </c>
      <c r="L44" s="58">
        <v>3.3000000000000002E-2</v>
      </c>
      <c r="M44" s="58">
        <v>5.2699999999999997E-2</v>
      </c>
      <c r="N44" s="57">
        <v>90729.81</v>
      </c>
      <c r="O44" s="57">
        <v>88.375999999999934</v>
      </c>
      <c r="P44" s="57">
        <v>0</v>
      </c>
      <c r="Q44" s="57">
        <v>290.82510796407098</v>
      </c>
      <c r="R44" s="58">
        <v>0</v>
      </c>
      <c r="S44" s="58">
        <v>1.1900000000000001E-2</v>
      </c>
      <c r="T44" s="58">
        <v>6.9999999999999999E-4</v>
      </c>
    </row>
    <row r="45" spans="1:20">
      <c r="A45" t="s">
        <v>276</v>
      </c>
      <c r="B45" t="s">
        <v>277</v>
      </c>
      <c r="C45" t="s">
        <v>105</v>
      </c>
      <c r="D45" t="s">
        <v>204</v>
      </c>
      <c r="E45" s="102" t="s">
        <v>1282</v>
      </c>
      <c r="F45" t="s">
        <v>242</v>
      </c>
      <c r="G45" t="s">
        <v>278</v>
      </c>
      <c r="H45" t="s">
        <v>249</v>
      </c>
      <c r="I45" s="102" t="s">
        <v>1282</v>
      </c>
      <c r="J45" s="57">
        <v>6.52</v>
      </c>
      <c r="K45" t="s">
        <v>100</v>
      </c>
      <c r="L45" s="58">
        <v>5.8000000000000003E-2</v>
      </c>
      <c r="M45" s="58">
        <v>4.58E-2</v>
      </c>
      <c r="N45" s="57">
        <v>45364.91</v>
      </c>
      <c r="O45" s="57">
        <v>110.29677000000027</v>
      </c>
      <c r="P45" s="57">
        <v>0</v>
      </c>
      <c r="Q45" s="57">
        <v>200.72453972677201</v>
      </c>
      <c r="R45" s="58">
        <v>1E-4</v>
      </c>
      <c r="S45" s="58">
        <v>8.2000000000000007E-3</v>
      </c>
      <c r="T45" s="58">
        <v>5.0000000000000001E-4</v>
      </c>
    </row>
    <row r="46" spans="1:20">
      <c r="A46" t="s">
        <v>279</v>
      </c>
      <c r="B46" t="s">
        <v>280</v>
      </c>
      <c r="C46" t="s">
        <v>105</v>
      </c>
      <c r="D46" t="s">
        <v>204</v>
      </c>
      <c r="E46" s="102" t="s">
        <v>1282</v>
      </c>
      <c r="F46" t="s">
        <v>263</v>
      </c>
      <c r="G46" t="s">
        <v>213</v>
      </c>
      <c r="H46" t="s">
        <v>208</v>
      </c>
      <c r="I46" s="102" t="s">
        <v>1282</v>
      </c>
      <c r="J46" s="57">
        <v>7.26</v>
      </c>
      <c r="K46" t="s">
        <v>98</v>
      </c>
      <c r="L46" s="58">
        <v>6.1699999999999998E-2</v>
      </c>
      <c r="M46" s="58">
        <v>5.6800000000000003E-2</v>
      </c>
      <c r="N46" s="57">
        <v>45364.91</v>
      </c>
      <c r="O46" s="57">
        <v>103.84925000000017</v>
      </c>
      <c r="P46" s="57">
        <v>0</v>
      </c>
      <c r="Q46" s="57">
        <v>170.87202788098099</v>
      </c>
      <c r="R46" s="58">
        <v>0</v>
      </c>
      <c r="S46" s="58">
        <v>7.0000000000000001E-3</v>
      </c>
      <c r="T46" s="58">
        <v>4.0000000000000002E-4</v>
      </c>
    </row>
    <row r="47" spans="1:20">
      <c r="A47" t="s">
        <v>281</v>
      </c>
      <c r="B47" t="s">
        <v>282</v>
      </c>
      <c r="C47" t="s">
        <v>105</v>
      </c>
      <c r="D47" t="s">
        <v>204</v>
      </c>
      <c r="E47" s="102" t="s">
        <v>1282</v>
      </c>
      <c r="F47" t="s">
        <v>283</v>
      </c>
      <c r="G47" t="s">
        <v>213</v>
      </c>
      <c r="H47" t="s">
        <v>186</v>
      </c>
      <c r="I47" s="102" t="s">
        <v>1282</v>
      </c>
      <c r="J47" s="57">
        <v>6.72</v>
      </c>
      <c r="K47" t="s">
        <v>98</v>
      </c>
      <c r="L47" s="58">
        <v>6.4000000000000001E-2</v>
      </c>
      <c r="M47" s="58">
        <v>5.4600000000000003E-2</v>
      </c>
      <c r="N47" s="57">
        <v>39316.25</v>
      </c>
      <c r="O47" s="57">
        <v>109.184</v>
      </c>
      <c r="P47" s="57">
        <v>0</v>
      </c>
      <c r="Q47" s="57">
        <v>155.6964263088</v>
      </c>
      <c r="R47" s="58">
        <v>0</v>
      </c>
      <c r="S47" s="58">
        <v>6.3E-3</v>
      </c>
      <c r="T47" s="58">
        <v>4.0000000000000002E-4</v>
      </c>
    </row>
    <row r="48" spans="1:20">
      <c r="A48" t="s">
        <v>284</v>
      </c>
      <c r="B48" t="s">
        <v>285</v>
      </c>
      <c r="C48" t="s">
        <v>105</v>
      </c>
      <c r="D48" t="s">
        <v>204</v>
      </c>
      <c r="E48" s="102" t="s">
        <v>1282</v>
      </c>
      <c r="F48" t="s">
        <v>263</v>
      </c>
      <c r="G48" t="s">
        <v>213</v>
      </c>
      <c r="H48" t="s">
        <v>208</v>
      </c>
      <c r="I48" s="102" t="s">
        <v>1282</v>
      </c>
      <c r="J48" s="57">
        <v>4.05</v>
      </c>
      <c r="K48" t="s">
        <v>100</v>
      </c>
      <c r="L48" s="58">
        <v>4.1300000000000003E-2</v>
      </c>
      <c r="M48" s="58">
        <v>0.04</v>
      </c>
      <c r="N48" s="57">
        <v>89822.51</v>
      </c>
      <c r="O48" s="57">
        <v>101.70788999999999</v>
      </c>
      <c r="P48" s="57">
        <v>0</v>
      </c>
      <c r="Q48" s="57">
        <v>366.48605498828198</v>
      </c>
      <c r="R48" s="58">
        <v>1E-4</v>
      </c>
      <c r="S48" s="58">
        <v>1.49E-2</v>
      </c>
      <c r="T48" s="58">
        <v>8.9999999999999998E-4</v>
      </c>
    </row>
    <row r="49" spans="1:20">
      <c r="A49" t="s">
        <v>286</v>
      </c>
      <c r="B49" t="s">
        <v>287</v>
      </c>
      <c r="C49" t="s">
        <v>105</v>
      </c>
      <c r="D49" t="s">
        <v>204</v>
      </c>
      <c r="E49" s="102" t="s">
        <v>1282</v>
      </c>
      <c r="F49" t="s">
        <v>288</v>
      </c>
      <c r="G49" t="s">
        <v>213</v>
      </c>
      <c r="H49" t="s">
        <v>208</v>
      </c>
      <c r="I49" s="102" t="s">
        <v>1282</v>
      </c>
      <c r="J49" s="57">
        <v>6.78</v>
      </c>
      <c r="K49" t="s">
        <v>98</v>
      </c>
      <c r="L49" s="58">
        <v>6.8000000000000005E-2</v>
      </c>
      <c r="M49" s="58">
        <v>5.8299999999999998E-2</v>
      </c>
      <c r="N49" s="57">
        <v>90729.81</v>
      </c>
      <c r="O49" s="57">
        <v>109.30909999999994</v>
      </c>
      <c r="P49" s="57">
        <v>0</v>
      </c>
      <c r="Q49" s="57">
        <v>359.711129819809</v>
      </c>
      <c r="R49" s="58">
        <v>1E-4</v>
      </c>
      <c r="S49" s="58">
        <v>1.47E-2</v>
      </c>
      <c r="T49" s="58">
        <v>8.9999999999999998E-4</v>
      </c>
    </row>
    <row r="50" spans="1:20">
      <c r="A50" t="s">
        <v>289</v>
      </c>
      <c r="B50" t="s">
        <v>290</v>
      </c>
      <c r="C50" t="s">
        <v>105</v>
      </c>
      <c r="D50" t="s">
        <v>204</v>
      </c>
      <c r="E50" s="102" t="s">
        <v>1282</v>
      </c>
      <c r="F50" t="s">
        <v>242</v>
      </c>
      <c r="G50" t="s">
        <v>213</v>
      </c>
      <c r="H50" t="s">
        <v>186</v>
      </c>
      <c r="I50" s="102" t="s">
        <v>1282</v>
      </c>
      <c r="J50" s="57">
        <v>6.59</v>
      </c>
      <c r="K50" t="s">
        <v>98</v>
      </c>
      <c r="L50" s="58">
        <v>0.06</v>
      </c>
      <c r="M50" s="58">
        <v>6.0299999999999999E-2</v>
      </c>
      <c r="N50" s="57">
        <v>75608.179999999993</v>
      </c>
      <c r="O50" s="57">
        <v>101.31633000000006</v>
      </c>
      <c r="P50" s="57">
        <v>0</v>
      </c>
      <c r="Q50" s="57">
        <v>277.84065205606498</v>
      </c>
      <c r="R50" s="58">
        <v>1E-4</v>
      </c>
      <c r="S50" s="58">
        <v>1.1299999999999999E-2</v>
      </c>
      <c r="T50" s="58">
        <v>6.9999999999999999E-4</v>
      </c>
    </row>
    <row r="51" spans="1:20">
      <c r="A51" t="s">
        <v>291</v>
      </c>
      <c r="B51" t="s">
        <v>292</v>
      </c>
      <c r="C51" t="s">
        <v>105</v>
      </c>
      <c r="D51" t="s">
        <v>204</v>
      </c>
      <c r="E51" s="102" t="s">
        <v>1282</v>
      </c>
      <c r="F51" t="s">
        <v>263</v>
      </c>
      <c r="G51" t="s">
        <v>213</v>
      </c>
      <c r="H51" t="s">
        <v>208</v>
      </c>
      <c r="I51" s="102" t="s">
        <v>1282</v>
      </c>
      <c r="J51" s="57">
        <v>3.29</v>
      </c>
      <c r="K51" t="s">
        <v>98</v>
      </c>
      <c r="L51" s="58">
        <v>8.1299999999999997E-2</v>
      </c>
      <c r="M51" s="58">
        <v>6.7400000000000002E-2</v>
      </c>
      <c r="N51" s="57">
        <v>60486.54</v>
      </c>
      <c r="O51" s="57">
        <v>105.57916999999992</v>
      </c>
      <c r="P51" s="57">
        <v>0</v>
      </c>
      <c r="Q51" s="57">
        <v>231.62452486351501</v>
      </c>
      <c r="R51" s="58">
        <v>0</v>
      </c>
      <c r="S51" s="58">
        <v>9.4000000000000004E-3</v>
      </c>
      <c r="T51" s="58">
        <v>5.9999999999999995E-4</v>
      </c>
    </row>
    <row r="52" spans="1:20">
      <c r="A52" t="s">
        <v>293</v>
      </c>
      <c r="B52" t="s">
        <v>294</v>
      </c>
      <c r="C52" t="s">
        <v>105</v>
      </c>
      <c r="D52" t="s">
        <v>204</v>
      </c>
      <c r="E52" s="102" t="s">
        <v>1282</v>
      </c>
      <c r="F52" t="s">
        <v>295</v>
      </c>
      <c r="G52" t="s">
        <v>213</v>
      </c>
      <c r="H52" t="s">
        <v>208</v>
      </c>
      <c r="I52" s="102" t="s">
        <v>1282</v>
      </c>
      <c r="J52" s="57">
        <v>6.99</v>
      </c>
      <c r="K52" t="s">
        <v>98</v>
      </c>
      <c r="L52" s="58">
        <v>7.85E-2</v>
      </c>
      <c r="M52" s="58">
        <v>6.8699999999999997E-2</v>
      </c>
      <c r="N52" s="57">
        <v>57462.21</v>
      </c>
      <c r="O52" s="57">
        <v>107.25458000000015</v>
      </c>
      <c r="P52" s="57">
        <v>0</v>
      </c>
      <c r="Q52" s="57">
        <v>223.53510018302899</v>
      </c>
      <c r="R52" s="58">
        <v>0</v>
      </c>
      <c r="S52" s="58">
        <v>9.1000000000000004E-3</v>
      </c>
      <c r="T52" s="58">
        <v>5.9999999999999995E-4</v>
      </c>
    </row>
    <row r="53" spans="1:20">
      <c r="A53" t="s">
        <v>297</v>
      </c>
      <c r="B53" t="s">
        <v>298</v>
      </c>
      <c r="C53" t="s">
        <v>105</v>
      </c>
      <c r="D53" t="s">
        <v>204</v>
      </c>
      <c r="E53" s="102" t="s">
        <v>1282</v>
      </c>
      <c r="F53" t="s">
        <v>263</v>
      </c>
      <c r="G53" t="s">
        <v>223</v>
      </c>
      <c r="H53" t="s">
        <v>208</v>
      </c>
      <c r="I53" s="102" t="s">
        <v>1282</v>
      </c>
      <c r="J53" s="57">
        <v>4.05</v>
      </c>
      <c r="K53" t="s">
        <v>100</v>
      </c>
      <c r="L53" s="58">
        <v>7.2499999999999995E-2</v>
      </c>
      <c r="M53" s="58">
        <v>5.7500000000000002E-2</v>
      </c>
      <c r="N53" s="57">
        <v>107968.47</v>
      </c>
      <c r="O53" s="57">
        <v>105.85033999999989</v>
      </c>
      <c r="P53" s="57">
        <v>0</v>
      </c>
      <c r="Q53" s="57">
        <v>458.46567626520999</v>
      </c>
      <c r="R53" s="58">
        <v>1E-4</v>
      </c>
      <c r="S53" s="58">
        <v>1.8700000000000001E-2</v>
      </c>
      <c r="T53" s="58">
        <v>1.1000000000000001E-3</v>
      </c>
    </row>
    <row r="54" spans="1:20">
      <c r="A54" t="s">
        <v>299</v>
      </c>
      <c r="B54" t="s">
        <v>300</v>
      </c>
      <c r="C54" t="s">
        <v>105</v>
      </c>
      <c r="D54" t="s">
        <v>204</v>
      </c>
      <c r="E54" s="102" t="s">
        <v>1282</v>
      </c>
      <c r="F54" t="s">
        <v>263</v>
      </c>
      <c r="G54" t="s">
        <v>223</v>
      </c>
      <c r="H54" t="s">
        <v>208</v>
      </c>
      <c r="I54" s="102" t="s">
        <v>1282</v>
      </c>
      <c r="J54" s="57">
        <v>7.13</v>
      </c>
      <c r="K54" t="s">
        <v>98</v>
      </c>
      <c r="L54" s="58">
        <v>7.1199999999999999E-2</v>
      </c>
      <c r="M54" s="58">
        <v>6.1899999999999997E-2</v>
      </c>
      <c r="N54" s="57">
        <v>60486.54</v>
      </c>
      <c r="O54" s="57">
        <v>106.28432999999995</v>
      </c>
      <c r="P54" s="57">
        <v>0</v>
      </c>
      <c r="Q54" s="57">
        <v>233.17153787709299</v>
      </c>
      <c r="R54" s="58">
        <v>0</v>
      </c>
      <c r="S54" s="58">
        <v>9.4999999999999998E-3</v>
      </c>
      <c r="T54" s="58">
        <v>5.9999999999999995E-4</v>
      </c>
    </row>
    <row r="55" spans="1:20">
      <c r="A55" t="s">
        <v>301</v>
      </c>
      <c r="B55" t="s">
        <v>302</v>
      </c>
      <c r="C55" t="s">
        <v>105</v>
      </c>
      <c r="D55" t="s">
        <v>204</v>
      </c>
      <c r="E55" s="102" t="s">
        <v>1282</v>
      </c>
      <c r="F55" t="s">
        <v>288</v>
      </c>
      <c r="G55" t="s">
        <v>223</v>
      </c>
      <c r="H55" t="s">
        <v>208</v>
      </c>
      <c r="I55" s="102" t="s">
        <v>1282</v>
      </c>
      <c r="J55" s="57">
        <v>2.85</v>
      </c>
      <c r="K55" t="s">
        <v>98</v>
      </c>
      <c r="L55" s="58">
        <v>2.63E-2</v>
      </c>
      <c r="M55" s="58">
        <v>6.1400000000000003E-2</v>
      </c>
      <c r="N55" s="57">
        <v>76681.81</v>
      </c>
      <c r="O55" s="57">
        <v>90.603380000000143</v>
      </c>
      <c r="P55" s="57">
        <v>0</v>
      </c>
      <c r="Q55" s="57">
        <v>251.990582554681</v>
      </c>
      <c r="R55" s="58">
        <v>1E-4</v>
      </c>
      <c r="S55" s="58">
        <v>1.03E-2</v>
      </c>
      <c r="T55" s="58">
        <v>5.9999999999999995E-4</v>
      </c>
    </row>
    <row r="56" spans="1:20">
      <c r="A56" t="s">
        <v>303</v>
      </c>
      <c r="B56" t="s">
        <v>304</v>
      </c>
      <c r="C56" t="s">
        <v>105</v>
      </c>
      <c r="D56" t="s">
        <v>204</v>
      </c>
      <c r="E56" s="102" t="s">
        <v>1282</v>
      </c>
      <c r="F56" t="s">
        <v>288</v>
      </c>
      <c r="G56" t="s">
        <v>223</v>
      </c>
      <c r="H56" t="s">
        <v>208</v>
      </c>
      <c r="I56" s="102" t="s">
        <v>1282</v>
      </c>
      <c r="J56" s="57">
        <v>1.64</v>
      </c>
      <c r="K56" t="s">
        <v>98</v>
      </c>
      <c r="L56" s="58">
        <v>7.0499999999999993E-2</v>
      </c>
      <c r="M56" s="58">
        <v>5.8700000000000002E-2</v>
      </c>
      <c r="N56" s="57">
        <v>30243.27</v>
      </c>
      <c r="O56" s="57">
        <v>103.52608000000033</v>
      </c>
      <c r="P56" s="57">
        <v>0</v>
      </c>
      <c r="Q56" s="57">
        <v>113.560179962498</v>
      </c>
      <c r="R56" s="58">
        <v>0</v>
      </c>
      <c r="S56" s="58">
        <v>4.5999999999999999E-3</v>
      </c>
      <c r="T56" s="58">
        <v>2.9999999999999997E-4</v>
      </c>
    </row>
    <row r="57" spans="1:20">
      <c r="A57" t="s">
        <v>305</v>
      </c>
      <c r="B57" t="s">
        <v>306</v>
      </c>
      <c r="C57" t="s">
        <v>105</v>
      </c>
      <c r="D57" t="s">
        <v>204</v>
      </c>
      <c r="E57" s="102" t="s">
        <v>1282</v>
      </c>
      <c r="F57" t="s">
        <v>230</v>
      </c>
      <c r="G57" t="s">
        <v>223</v>
      </c>
      <c r="H57" t="s">
        <v>186</v>
      </c>
      <c r="I57" s="102" t="s">
        <v>1282</v>
      </c>
      <c r="J57" s="57">
        <v>3.16</v>
      </c>
      <c r="K57" t="s">
        <v>98</v>
      </c>
      <c r="L57" s="58">
        <v>5.5E-2</v>
      </c>
      <c r="M57" s="58">
        <v>8.1199999999999994E-2</v>
      </c>
      <c r="N57" s="57">
        <v>21170.29</v>
      </c>
      <c r="O57" s="57">
        <v>94.118109999999987</v>
      </c>
      <c r="P57" s="57">
        <v>0</v>
      </c>
      <c r="Q57" s="57">
        <v>72.268253660665394</v>
      </c>
      <c r="R57" s="58">
        <v>0</v>
      </c>
      <c r="S57" s="58">
        <v>2.8999999999999998E-3</v>
      </c>
      <c r="T57" s="58">
        <v>2.0000000000000001E-4</v>
      </c>
    </row>
    <row r="58" spans="1:20">
      <c r="A58" t="s">
        <v>307</v>
      </c>
      <c r="B58" t="s">
        <v>308</v>
      </c>
      <c r="C58" t="s">
        <v>105</v>
      </c>
      <c r="D58" t="s">
        <v>204</v>
      </c>
      <c r="E58" s="102" t="s">
        <v>1282</v>
      </c>
      <c r="F58" t="s">
        <v>230</v>
      </c>
      <c r="G58" t="s">
        <v>223</v>
      </c>
      <c r="H58" t="s">
        <v>186</v>
      </c>
      <c r="I58" s="102" t="s">
        <v>1282</v>
      </c>
      <c r="J58" s="57">
        <v>2.73</v>
      </c>
      <c r="K58" t="s">
        <v>98</v>
      </c>
      <c r="L58" s="58">
        <v>0.06</v>
      </c>
      <c r="M58" s="58">
        <v>7.7399999999999997E-2</v>
      </c>
      <c r="N58" s="57">
        <v>95296.54</v>
      </c>
      <c r="O58" s="57">
        <v>97.244669999999971</v>
      </c>
      <c r="P58" s="57">
        <v>0</v>
      </c>
      <c r="Q58" s="57">
        <v>336.11701279770398</v>
      </c>
      <c r="R58" s="58">
        <v>1E-4</v>
      </c>
      <c r="S58" s="58">
        <v>1.37E-2</v>
      </c>
      <c r="T58" s="58">
        <v>8.0000000000000004E-4</v>
      </c>
    </row>
    <row r="59" spans="1:20">
      <c r="A59" t="s">
        <v>309</v>
      </c>
      <c r="B59" t="s">
        <v>310</v>
      </c>
      <c r="C59" t="s">
        <v>105</v>
      </c>
      <c r="D59" t="s">
        <v>204</v>
      </c>
      <c r="E59" s="102" t="s">
        <v>1282</v>
      </c>
      <c r="F59" t="s">
        <v>288</v>
      </c>
      <c r="G59" t="s">
        <v>223</v>
      </c>
      <c r="H59" t="s">
        <v>186</v>
      </c>
      <c r="I59" s="102" t="s">
        <v>1282</v>
      </c>
      <c r="J59" s="57">
        <v>1.08</v>
      </c>
      <c r="K59" t="s">
        <v>98</v>
      </c>
      <c r="L59" s="58">
        <v>4.2500000000000003E-2</v>
      </c>
      <c r="M59" s="58">
        <v>6.83E-2</v>
      </c>
      <c r="N59" s="57">
        <v>66535.19</v>
      </c>
      <c r="O59" s="57">
        <v>98.778559999999786</v>
      </c>
      <c r="P59" s="57">
        <v>0</v>
      </c>
      <c r="Q59" s="57">
        <v>238.37551684048199</v>
      </c>
      <c r="R59" s="58">
        <v>1E-4</v>
      </c>
      <c r="S59" s="58">
        <v>9.7000000000000003E-3</v>
      </c>
      <c r="T59" s="58">
        <v>5.9999999999999995E-4</v>
      </c>
    </row>
    <row r="60" spans="1:20">
      <c r="A60" t="s">
        <v>311</v>
      </c>
      <c r="B60" t="s">
        <v>312</v>
      </c>
      <c r="C60" t="s">
        <v>105</v>
      </c>
      <c r="D60" t="s">
        <v>204</v>
      </c>
      <c r="E60" s="102" t="s">
        <v>1282</v>
      </c>
      <c r="F60" t="s">
        <v>288</v>
      </c>
      <c r="G60" t="s">
        <v>223</v>
      </c>
      <c r="H60" t="s">
        <v>186</v>
      </c>
      <c r="I60" s="102" t="s">
        <v>1282</v>
      </c>
      <c r="J60" s="57">
        <v>4.1900000000000004</v>
      </c>
      <c r="K60" t="s">
        <v>98</v>
      </c>
      <c r="L60" s="58">
        <v>7.8799999999999995E-2</v>
      </c>
      <c r="M60" s="58">
        <v>6.4100000000000004E-2</v>
      </c>
      <c r="N60" s="57">
        <v>30243.27</v>
      </c>
      <c r="O60" s="57">
        <v>106.73112999999975</v>
      </c>
      <c r="P60" s="57">
        <v>0</v>
      </c>
      <c r="Q60" s="57">
        <v>117.07587431496199</v>
      </c>
      <c r="R60" s="58">
        <v>1E-4</v>
      </c>
      <c r="S60" s="58">
        <v>4.7999999999999996E-3</v>
      </c>
      <c r="T60" s="58">
        <v>2.9999999999999997E-4</v>
      </c>
    </row>
    <row r="61" spans="1:20">
      <c r="A61" t="s">
        <v>313</v>
      </c>
      <c r="B61" t="s">
        <v>314</v>
      </c>
      <c r="C61" t="s">
        <v>105</v>
      </c>
      <c r="D61" t="s">
        <v>204</v>
      </c>
      <c r="E61" s="102" t="s">
        <v>1282</v>
      </c>
      <c r="F61" t="s">
        <v>315</v>
      </c>
      <c r="G61" t="s">
        <v>223</v>
      </c>
      <c r="H61" t="s">
        <v>208</v>
      </c>
      <c r="I61" s="102" t="s">
        <v>1282</v>
      </c>
      <c r="J61" s="57">
        <v>4.12</v>
      </c>
      <c r="K61" t="s">
        <v>100</v>
      </c>
      <c r="L61" s="58">
        <v>4.8800000000000003E-2</v>
      </c>
      <c r="M61" s="58">
        <v>4.6300000000000001E-2</v>
      </c>
      <c r="N61" s="57">
        <v>82866.559999999998</v>
      </c>
      <c r="O61" s="57">
        <v>102.81483000000004</v>
      </c>
      <c r="P61" s="57">
        <v>0</v>
      </c>
      <c r="Q61" s="57">
        <v>341.78476087176603</v>
      </c>
      <c r="R61" s="58">
        <v>1E-4</v>
      </c>
      <c r="S61" s="58">
        <v>1.3899999999999999E-2</v>
      </c>
      <c r="T61" s="58">
        <v>8.0000000000000004E-4</v>
      </c>
    </row>
    <row r="62" spans="1:20">
      <c r="A62" t="s">
        <v>316</v>
      </c>
      <c r="B62" t="s">
        <v>317</v>
      </c>
      <c r="C62" t="s">
        <v>105</v>
      </c>
      <c r="D62" t="s">
        <v>204</v>
      </c>
      <c r="E62" s="102" t="s">
        <v>1282</v>
      </c>
      <c r="F62" t="s">
        <v>318</v>
      </c>
      <c r="G62" t="s">
        <v>223</v>
      </c>
      <c r="H62" t="s">
        <v>208</v>
      </c>
      <c r="I62" s="102" t="s">
        <v>1282</v>
      </c>
      <c r="J62" s="57">
        <v>6.95</v>
      </c>
      <c r="K62" t="s">
        <v>98</v>
      </c>
      <c r="L62" s="58">
        <v>5.8999999999999997E-2</v>
      </c>
      <c r="M62" s="58">
        <v>5.5800000000000002E-2</v>
      </c>
      <c r="N62" s="57">
        <v>84681.16</v>
      </c>
      <c r="O62" s="57">
        <v>103.72427999999991</v>
      </c>
      <c r="P62" s="57">
        <v>0</v>
      </c>
      <c r="Q62" s="57">
        <v>318.57726755498499</v>
      </c>
      <c r="R62" s="58">
        <v>2.0000000000000001E-4</v>
      </c>
      <c r="S62" s="58">
        <v>1.2999999999999999E-2</v>
      </c>
      <c r="T62" s="58">
        <v>8.0000000000000004E-4</v>
      </c>
    </row>
    <row r="63" spans="1:20">
      <c r="A63" t="s">
        <v>319</v>
      </c>
      <c r="B63" t="s">
        <v>320</v>
      </c>
      <c r="C63" t="s">
        <v>105</v>
      </c>
      <c r="D63" t="s">
        <v>204</v>
      </c>
      <c r="E63" s="102" t="s">
        <v>1282</v>
      </c>
      <c r="F63" t="s">
        <v>321</v>
      </c>
      <c r="G63" t="s">
        <v>223</v>
      </c>
      <c r="H63" t="s">
        <v>208</v>
      </c>
      <c r="I63" s="102" t="s">
        <v>1282</v>
      </c>
      <c r="J63" s="57">
        <v>6.82</v>
      </c>
      <c r="K63" t="s">
        <v>98</v>
      </c>
      <c r="L63" s="58">
        <v>3.15E-2</v>
      </c>
      <c r="M63" s="58">
        <v>5.7099999999999998E-2</v>
      </c>
      <c r="N63" s="57">
        <v>60486.54</v>
      </c>
      <c r="O63" s="57">
        <v>84.473250000000064</v>
      </c>
      <c r="P63" s="57">
        <v>0</v>
      </c>
      <c r="Q63" s="57">
        <v>185.321369688045</v>
      </c>
      <c r="R63" s="58">
        <v>1E-4</v>
      </c>
      <c r="S63" s="58">
        <v>7.6E-3</v>
      </c>
      <c r="T63" s="58">
        <v>5.0000000000000001E-4</v>
      </c>
    </row>
    <row r="64" spans="1:20">
      <c r="A64" t="s">
        <v>322</v>
      </c>
      <c r="B64" t="s">
        <v>323</v>
      </c>
      <c r="C64" t="s">
        <v>105</v>
      </c>
      <c r="D64" t="s">
        <v>204</v>
      </c>
      <c r="E64" s="102" t="s">
        <v>1282</v>
      </c>
      <c r="F64" t="s">
        <v>295</v>
      </c>
      <c r="G64" t="s">
        <v>223</v>
      </c>
      <c r="H64" t="s">
        <v>186</v>
      </c>
      <c r="I64" s="102" t="s">
        <v>1282</v>
      </c>
      <c r="J64" s="57">
        <v>7.17</v>
      </c>
      <c r="K64" t="s">
        <v>98</v>
      </c>
      <c r="L64" s="58">
        <v>6.25E-2</v>
      </c>
      <c r="M64" s="58">
        <v>5.6099999999999997E-2</v>
      </c>
      <c r="N64" s="57">
        <v>75608.179999999993</v>
      </c>
      <c r="O64" s="57">
        <v>104.44442000000014</v>
      </c>
      <c r="P64" s="57">
        <v>0</v>
      </c>
      <c r="Q64" s="57">
        <v>286.41884044178801</v>
      </c>
      <c r="R64" s="58">
        <v>1E-4</v>
      </c>
      <c r="S64" s="58">
        <v>1.17E-2</v>
      </c>
      <c r="T64" s="58">
        <v>6.9999999999999999E-4</v>
      </c>
    </row>
    <row r="65" spans="1:20">
      <c r="A65" t="s">
        <v>324</v>
      </c>
      <c r="B65" t="s">
        <v>325</v>
      </c>
      <c r="C65" t="s">
        <v>105</v>
      </c>
      <c r="D65" t="s">
        <v>204</v>
      </c>
      <c r="E65" s="102" t="s">
        <v>1282</v>
      </c>
      <c r="F65" t="s">
        <v>275</v>
      </c>
      <c r="G65" t="s">
        <v>223</v>
      </c>
      <c r="H65" t="s">
        <v>186</v>
      </c>
      <c r="I65" s="102" t="s">
        <v>1282</v>
      </c>
      <c r="J65" s="57">
        <v>4.13</v>
      </c>
      <c r="K65" t="s">
        <v>98</v>
      </c>
      <c r="L65" s="58">
        <v>4.4999999999999998E-2</v>
      </c>
      <c r="M65" s="58">
        <v>5.9400000000000001E-2</v>
      </c>
      <c r="N65" s="57">
        <v>91204.63</v>
      </c>
      <c r="O65" s="57">
        <v>95.608500000000049</v>
      </c>
      <c r="P65" s="57">
        <v>0</v>
      </c>
      <c r="Q65" s="57">
        <v>316.272146448966</v>
      </c>
      <c r="R65" s="58">
        <v>2.0000000000000001E-4</v>
      </c>
      <c r="S65" s="58">
        <v>1.29E-2</v>
      </c>
      <c r="T65" s="58">
        <v>8.0000000000000004E-4</v>
      </c>
    </row>
    <row r="66" spans="1:20">
      <c r="A66" t="s">
        <v>326</v>
      </c>
      <c r="B66" t="s">
        <v>327</v>
      </c>
      <c r="C66" t="s">
        <v>105</v>
      </c>
      <c r="D66" t="s">
        <v>204</v>
      </c>
      <c r="E66" s="102" t="s">
        <v>1282</v>
      </c>
      <c r="F66" t="s">
        <v>230</v>
      </c>
      <c r="G66" t="s">
        <v>223</v>
      </c>
      <c r="H66" t="s">
        <v>186</v>
      </c>
      <c r="I66" s="102" t="s">
        <v>1282</v>
      </c>
      <c r="J66" s="57">
        <v>2.71</v>
      </c>
      <c r="K66" t="s">
        <v>98</v>
      </c>
      <c r="L66" s="58">
        <v>6.88E-2</v>
      </c>
      <c r="M66" s="58">
        <v>5.7299999999999997E-2</v>
      </c>
      <c r="N66" s="57">
        <v>75608.179999999993</v>
      </c>
      <c r="O66" s="57">
        <v>106.19404000000002</v>
      </c>
      <c r="P66" s="57">
        <v>0</v>
      </c>
      <c r="Q66" s="57">
        <v>291.21683856953598</v>
      </c>
      <c r="R66" s="58">
        <v>1E-4</v>
      </c>
      <c r="S66" s="58">
        <v>1.1900000000000001E-2</v>
      </c>
      <c r="T66" s="58">
        <v>6.9999999999999999E-4</v>
      </c>
    </row>
    <row r="67" spans="1:20">
      <c r="A67" t="s">
        <v>328</v>
      </c>
      <c r="B67" t="s">
        <v>329</v>
      </c>
      <c r="C67" t="s">
        <v>105</v>
      </c>
      <c r="D67" t="s">
        <v>204</v>
      </c>
      <c r="E67" s="102" t="s">
        <v>1282</v>
      </c>
      <c r="F67" t="s">
        <v>263</v>
      </c>
      <c r="G67" t="s">
        <v>223</v>
      </c>
      <c r="H67" t="s">
        <v>208</v>
      </c>
      <c r="I67" s="102" t="s">
        <v>1282</v>
      </c>
      <c r="J67" s="57">
        <v>3.66</v>
      </c>
      <c r="K67" t="s">
        <v>101</v>
      </c>
      <c r="L67" s="58">
        <v>7.4200000000000002E-2</v>
      </c>
      <c r="M67" s="58">
        <v>6.1499999999999999E-2</v>
      </c>
      <c r="N67" s="57">
        <v>102827.12</v>
      </c>
      <c r="O67" s="57">
        <v>104.88655999999996</v>
      </c>
      <c r="P67" s="57">
        <v>0</v>
      </c>
      <c r="Q67" s="57">
        <v>498.37251623365597</v>
      </c>
      <c r="R67" s="58">
        <v>2.0000000000000001E-4</v>
      </c>
      <c r="S67" s="58">
        <v>2.0299999999999999E-2</v>
      </c>
      <c r="T67" s="58">
        <v>1.1999999999999999E-3</v>
      </c>
    </row>
    <row r="68" spans="1:20">
      <c r="A68" t="s">
        <v>330</v>
      </c>
      <c r="B68" t="s">
        <v>331</v>
      </c>
      <c r="C68" t="s">
        <v>105</v>
      </c>
      <c r="D68" t="s">
        <v>204</v>
      </c>
      <c r="E68" s="102" t="s">
        <v>1282</v>
      </c>
      <c r="F68" t="s">
        <v>260</v>
      </c>
      <c r="G68" t="s">
        <v>223</v>
      </c>
      <c r="H68" t="s">
        <v>208</v>
      </c>
      <c r="I68" s="102" t="s">
        <v>1282</v>
      </c>
      <c r="J68" s="57">
        <v>2.86</v>
      </c>
      <c r="K68" t="s">
        <v>98</v>
      </c>
      <c r="L68" s="58">
        <v>4.7E-2</v>
      </c>
      <c r="M68" s="58">
        <v>6.5799999999999997E-2</v>
      </c>
      <c r="N68" s="57">
        <v>57462.21</v>
      </c>
      <c r="O68" s="57">
        <v>96.442890000000062</v>
      </c>
      <c r="P68" s="57">
        <v>0</v>
      </c>
      <c r="Q68" s="57">
        <v>201.00186936623899</v>
      </c>
      <c r="R68" s="58">
        <v>1E-4</v>
      </c>
      <c r="S68" s="58">
        <v>8.2000000000000007E-3</v>
      </c>
      <c r="T68" s="58">
        <v>5.0000000000000001E-4</v>
      </c>
    </row>
    <row r="69" spans="1:20">
      <c r="A69" t="s">
        <v>332</v>
      </c>
      <c r="B69" t="s">
        <v>333</v>
      </c>
      <c r="C69" t="s">
        <v>105</v>
      </c>
      <c r="D69" t="s">
        <v>204</v>
      </c>
      <c r="E69" s="102" t="s">
        <v>1282</v>
      </c>
      <c r="F69" t="s">
        <v>288</v>
      </c>
      <c r="G69" t="s">
        <v>223</v>
      </c>
      <c r="H69" t="s">
        <v>208</v>
      </c>
      <c r="I69" s="102" t="s">
        <v>1282</v>
      </c>
      <c r="J69" s="57">
        <v>3.77</v>
      </c>
      <c r="K69" t="s">
        <v>98</v>
      </c>
      <c r="L69" s="58">
        <v>7.9500000000000001E-2</v>
      </c>
      <c r="M69" s="58">
        <v>6.9199999999999998E-2</v>
      </c>
      <c r="N69" s="57">
        <v>45364.91</v>
      </c>
      <c r="O69" s="57">
        <v>103.98742000000007</v>
      </c>
      <c r="P69" s="57">
        <v>0</v>
      </c>
      <c r="Q69" s="57">
        <v>171.099370765906</v>
      </c>
      <c r="R69" s="58">
        <v>1E-4</v>
      </c>
      <c r="S69" s="58">
        <v>7.0000000000000001E-3</v>
      </c>
      <c r="T69" s="58">
        <v>4.0000000000000002E-4</v>
      </c>
    </row>
    <row r="70" spans="1:20">
      <c r="A70" t="s">
        <v>334</v>
      </c>
      <c r="B70" t="s">
        <v>335</v>
      </c>
      <c r="C70" t="s">
        <v>105</v>
      </c>
      <c r="D70" t="s">
        <v>204</v>
      </c>
      <c r="E70" s="102" t="s">
        <v>1282</v>
      </c>
      <c r="F70" t="s">
        <v>263</v>
      </c>
      <c r="G70" t="s">
        <v>336</v>
      </c>
      <c r="H70" t="s">
        <v>249</v>
      </c>
      <c r="I70" s="102" t="s">
        <v>1282</v>
      </c>
      <c r="J70" s="57">
        <v>3.16</v>
      </c>
      <c r="K70" t="s">
        <v>98</v>
      </c>
      <c r="L70" s="58">
        <v>6.88E-2</v>
      </c>
      <c r="M70" s="58">
        <v>7.3999999999999996E-2</v>
      </c>
      <c r="N70" s="57">
        <v>32662.73</v>
      </c>
      <c r="O70" s="57">
        <v>98.032999999999745</v>
      </c>
      <c r="P70" s="57">
        <v>0</v>
      </c>
      <c r="Q70" s="57">
        <v>116.137461623964</v>
      </c>
      <c r="R70" s="58">
        <v>1E-4</v>
      </c>
      <c r="S70" s="58">
        <v>4.7000000000000002E-3</v>
      </c>
      <c r="T70" s="58">
        <v>2.9999999999999997E-4</v>
      </c>
    </row>
    <row r="71" spans="1:20">
      <c r="A71" t="s">
        <v>337</v>
      </c>
      <c r="B71" t="s">
        <v>338</v>
      </c>
      <c r="C71" t="s">
        <v>105</v>
      </c>
      <c r="D71" t="s">
        <v>204</v>
      </c>
      <c r="E71" s="102" t="s">
        <v>1282</v>
      </c>
      <c r="F71" t="s">
        <v>242</v>
      </c>
      <c r="G71" t="s">
        <v>223</v>
      </c>
      <c r="H71" t="s">
        <v>186</v>
      </c>
      <c r="I71" s="102" t="s">
        <v>1282</v>
      </c>
      <c r="J71" s="57">
        <v>1.56</v>
      </c>
      <c r="K71" t="s">
        <v>98</v>
      </c>
      <c r="L71" s="58">
        <v>5.7500000000000002E-2</v>
      </c>
      <c r="M71" s="58">
        <v>6.4899999999999999E-2</v>
      </c>
      <c r="N71" s="57">
        <v>25631.17</v>
      </c>
      <c r="O71" s="57">
        <v>100.52222</v>
      </c>
      <c r="P71" s="57">
        <v>0</v>
      </c>
      <c r="Q71" s="57">
        <v>93.449731515097696</v>
      </c>
      <c r="R71" s="58">
        <v>0</v>
      </c>
      <c r="S71" s="58">
        <v>3.8E-3</v>
      </c>
      <c r="T71" s="58">
        <v>2.0000000000000001E-4</v>
      </c>
    </row>
    <row r="72" spans="1:20">
      <c r="A72" t="s">
        <v>339</v>
      </c>
      <c r="B72" t="s">
        <v>340</v>
      </c>
      <c r="C72" t="s">
        <v>105</v>
      </c>
      <c r="D72" t="s">
        <v>204</v>
      </c>
      <c r="E72" s="102" t="s">
        <v>1282</v>
      </c>
      <c r="F72" t="s">
        <v>315</v>
      </c>
      <c r="G72" t="s">
        <v>223</v>
      </c>
      <c r="H72" t="s">
        <v>208</v>
      </c>
      <c r="I72" s="102" t="s">
        <v>1282</v>
      </c>
      <c r="J72" s="57">
        <v>3.71</v>
      </c>
      <c r="K72" t="s">
        <v>100</v>
      </c>
      <c r="L72" s="58">
        <v>0.04</v>
      </c>
      <c r="M72" s="58">
        <v>4.8000000000000001E-2</v>
      </c>
      <c r="N72" s="57">
        <v>72583.850000000006</v>
      </c>
      <c r="O72" s="57">
        <v>99.467669999999998</v>
      </c>
      <c r="P72" s="57">
        <v>0</v>
      </c>
      <c r="Q72" s="57">
        <v>289.627348152119</v>
      </c>
      <c r="R72" s="58">
        <v>1E-4</v>
      </c>
      <c r="S72" s="58">
        <v>1.18E-2</v>
      </c>
      <c r="T72" s="58">
        <v>6.9999999999999999E-4</v>
      </c>
    </row>
    <row r="73" spans="1:20">
      <c r="A73" t="s">
        <v>341</v>
      </c>
      <c r="B73" t="s">
        <v>342</v>
      </c>
      <c r="C73" t="s">
        <v>105</v>
      </c>
      <c r="D73" t="s">
        <v>204</v>
      </c>
      <c r="E73" s="102" t="s">
        <v>1282</v>
      </c>
      <c r="F73" t="s">
        <v>343</v>
      </c>
      <c r="G73" t="s">
        <v>223</v>
      </c>
      <c r="H73" t="s">
        <v>208</v>
      </c>
      <c r="I73" s="102" t="s">
        <v>1282</v>
      </c>
      <c r="J73" s="57">
        <v>3.71</v>
      </c>
      <c r="K73" t="s">
        <v>100</v>
      </c>
      <c r="L73" s="58">
        <v>4.6300000000000001E-2</v>
      </c>
      <c r="M73" s="58">
        <v>4.65E-2</v>
      </c>
      <c r="N73" s="57">
        <v>61998.7</v>
      </c>
      <c r="O73" s="57">
        <v>99.669370000000001</v>
      </c>
      <c r="P73" s="57">
        <v>0</v>
      </c>
      <c r="Q73" s="57">
        <v>247.89166187165901</v>
      </c>
      <c r="R73" s="58">
        <v>1E-4</v>
      </c>
      <c r="S73" s="58">
        <v>1.01E-2</v>
      </c>
      <c r="T73" s="58">
        <v>5.9999999999999995E-4</v>
      </c>
    </row>
    <row r="74" spans="1:20">
      <c r="A74" t="s">
        <v>344</v>
      </c>
      <c r="B74" t="s">
        <v>345</v>
      </c>
      <c r="C74" t="s">
        <v>105</v>
      </c>
      <c r="D74" t="s">
        <v>204</v>
      </c>
      <c r="E74" s="102" t="s">
        <v>1282</v>
      </c>
      <c r="F74" t="s">
        <v>283</v>
      </c>
      <c r="G74" t="s">
        <v>223</v>
      </c>
      <c r="H74" t="s">
        <v>208</v>
      </c>
      <c r="I74" s="102" t="s">
        <v>1282</v>
      </c>
      <c r="J74" s="57">
        <v>4.05</v>
      </c>
      <c r="K74" t="s">
        <v>100</v>
      </c>
      <c r="L74" s="58">
        <v>4.6300000000000001E-2</v>
      </c>
      <c r="M74" s="58">
        <v>5.3600000000000002E-2</v>
      </c>
      <c r="N74" s="57">
        <v>42643.01</v>
      </c>
      <c r="O74" s="57">
        <v>99.122050000000016</v>
      </c>
      <c r="P74" s="57">
        <v>0</v>
      </c>
      <c r="Q74" s="57">
        <v>169.56481883286699</v>
      </c>
      <c r="R74" s="58">
        <v>0</v>
      </c>
      <c r="S74" s="58">
        <v>6.8999999999999999E-3</v>
      </c>
      <c r="T74" s="58">
        <v>4.0000000000000002E-4</v>
      </c>
    </row>
    <row r="75" spans="1:20">
      <c r="A75" t="s">
        <v>346</v>
      </c>
      <c r="B75" t="s">
        <v>347</v>
      </c>
      <c r="C75" t="s">
        <v>105</v>
      </c>
      <c r="D75" t="s">
        <v>204</v>
      </c>
      <c r="E75" s="102" t="s">
        <v>1282</v>
      </c>
      <c r="F75" t="s">
        <v>315</v>
      </c>
      <c r="G75" t="s">
        <v>223</v>
      </c>
      <c r="H75" t="s">
        <v>208</v>
      </c>
      <c r="I75" s="102" t="s">
        <v>1282</v>
      </c>
      <c r="J75" s="57">
        <v>6.59</v>
      </c>
      <c r="K75" t="s">
        <v>100</v>
      </c>
      <c r="L75" s="58">
        <v>7.8799999999999995E-2</v>
      </c>
      <c r="M75" s="58">
        <v>5.9400000000000001E-2</v>
      </c>
      <c r="N75" s="57">
        <v>81656.83</v>
      </c>
      <c r="O75" s="57">
        <v>114.79789999999994</v>
      </c>
      <c r="P75" s="57">
        <v>0</v>
      </c>
      <c r="Q75" s="57">
        <v>376.04869196841997</v>
      </c>
      <c r="R75" s="58">
        <v>1E-4</v>
      </c>
      <c r="S75" s="58">
        <v>1.5299999999999999E-2</v>
      </c>
      <c r="T75" s="58">
        <v>8.9999999999999998E-4</v>
      </c>
    </row>
    <row r="76" spans="1:20">
      <c r="A76" t="s">
        <v>348</v>
      </c>
      <c r="B76" t="s">
        <v>349</v>
      </c>
      <c r="C76" t="s">
        <v>105</v>
      </c>
      <c r="D76" t="s">
        <v>204</v>
      </c>
      <c r="E76" s="102" t="s">
        <v>1282</v>
      </c>
      <c r="F76" t="s">
        <v>350</v>
      </c>
      <c r="G76" t="s">
        <v>223</v>
      </c>
      <c r="H76" t="s">
        <v>186</v>
      </c>
      <c r="I76" s="102" t="s">
        <v>1282</v>
      </c>
      <c r="J76" s="57">
        <v>6.84</v>
      </c>
      <c r="K76" t="s">
        <v>98</v>
      </c>
      <c r="L76" s="58">
        <v>4.2799999999999998E-2</v>
      </c>
      <c r="M76" s="58">
        <v>5.5599999999999997E-2</v>
      </c>
      <c r="N76" s="57">
        <v>90729.81</v>
      </c>
      <c r="O76" s="57">
        <v>92.668040000000019</v>
      </c>
      <c r="P76" s="57">
        <v>0</v>
      </c>
      <c r="Q76" s="57">
        <v>304.94922533061998</v>
      </c>
      <c r="R76" s="58">
        <v>0</v>
      </c>
      <c r="S76" s="58">
        <v>1.24E-2</v>
      </c>
      <c r="T76" s="58">
        <v>8.0000000000000004E-4</v>
      </c>
    </row>
    <row r="77" spans="1:20">
      <c r="A77" t="s">
        <v>351</v>
      </c>
      <c r="B77" t="s">
        <v>352</v>
      </c>
      <c r="C77" t="s">
        <v>105</v>
      </c>
      <c r="D77" t="s">
        <v>204</v>
      </c>
      <c r="E77" s="102" t="s">
        <v>1282</v>
      </c>
      <c r="F77" t="s">
        <v>275</v>
      </c>
      <c r="G77" t="s">
        <v>353</v>
      </c>
      <c r="H77" t="s">
        <v>186</v>
      </c>
      <c r="I77" s="102" t="s">
        <v>1282</v>
      </c>
      <c r="J77" s="57">
        <v>1.4</v>
      </c>
      <c r="K77" t="s">
        <v>98</v>
      </c>
      <c r="L77" s="58">
        <v>6.5000000000000002E-2</v>
      </c>
      <c r="M77" s="58">
        <v>6.4600000000000005E-2</v>
      </c>
      <c r="N77" s="57">
        <v>30243.27</v>
      </c>
      <c r="O77" s="57">
        <v>99.831829999999727</v>
      </c>
      <c r="P77" s="57">
        <v>0</v>
      </c>
      <c r="Q77" s="57">
        <v>109.507870681334</v>
      </c>
      <c r="R77" s="58">
        <v>1E-4</v>
      </c>
      <c r="S77" s="58">
        <v>4.4999999999999997E-3</v>
      </c>
      <c r="T77" s="58">
        <v>2.9999999999999997E-4</v>
      </c>
    </row>
    <row r="78" spans="1:20">
      <c r="A78" t="s">
        <v>354</v>
      </c>
      <c r="B78" t="s">
        <v>355</v>
      </c>
      <c r="C78" t="s">
        <v>105</v>
      </c>
      <c r="D78" t="s">
        <v>204</v>
      </c>
      <c r="E78" s="102" t="s">
        <v>1282</v>
      </c>
      <c r="F78" t="s">
        <v>315</v>
      </c>
      <c r="G78" t="s">
        <v>353</v>
      </c>
      <c r="H78" t="s">
        <v>186</v>
      </c>
      <c r="I78" s="102" t="s">
        <v>1282</v>
      </c>
      <c r="J78" s="57">
        <v>4.09</v>
      </c>
      <c r="K78" t="s">
        <v>98</v>
      </c>
      <c r="L78" s="58">
        <v>4.1300000000000003E-2</v>
      </c>
      <c r="M78" s="58">
        <v>5.7799999999999997E-2</v>
      </c>
      <c r="N78" s="57">
        <v>51413.56</v>
      </c>
      <c r="O78" s="57">
        <v>93.508879999999863</v>
      </c>
      <c r="P78" s="57">
        <v>0</v>
      </c>
      <c r="Q78" s="57">
        <v>174.37253743821199</v>
      </c>
      <c r="R78" s="58">
        <v>1E-4</v>
      </c>
      <c r="S78" s="58">
        <v>7.1000000000000004E-3</v>
      </c>
      <c r="T78" s="58">
        <v>4.0000000000000002E-4</v>
      </c>
    </row>
    <row r="79" spans="1:20">
      <c r="A79" t="s">
        <v>356</v>
      </c>
      <c r="B79" t="s">
        <v>357</v>
      </c>
      <c r="C79" t="s">
        <v>105</v>
      </c>
      <c r="D79" t="s">
        <v>204</v>
      </c>
      <c r="E79" s="102" t="s">
        <v>1282</v>
      </c>
      <c r="F79" t="s">
        <v>358</v>
      </c>
      <c r="G79" t="s">
        <v>353</v>
      </c>
      <c r="H79" t="s">
        <v>208</v>
      </c>
      <c r="I79" s="102" t="s">
        <v>1282</v>
      </c>
      <c r="J79" s="57">
        <v>4.4000000000000004</v>
      </c>
      <c r="K79" t="s">
        <v>100</v>
      </c>
      <c r="L79" s="58">
        <v>6.6299999999999998E-2</v>
      </c>
      <c r="M79" s="58">
        <v>6.1400000000000003E-2</v>
      </c>
      <c r="N79" s="57">
        <v>51413.56</v>
      </c>
      <c r="O79" s="57">
        <v>101.70060999999976</v>
      </c>
      <c r="P79" s="57">
        <v>0</v>
      </c>
      <c r="Q79" s="57">
        <v>209.758156258919</v>
      </c>
      <c r="R79" s="58">
        <v>1E-4</v>
      </c>
      <c r="S79" s="58">
        <v>8.5000000000000006E-3</v>
      </c>
      <c r="T79" s="58">
        <v>5.0000000000000001E-4</v>
      </c>
    </row>
    <row r="80" spans="1:20">
      <c r="A80" t="s">
        <v>359</v>
      </c>
      <c r="B80" t="s">
        <v>360</v>
      </c>
      <c r="C80" t="s">
        <v>105</v>
      </c>
      <c r="D80" t="s">
        <v>204</v>
      </c>
      <c r="E80" s="102" t="s">
        <v>1282</v>
      </c>
      <c r="F80" t="s">
        <v>263</v>
      </c>
      <c r="G80" t="s">
        <v>361</v>
      </c>
      <c r="H80" t="s">
        <v>249</v>
      </c>
      <c r="I80" s="102" t="s">
        <v>1282</v>
      </c>
      <c r="J80" s="57">
        <v>4.54</v>
      </c>
      <c r="K80" t="s">
        <v>98</v>
      </c>
      <c r="L80" s="58">
        <v>7.7499999999999999E-2</v>
      </c>
      <c r="M80" s="58">
        <v>7.22E-2</v>
      </c>
      <c r="N80" s="57">
        <v>62443.28</v>
      </c>
      <c r="O80" s="57">
        <v>104.81172000000008</v>
      </c>
      <c r="P80" s="57">
        <v>0</v>
      </c>
      <c r="Q80" s="57">
        <v>237.37944549909301</v>
      </c>
      <c r="R80" s="58">
        <v>0</v>
      </c>
      <c r="S80" s="58">
        <v>9.7000000000000003E-3</v>
      </c>
      <c r="T80" s="58">
        <v>5.9999999999999995E-4</v>
      </c>
    </row>
    <row r="81" spans="1:20">
      <c r="A81" t="s">
        <v>362</v>
      </c>
      <c r="B81" t="s">
        <v>363</v>
      </c>
      <c r="C81" t="s">
        <v>105</v>
      </c>
      <c r="D81" t="s">
        <v>204</v>
      </c>
      <c r="E81" s="102" t="s">
        <v>1282</v>
      </c>
      <c r="F81" t="s">
        <v>343</v>
      </c>
      <c r="G81" t="s">
        <v>353</v>
      </c>
      <c r="H81" t="s">
        <v>186</v>
      </c>
      <c r="I81" s="102" t="s">
        <v>1282</v>
      </c>
      <c r="J81" s="57">
        <v>4.2699999999999996</v>
      </c>
      <c r="K81" t="s">
        <v>101</v>
      </c>
      <c r="L81" s="58">
        <v>8.3799999999999999E-2</v>
      </c>
      <c r="M81" s="58">
        <v>6.93E-2</v>
      </c>
      <c r="N81" s="57">
        <v>90729.81</v>
      </c>
      <c r="O81" s="57">
        <v>105.74071000000006</v>
      </c>
      <c r="P81" s="57">
        <v>0</v>
      </c>
      <c r="Q81" s="57">
        <v>443.32149968425603</v>
      </c>
      <c r="R81" s="58">
        <v>1E-4</v>
      </c>
      <c r="S81" s="58">
        <v>1.8100000000000002E-2</v>
      </c>
      <c r="T81" s="58">
        <v>1.1000000000000001E-3</v>
      </c>
    </row>
    <row r="82" spans="1:20">
      <c r="A82" t="s">
        <v>364</v>
      </c>
      <c r="B82" t="s">
        <v>365</v>
      </c>
      <c r="C82" t="s">
        <v>105</v>
      </c>
      <c r="D82" t="s">
        <v>204</v>
      </c>
      <c r="E82" s="102" t="s">
        <v>1282</v>
      </c>
      <c r="F82" t="s">
        <v>315</v>
      </c>
      <c r="G82" t="s">
        <v>353</v>
      </c>
      <c r="H82" t="s">
        <v>208</v>
      </c>
      <c r="I82" s="102" t="s">
        <v>1282</v>
      </c>
      <c r="J82" s="57">
        <v>5.89</v>
      </c>
      <c r="K82" t="s">
        <v>100</v>
      </c>
      <c r="L82" s="58">
        <v>6.6299999999999998E-2</v>
      </c>
      <c r="M82" s="58">
        <v>5.5E-2</v>
      </c>
      <c r="N82" s="57">
        <v>120973.08</v>
      </c>
      <c r="O82" s="57">
        <v>109.26631999999995</v>
      </c>
      <c r="P82" s="57">
        <v>0</v>
      </c>
      <c r="Q82" s="57">
        <v>530.26465168602101</v>
      </c>
      <c r="R82" s="58">
        <v>2.0000000000000001E-4</v>
      </c>
      <c r="S82" s="58">
        <v>2.1600000000000001E-2</v>
      </c>
      <c r="T82" s="58">
        <v>1.2999999999999999E-3</v>
      </c>
    </row>
    <row r="83" spans="1:20">
      <c r="A83" t="s">
        <v>366</v>
      </c>
      <c r="B83" t="s">
        <v>367</v>
      </c>
      <c r="C83" t="s">
        <v>105</v>
      </c>
      <c r="D83" t="s">
        <v>204</v>
      </c>
      <c r="E83" s="102" t="s">
        <v>1282</v>
      </c>
      <c r="F83" t="s">
        <v>283</v>
      </c>
      <c r="G83" t="s">
        <v>361</v>
      </c>
      <c r="H83" t="s">
        <v>249</v>
      </c>
      <c r="I83" s="102" t="s">
        <v>1282</v>
      </c>
      <c r="J83" s="57">
        <v>3.85</v>
      </c>
      <c r="K83" t="s">
        <v>100</v>
      </c>
      <c r="L83" s="58">
        <v>6.13E-2</v>
      </c>
      <c r="M83" s="58">
        <v>4.0399999999999998E-2</v>
      </c>
      <c r="N83" s="57">
        <v>60486.54</v>
      </c>
      <c r="O83" s="57">
        <v>111.74013000000015</v>
      </c>
      <c r="P83" s="57">
        <v>0</v>
      </c>
      <c r="Q83" s="57">
        <v>271.13497147977898</v>
      </c>
      <c r="R83" s="58">
        <v>1E-4</v>
      </c>
      <c r="S83" s="58">
        <v>1.11E-2</v>
      </c>
      <c r="T83" s="58">
        <v>6.9999999999999999E-4</v>
      </c>
    </row>
    <row r="84" spans="1:20">
      <c r="A84" t="s">
        <v>368</v>
      </c>
      <c r="B84" t="s">
        <v>369</v>
      </c>
      <c r="C84" t="s">
        <v>105</v>
      </c>
      <c r="D84" t="s">
        <v>204</v>
      </c>
      <c r="E84" s="102" t="s">
        <v>1282</v>
      </c>
      <c r="F84" t="s">
        <v>283</v>
      </c>
      <c r="G84" t="s">
        <v>361</v>
      </c>
      <c r="H84" t="s">
        <v>249</v>
      </c>
      <c r="I84" s="102" t="s">
        <v>1282</v>
      </c>
      <c r="J84" s="57">
        <v>3.32</v>
      </c>
      <c r="K84" t="s">
        <v>98</v>
      </c>
      <c r="L84" s="58">
        <v>7.3499999999999996E-2</v>
      </c>
      <c r="M84" s="58">
        <v>5.7099999999999998E-2</v>
      </c>
      <c r="N84" s="57">
        <v>48389.23</v>
      </c>
      <c r="O84" s="57">
        <v>106.43532999999984</v>
      </c>
      <c r="P84" s="57">
        <v>0</v>
      </c>
      <c r="Q84" s="57">
        <v>186.802239274996</v>
      </c>
      <c r="R84" s="58">
        <v>0</v>
      </c>
      <c r="S84" s="58">
        <v>7.6E-3</v>
      </c>
      <c r="T84" s="58">
        <v>5.0000000000000001E-4</v>
      </c>
    </row>
    <row r="85" spans="1:20">
      <c r="A85" t="s">
        <v>370</v>
      </c>
      <c r="B85" t="s">
        <v>371</v>
      </c>
      <c r="C85" t="s">
        <v>105</v>
      </c>
      <c r="D85" t="s">
        <v>204</v>
      </c>
      <c r="E85" s="102" t="s">
        <v>1282</v>
      </c>
      <c r="F85" t="s">
        <v>263</v>
      </c>
      <c r="G85" t="s">
        <v>361</v>
      </c>
      <c r="H85" t="s">
        <v>249</v>
      </c>
      <c r="I85" s="102" t="s">
        <v>1282</v>
      </c>
      <c r="J85" s="57">
        <v>4.13</v>
      </c>
      <c r="K85" t="s">
        <v>98</v>
      </c>
      <c r="L85" s="58">
        <v>7.4999999999999997E-2</v>
      </c>
      <c r="M85" s="58">
        <v>7.46E-2</v>
      </c>
      <c r="N85" s="57">
        <v>72583.850000000006</v>
      </c>
      <c r="O85" s="57">
        <v>100.6346700000002</v>
      </c>
      <c r="P85" s="57">
        <v>0</v>
      </c>
      <c r="Q85" s="57">
        <v>264.93246649872401</v>
      </c>
      <c r="R85" s="58">
        <v>1E-4</v>
      </c>
      <c r="S85" s="58">
        <v>1.0800000000000001E-2</v>
      </c>
      <c r="T85" s="58">
        <v>6.9999999999999999E-4</v>
      </c>
    </row>
    <row r="86" spans="1:20">
      <c r="A86" t="s">
        <v>372</v>
      </c>
      <c r="B86" t="s">
        <v>373</v>
      </c>
      <c r="C86" t="s">
        <v>105</v>
      </c>
      <c r="D86" t="s">
        <v>204</v>
      </c>
      <c r="E86" s="102" t="s">
        <v>1282</v>
      </c>
      <c r="F86" t="s">
        <v>350</v>
      </c>
      <c r="G86" t="s">
        <v>353</v>
      </c>
      <c r="H86" t="s">
        <v>208</v>
      </c>
      <c r="I86" s="102" t="s">
        <v>1282</v>
      </c>
      <c r="J86" s="57">
        <v>6.57</v>
      </c>
      <c r="K86" t="s">
        <v>98</v>
      </c>
      <c r="L86" s="58">
        <v>5.1299999999999998E-2</v>
      </c>
      <c r="M86" s="58">
        <v>5.8299999999999998E-2</v>
      </c>
      <c r="N86" s="57">
        <v>65023.03</v>
      </c>
      <c r="O86" s="57">
        <v>96.784880000000115</v>
      </c>
      <c r="P86" s="57">
        <v>0</v>
      </c>
      <c r="Q86" s="57">
        <v>228.25603807037299</v>
      </c>
      <c r="R86" s="58">
        <v>1E-4</v>
      </c>
      <c r="S86" s="58">
        <v>9.2999999999999992E-3</v>
      </c>
      <c r="T86" s="58">
        <v>5.9999999999999995E-4</v>
      </c>
    </row>
    <row r="87" spans="1:20">
      <c r="A87" t="s">
        <v>374</v>
      </c>
      <c r="B87" t="s">
        <v>375</v>
      </c>
      <c r="C87" t="s">
        <v>105</v>
      </c>
      <c r="D87" t="s">
        <v>204</v>
      </c>
      <c r="E87" s="102" t="s">
        <v>1282</v>
      </c>
      <c r="F87" t="s">
        <v>275</v>
      </c>
      <c r="G87" t="s">
        <v>353</v>
      </c>
      <c r="H87" t="s">
        <v>208</v>
      </c>
      <c r="I87" s="102" t="s">
        <v>1282</v>
      </c>
      <c r="J87" s="57">
        <v>6.96</v>
      </c>
      <c r="K87" t="s">
        <v>98</v>
      </c>
      <c r="L87" s="58">
        <v>6.4000000000000001E-2</v>
      </c>
      <c r="M87" s="58">
        <v>5.79E-2</v>
      </c>
      <c r="N87" s="57">
        <v>75608.179999999993</v>
      </c>
      <c r="O87" s="57">
        <v>105.33633000000006</v>
      </c>
      <c r="P87" s="57">
        <v>0</v>
      </c>
      <c r="Q87" s="57">
        <v>288.86473298423698</v>
      </c>
      <c r="R87" s="58">
        <v>1E-4</v>
      </c>
      <c r="S87" s="58">
        <v>1.18E-2</v>
      </c>
      <c r="T87" s="58">
        <v>6.9999999999999999E-4</v>
      </c>
    </row>
    <row r="88" spans="1:20">
      <c r="A88" t="s">
        <v>376</v>
      </c>
      <c r="B88" t="s">
        <v>377</v>
      </c>
      <c r="C88" t="s">
        <v>105</v>
      </c>
      <c r="D88" t="s">
        <v>204</v>
      </c>
      <c r="E88" s="102" t="s">
        <v>1282</v>
      </c>
      <c r="F88" t="s">
        <v>263</v>
      </c>
      <c r="G88" t="s">
        <v>361</v>
      </c>
      <c r="H88" t="s">
        <v>249</v>
      </c>
      <c r="I88" s="102" t="s">
        <v>1282</v>
      </c>
      <c r="J88" s="57">
        <v>3.94</v>
      </c>
      <c r="K88" t="s">
        <v>98</v>
      </c>
      <c r="L88" s="58">
        <v>7.6300000000000007E-2</v>
      </c>
      <c r="M88" s="58">
        <v>8.2699999999999996E-2</v>
      </c>
      <c r="N88" s="57">
        <v>90729.81</v>
      </c>
      <c r="O88" s="57">
        <v>99.136599999999873</v>
      </c>
      <c r="P88" s="57">
        <v>0</v>
      </c>
      <c r="Q88" s="57">
        <v>326.23576987180797</v>
      </c>
      <c r="R88" s="58">
        <v>2.0000000000000001E-4</v>
      </c>
      <c r="S88" s="58">
        <v>1.3299999999999999E-2</v>
      </c>
      <c r="T88" s="58">
        <v>8.0000000000000004E-4</v>
      </c>
    </row>
    <row r="89" spans="1:20">
      <c r="A89" t="s">
        <v>378</v>
      </c>
      <c r="B89" t="s">
        <v>379</v>
      </c>
      <c r="C89" t="s">
        <v>105</v>
      </c>
      <c r="D89" t="s">
        <v>204</v>
      </c>
      <c r="E89" s="102" t="s">
        <v>1282</v>
      </c>
      <c r="F89" t="s">
        <v>230</v>
      </c>
      <c r="G89" t="s">
        <v>361</v>
      </c>
      <c r="H89" t="s">
        <v>249</v>
      </c>
      <c r="I89" s="102" t="s">
        <v>1282</v>
      </c>
      <c r="J89" s="57">
        <v>2.92</v>
      </c>
      <c r="K89" t="s">
        <v>98</v>
      </c>
      <c r="L89" s="58">
        <v>5.2999999999999999E-2</v>
      </c>
      <c r="M89" s="58">
        <v>9.1899999999999996E-2</v>
      </c>
      <c r="N89" s="57">
        <v>93602.92</v>
      </c>
      <c r="O89" s="57">
        <v>90.461829999999892</v>
      </c>
      <c r="P89" s="57">
        <v>0</v>
      </c>
      <c r="Q89" s="57">
        <v>307.11591440343602</v>
      </c>
      <c r="R89" s="58">
        <v>1E-4</v>
      </c>
      <c r="S89" s="58">
        <v>1.2500000000000001E-2</v>
      </c>
      <c r="T89" s="58">
        <v>8.0000000000000004E-4</v>
      </c>
    </row>
    <row r="90" spans="1:20">
      <c r="A90" t="s">
        <v>380</v>
      </c>
      <c r="B90" t="s">
        <v>381</v>
      </c>
      <c r="C90" t="s">
        <v>105</v>
      </c>
      <c r="D90" t="s">
        <v>204</v>
      </c>
      <c r="E90" s="102" t="s">
        <v>1282</v>
      </c>
      <c r="F90" t="s">
        <v>343</v>
      </c>
      <c r="G90" t="s">
        <v>353</v>
      </c>
      <c r="H90" t="s">
        <v>186</v>
      </c>
      <c r="I90" s="102" t="s">
        <v>1282</v>
      </c>
      <c r="J90" s="57">
        <v>6.17</v>
      </c>
      <c r="K90" t="s">
        <v>98</v>
      </c>
      <c r="L90" s="58">
        <v>4.1300000000000003E-2</v>
      </c>
      <c r="M90" s="58">
        <v>6.6600000000000006E-2</v>
      </c>
      <c r="N90" s="57">
        <v>31755.43</v>
      </c>
      <c r="O90" s="57">
        <v>85.646919999999994</v>
      </c>
      <c r="P90" s="57">
        <v>0</v>
      </c>
      <c r="Q90" s="57">
        <v>98.645505608571</v>
      </c>
      <c r="R90" s="58">
        <v>0</v>
      </c>
      <c r="S90" s="58">
        <v>4.0000000000000001E-3</v>
      </c>
      <c r="T90" s="58">
        <v>2.0000000000000001E-4</v>
      </c>
    </row>
    <row r="91" spans="1:20">
      <c r="A91" t="s">
        <v>382</v>
      </c>
      <c r="B91" t="s">
        <v>383</v>
      </c>
      <c r="C91" t="s">
        <v>105</v>
      </c>
      <c r="D91" t="s">
        <v>204</v>
      </c>
      <c r="E91" s="102" t="s">
        <v>1282</v>
      </c>
      <c r="F91" t="s">
        <v>343</v>
      </c>
      <c r="G91" t="s">
        <v>353</v>
      </c>
      <c r="H91" t="s">
        <v>186</v>
      </c>
      <c r="I91" s="102" t="s">
        <v>1282</v>
      </c>
      <c r="J91" s="57">
        <v>4.66</v>
      </c>
      <c r="K91" t="s">
        <v>100</v>
      </c>
      <c r="L91" s="58">
        <v>6.5000000000000002E-2</v>
      </c>
      <c r="M91" s="58">
        <v>4.9700000000000001E-2</v>
      </c>
      <c r="N91" s="57">
        <v>36291.919999999998</v>
      </c>
      <c r="O91" s="57">
        <v>108.95942999999968</v>
      </c>
      <c r="P91" s="57">
        <v>0</v>
      </c>
      <c r="Q91" s="57">
        <v>158.632580914573</v>
      </c>
      <c r="R91" s="58">
        <v>0</v>
      </c>
      <c r="S91" s="58">
        <v>6.4999999999999997E-3</v>
      </c>
      <c r="T91" s="58">
        <v>4.0000000000000002E-4</v>
      </c>
    </row>
    <row r="92" spans="1:20">
      <c r="A92" t="s">
        <v>384</v>
      </c>
      <c r="B92" t="s">
        <v>385</v>
      </c>
      <c r="C92" t="s">
        <v>105</v>
      </c>
      <c r="D92" t="s">
        <v>204</v>
      </c>
      <c r="E92" s="102" t="s">
        <v>1282</v>
      </c>
      <c r="F92" t="s">
        <v>343</v>
      </c>
      <c r="G92" t="s">
        <v>353</v>
      </c>
      <c r="H92" t="s">
        <v>186</v>
      </c>
      <c r="I92" s="102" t="s">
        <v>1282</v>
      </c>
      <c r="J92" s="57">
        <v>0.5</v>
      </c>
      <c r="K92" t="s">
        <v>98</v>
      </c>
      <c r="L92" s="58">
        <v>6.25E-2</v>
      </c>
      <c r="M92" s="58">
        <v>6.6400000000000001E-2</v>
      </c>
      <c r="N92" s="57">
        <v>80731.38</v>
      </c>
      <c r="O92" s="57">
        <v>100.89441999999983</v>
      </c>
      <c r="P92" s="57">
        <v>0</v>
      </c>
      <c r="Q92" s="57">
        <v>295.43169074782799</v>
      </c>
      <c r="R92" s="58">
        <v>1E-4</v>
      </c>
      <c r="S92" s="58">
        <v>1.2E-2</v>
      </c>
      <c r="T92" s="58">
        <v>6.9999999999999999E-4</v>
      </c>
    </row>
    <row r="93" spans="1:20">
      <c r="A93" t="s">
        <v>386</v>
      </c>
      <c r="B93" t="s">
        <v>387</v>
      </c>
      <c r="C93" t="s">
        <v>105</v>
      </c>
      <c r="D93" t="s">
        <v>204</v>
      </c>
      <c r="E93" s="102" t="s">
        <v>1282</v>
      </c>
      <c r="F93" t="s">
        <v>275</v>
      </c>
      <c r="G93" t="s">
        <v>353</v>
      </c>
      <c r="H93" t="s">
        <v>208</v>
      </c>
      <c r="I93" s="102" t="s">
        <v>1282</v>
      </c>
      <c r="J93" s="57">
        <v>2.35</v>
      </c>
      <c r="K93" t="s">
        <v>100</v>
      </c>
      <c r="L93" s="58">
        <v>5.7500000000000002E-2</v>
      </c>
      <c r="M93" s="58">
        <v>4.2599999999999999E-2</v>
      </c>
      <c r="N93" s="57">
        <v>27521.38</v>
      </c>
      <c r="O93" s="57">
        <v>105.49756000000036</v>
      </c>
      <c r="P93" s="57">
        <v>0</v>
      </c>
      <c r="Q93" s="57">
        <v>116.47433637210101</v>
      </c>
      <c r="R93" s="58">
        <v>0</v>
      </c>
      <c r="S93" s="58">
        <v>4.7000000000000002E-3</v>
      </c>
      <c r="T93" s="58">
        <v>2.9999999999999997E-4</v>
      </c>
    </row>
    <row r="94" spans="1:20">
      <c r="A94" t="s">
        <v>388</v>
      </c>
      <c r="B94" t="s">
        <v>389</v>
      </c>
      <c r="C94" t="s">
        <v>105</v>
      </c>
      <c r="D94" t="s">
        <v>204</v>
      </c>
      <c r="E94" s="102" t="s">
        <v>1282</v>
      </c>
      <c r="F94" t="s">
        <v>275</v>
      </c>
      <c r="G94" t="s">
        <v>353</v>
      </c>
      <c r="H94" t="s">
        <v>208</v>
      </c>
      <c r="I94" s="102" t="s">
        <v>1282</v>
      </c>
      <c r="J94" s="57">
        <v>4.3499999999999996</v>
      </c>
      <c r="K94" t="s">
        <v>100</v>
      </c>
      <c r="L94" s="58">
        <v>6.13E-2</v>
      </c>
      <c r="M94" s="58">
        <v>4.6300000000000001E-2</v>
      </c>
      <c r="N94" s="57">
        <v>60486.54</v>
      </c>
      <c r="O94" s="57">
        <v>107.98211000000011</v>
      </c>
      <c r="P94" s="57">
        <v>0</v>
      </c>
      <c r="Q94" s="57">
        <v>262.01621848100899</v>
      </c>
      <c r="R94" s="58">
        <v>1E-4</v>
      </c>
      <c r="S94" s="58">
        <v>1.0699999999999999E-2</v>
      </c>
      <c r="T94" s="58">
        <v>5.9999999999999995E-4</v>
      </c>
    </row>
    <row r="95" spans="1:20">
      <c r="A95" t="s">
        <v>390</v>
      </c>
      <c r="B95" t="s">
        <v>391</v>
      </c>
      <c r="C95" t="s">
        <v>105</v>
      </c>
      <c r="D95" t="s">
        <v>204</v>
      </c>
      <c r="E95" s="102" t="s">
        <v>1282</v>
      </c>
      <c r="F95" t="s">
        <v>392</v>
      </c>
      <c r="G95" t="s">
        <v>393</v>
      </c>
      <c r="H95" t="s">
        <v>186</v>
      </c>
      <c r="I95" s="102" t="s">
        <v>1282</v>
      </c>
      <c r="J95" s="57">
        <v>4.34</v>
      </c>
      <c r="K95" t="s">
        <v>100</v>
      </c>
      <c r="L95" s="58">
        <v>7.2499999999999995E-2</v>
      </c>
      <c r="M95" s="58">
        <v>5.1900000000000002E-2</v>
      </c>
      <c r="N95" s="57">
        <v>60486.54</v>
      </c>
      <c r="O95" s="57">
        <v>110.17251000000009</v>
      </c>
      <c r="P95" s="57">
        <v>0</v>
      </c>
      <c r="Q95" s="57">
        <v>267.331175976846</v>
      </c>
      <c r="R95" s="58">
        <v>1E-4</v>
      </c>
      <c r="S95" s="58">
        <v>1.09E-2</v>
      </c>
      <c r="T95" s="58">
        <v>6.9999999999999999E-4</v>
      </c>
    </row>
    <row r="96" spans="1:20">
      <c r="A96" t="s">
        <v>394</v>
      </c>
      <c r="B96" t="s">
        <v>395</v>
      </c>
      <c r="C96" t="s">
        <v>105</v>
      </c>
      <c r="D96" t="s">
        <v>204</v>
      </c>
      <c r="E96" s="102" t="s">
        <v>1282</v>
      </c>
      <c r="F96" t="s">
        <v>275</v>
      </c>
      <c r="G96" t="s">
        <v>396</v>
      </c>
      <c r="H96" t="s">
        <v>249</v>
      </c>
      <c r="I96" s="102" t="s">
        <v>1282</v>
      </c>
      <c r="J96" s="57">
        <v>6.11</v>
      </c>
      <c r="K96" t="s">
        <v>98</v>
      </c>
      <c r="L96" s="58">
        <v>3.7499999999999999E-2</v>
      </c>
      <c r="M96" s="58">
        <v>5.7599999999999998E-2</v>
      </c>
      <c r="N96" s="57">
        <v>96778.46</v>
      </c>
      <c r="O96" s="57">
        <v>89.758500000000083</v>
      </c>
      <c r="P96" s="57">
        <v>0</v>
      </c>
      <c r="Q96" s="57">
        <v>315.06622460727601</v>
      </c>
      <c r="R96" s="58">
        <v>1E-4</v>
      </c>
      <c r="S96" s="58">
        <v>1.2800000000000001E-2</v>
      </c>
      <c r="T96" s="58">
        <v>8.0000000000000004E-4</v>
      </c>
    </row>
    <row r="97" spans="1:20">
      <c r="A97" t="s">
        <v>397</v>
      </c>
      <c r="B97" t="s">
        <v>398</v>
      </c>
      <c r="C97" t="s">
        <v>105</v>
      </c>
      <c r="D97" t="s">
        <v>204</v>
      </c>
      <c r="E97" s="102" t="s">
        <v>1282</v>
      </c>
      <c r="F97" t="s">
        <v>399</v>
      </c>
      <c r="G97" t="s">
        <v>393</v>
      </c>
      <c r="H97" t="s">
        <v>208</v>
      </c>
      <c r="I97" s="102" t="s">
        <v>1282</v>
      </c>
      <c r="J97" s="57">
        <v>6.19</v>
      </c>
      <c r="K97" t="s">
        <v>98</v>
      </c>
      <c r="L97" s="58">
        <v>0.04</v>
      </c>
      <c r="M97" s="58">
        <v>5.6099999999999997E-2</v>
      </c>
      <c r="N97" s="57">
        <v>90729.81</v>
      </c>
      <c r="O97" s="57">
        <v>91.413670000000025</v>
      </c>
      <c r="P97" s="57">
        <v>0</v>
      </c>
      <c r="Q97" s="57">
        <v>300.821381903933</v>
      </c>
      <c r="R97" s="58">
        <v>2.0000000000000001E-4</v>
      </c>
      <c r="S97" s="58">
        <v>1.23E-2</v>
      </c>
      <c r="T97" s="58">
        <v>6.9999999999999999E-4</v>
      </c>
    </row>
    <row r="98" spans="1:20">
      <c r="A98" t="s">
        <v>400</v>
      </c>
      <c r="B98" t="s">
        <v>401</v>
      </c>
      <c r="C98" t="s">
        <v>105</v>
      </c>
      <c r="D98" t="s">
        <v>204</v>
      </c>
      <c r="E98" s="102" t="s">
        <v>1282</v>
      </c>
      <c r="F98" t="s">
        <v>283</v>
      </c>
      <c r="G98" t="s">
        <v>393</v>
      </c>
      <c r="H98" t="s">
        <v>208</v>
      </c>
      <c r="I98" s="102" t="s">
        <v>1282</v>
      </c>
      <c r="J98" s="57">
        <v>5.36</v>
      </c>
      <c r="K98" t="s">
        <v>98</v>
      </c>
      <c r="L98" s="58">
        <v>3.7499999999999999E-2</v>
      </c>
      <c r="M98" s="58">
        <v>5.57E-2</v>
      </c>
      <c r="N98" s="57">
        <v>57462.21</v>
      </c>
      <c r="O98" s="57">
        <v>91.905079999999984</v>
      </c>
      <c r="P98" s="57">
        <v>0</v>
      </c>
      <c r="Q98" s="57">
        <v>191.54437288486201</v>
      </c>
      <c r="R98" s="58">
        <v>1E-4</v>
      </c>
      <c r="S98" s="58">
        <v>7.7999999999999996E-3</v>
      </c>
      <c r="T98" s="58">
        <v>5.0000000000000001E-4</v>
      </c>
    </row>
    <row r="99" spans="1:20">
      <c r="A99" t="s">
        <v>402</v>
      </c>
      <c r="B99" t="s">
        <v>403</v>
      </c>
      <c r="C99" t="s">
        <v>105</v>
      </c>
      <c r="D99" t="s">
        <v>204</v>
      </c>
      <c r="E99" s="102" t="s">
        <v>1282</v>
      </c>
      <c r="F99" t="s">
        <v>230</v>
      </c>
      <c r="G99" t="s">
        <v>396</v>
      </c>
      <c r="H99" t="s">
        <v>249</v>
      </c>
      <c r="I99" s="102" t="s">
        <v>1282</v>
      </c>
      <c r="J99" s="57">
        <v>4.0199999999999996</v>
      </c>
      <c r="K99" t="s">
        <v>98</v>
      </c>
      <c r="L99" s="58">
        <v>5.1299999999999998E-2</v>
      </c>
      <c r="M99" s="58">
        <v>5.9700000000000003E-2</v>
      </c>
      <c r="N99" s="57">
        <v>62503.77</v>
      </c>
      <c r="O99" s="57">
        <v>96.576540000000065</v>
      </c>
      <c r="P99" s="57">
        <v>0</v>
      </c>
      <c r="Q99" s="57">
        <v>218.94014978576899</v>
      </c>
      <c r="R99" s="58">
        <v>1E-4</v>
      </c>
      <c r="S99" s="58">
        <v>8.8999999999999999E-3</v>
      </c>
      <c r="T99" s="58">
        <v>5.0000000000000001E-4</v>
      </c>
    </row>
    <row r="100" spans="1:20">
      <c r="A100" t="s">
        <v>404</v>
      </c>
      <c r="B100" t="s">
        <v>405</v>
      </c>
      <c r="C100" t="s">
        <v>105</v>
      </c>
      <c r="D100" t="s">
        <v>204</v>
      </c>
      <c r="E100" s="102" t="s">
        <v>1282</v>
      </c>
      <c r="F100" t="s">
        <v>263</v>
      </c>
      <c r="G100" t="s">
        <v>393</v>
      </c>
      <c r="H100" t="s">
        <v>208</v>
      </c>
      <c r="I100" s="102" t="s">
        <v>1282</v>
      </c>
      <c r="J100" s="57">
        <v>4.46</v>
      </c>
      <c r="K100" t="s">
        <v>100</v>
      </c>
      <c r="L100" s="58">
        <v>7.8799999999999995E-2</v>
      </c>
      <c r="M100" s="58">
        <v>7.1400000000000005E-2</v>
      </c>
      <c r="N100" s="57">
        <v>90124.94</v>
      </c>
      <c r="O100" s="57">
        <v>106.47931</v>
      </c>
      <c r="P100" s="57">
        <v>0</v>
      </c>
      <c r="Q100" s="57">
        <v>384.97084420495497</v>
      </c>
      <c r="R100" s="58">
        <v>1E-4</v>
      </c>
      <c r="S100" s="58">
        <v>1.5699999999999999E-2</v>
      </c>
      <c r="T100" s="58">
        <v>8.9999999999999998E-4</v>
      </c>
    </row>
    <row r="101" spans="1:20">
      <c r="A101" t="s">
        <v>406</v>
      </c>
      <c r="B101" t="s">
        <v>407</v>
      </c>
      <c r="C101" t="s">
        <v>105</v>
      </c>
      <c r="D101" t="s">
        <v>204</v>
      </c>
      <c r="E101" s="102" t="s">
        <v>1282</v>
      </c>
      <c r="F101" t="s">
        <v>343</v>
      </c>
      <c r="G101" t="s">
        <v>393</v>
      </c>
      <c r="H101" t="s">
        <v>208</v>
      </c>
      <c r="I101" s="102" t="s">
        <v>1282</v>
      </c>
      <c r="J101" s="57">
        <v>5.78</v>
      </c>
      <c r="K101" t="s">
        <v>100</v>
      </c>
      <c r="L101" s="58">
        <v>6.1400000000000003E-2</v>
      </c>
      <c r="M101" s="58">
        <v>4.9700000000000001E-2</v>
      </c>
      <c r="N101" s="57">
        <v>30243.27</v>
      </c>
      <c r="O101" s="57">
        <v>108.23022000000012</v>
      </c>
      <c r="P101" s="57">
        <v>0</v>
      </c>
      <c r="Q101" s="57">
        <v>131.30912597358801</v>
      </c>
      <c r="R101" s="58">
        <v>0</v>
      </c>
      <c r="S101" s="58">
        <v>5.4000000000000003E-3</v>
      </c>
      <c r="T101" s="58">
        <v>2.9999999999999997E-4</v>
      </c>
    </row>
    <row r="102" spans="1:20">
      <c r="A102" t="s">
        <v>408</v>
      </c>
      <c r="B102" t="s">
        <v>409</v>
      </c>
      <c r="C102" t="s">
        <v>105</v>
      </c>
      <c r="D102" t="s">
        <v>204</v>
      </c>
      <c r="E102" s="102" t="s">
        <v>1282</v>
      </c>
      <c r="F102" t="s">
        <v>343</v>
      </c>
      <c r="G102" t="s">
        <v>393</v>
      </c>
      <c r="H102" t="s">
        <v>208</v>
      </c>
      <c r="I102" s="102" t="s">
        <v>1282</v>
      </c>
      <c r="J102" s="57">
        <v>4.0999999999999996</v>
      </c>
      <c r="K102" t="s">
        <v>100</v>
      </c>
      <c r="L102" s="58">
        <v>7.1300000000000002E-2</v>
      </c>
      <c r="M102" s="58">
        <v>5.1200000000000002E-2</v>
      </c>
      <c r="N102" s="57">
        <v>90729.81</v>
      </c>
      <c r="O102" s="57">
        <v>108.44175000000004</v>
      </c>
      <c r="P102" s="57">
        <v>0</v>
      </c>
      <c r="Q102" s="57">
        <v>394.697287270034</v>
      </c>
      <c r="R102" s="58">
        <v>1E-4</v>
      </c>
      <c r="S102" s="58">
        <v>1.61E-2</v>
      </c>
      <c r="T102" s="58">
        <v>1E-3</v>
      </c>
    </row>
    <row r="103" spans="1:20">
      <c r="A103" t="s">
        <v>410</v>
      </c>
      <c r="B103" t="s">
        <v>411</v>
      </c>
      <c r="C103" t="s">
        <v>105</v>
      </c>
      <c r="D103" t="s">
        <v>204</v>
      </c>
      <c r="E103" s="102" t="s">
        <v>1282</v>
      </c>
      <c r="F103" t="s">
        <v>318</v>
      </c>
      <c r="G103" t="s">
        <v>231</v>
      </c>
      <c r="H103" t="s">
        <v>208</v>
      </c>
      <c r="I103" s="102" t="s">
        <v>1282</v>
      </c>
      <c r="J103" s="57">
        <v>3.97</v>
      </c>
      <c r="K103" t="s">
        <v>98</v>
      </c>
      <c r="L103" s="58">
        <v>4.6300000000000001E-2</v>
      </c>
      <c r="M103" s="58">
        <v>5.7700000000000001E-2</v>
      </c>
      <c r="N103" s="57">
        <v>75617.25</v>
      </c>
      <c r="O103" s="57">
        <v>95.765130000000013</v>
      </c>
      <c r="P103" s="57">
        <v>0</v>
      </c>
      <c r="Q103" s="57">
        <v>262.64905181338298</v>
      </c>
      <c r="R103" s="58">
        <v>1E-4</v>
      </c>
      <c r="S103" s="58">
        <v>1.0699999999999999E-2</v>
      </c>
      <c r="T103" s="58">
        <v>5.9999999999999995E-4</v>
      </c>
    </row>
    <row r="104" spans="1:20">
      <c r="A104" t="s">
        <v>412</v>
      </c>
      <c r="B104" t="s">
        <v>413</v>
      </c>
      <c r="C104" t="s">
        <v>105</v>
      </c>
      <c r="D104" t="s">
        <v>204</v>
      </c>
      <c r="E104" s="102" t="s">
        <v>1282</v>
      </c>
      <c r="F104" t="s">
        <v>263</v>
      </c>
      <c r="G104" t="s">
        <v>231</v>
      </c>
      <c r="H104" t="s">
        <v>208</v>
      </c>
      <c r="I104" s="102" t="s">
        <v>1282</v>
      </c>
      <c r="J104" s="57">
        <v>3.53</v>
      </c>
      <c r="K104" t="s">
        <v>101</v>
      </c>
      <c r="L104" s="58">
        <v>8.8800000000000004E-2</v>
      </c>
      <c r="M104" s="58">
        <v>8.8900000000000007E-2</v>
      </c>
      <c r="N104" s="57">
        <v>61393.84</v>
      </c>
      <c r="O104" s="57">
        <v>99.901109999999875</v>
      </c>
      <c r="P104" s="57">
        <v>0</v>
      </c>
      <c r="Q104" s="57">
        <v>283.41424947297099</v>
      </c>
      <c r="R104" s="58">
        <v>0</v>
      </c>
      <c r="S104" s="58">
        <v>1.1599999999999999E-2</v>
      </c>
      <c r="T104" s="58">
        <v>6.9999999999999999E-4</v>
      </c>
    </row>
    <row r="105" spans="1:20">
      <c r="A105" t="s">
        <v>414</v>
      </c>
      <c r="B105" t="s">
        <v>415</v>
      </c>
      <c r="C105" t="s">
        <v>105</v>
      </c>
      <c r="D105" t="s">
        <v>204</v>
      </c>
      <c r="E105" s="102" t="s">
        <v>1282</v>
      </c>
      <c r="F105" t="s">
        <v>399</v>
      </c>
      <c r="G105" t="s">
        <v>416</v>
      </c>
      <c r="H105" t="s">
        <v>249</v>
      </c>
      <c r="I105" s="102" t="s">
        <v>1282</v>
      </c>
      <c r="J105" s="57">
        <v>3.57</v>
      </c>
      <c r="K105" t="s">
        <v>98</v>
      </c>
      <c r="L105" s="58">
        <v>6.3799999999999996E-2</v>
      </c>
      <c r="M105" s="58">
        <v>5.8599999999999999E-2</v>
      </c>
      <c r="N105" s="57">
        <v>84681.16</v>
      </c>
      <c r="O105" s="57">
        <v>104.10453999999989</v>
      </c>
      <c r="P105" s="57">
        <v>0</v>
      </c>
      <c r="Q105" s="57">
        <v>319.74519267107598</v>
      </c>
      <c r="R105" s="58">
        <v>2.0000000000000001E-4</v>
      </c>
      <c r="S105" s="58">
        <v>1.2999999999999999E-2</v>
      </c>
      <c r="T105" s="58">
        <v>8.0000000000000004E-4</v>
      </c>
    </row>
    <row r="106" spans="1:20">
      <c r="A106" t="s">
        <v>417</v>
      </c>
      <c r="B106" t="s">
        <v>418</v>
      </c>
      <c r="C106" t="s">
        <v>105</v>
      </c>
      <c r="D106" t="s">
        <v>204</v>
      </c>
      <c r="E106" s="102" t="s">
        <v>1282</v>
      </c>
      <c r="F106" t="s">
        <v>263</v>
      </c>
      <c r="G106" t="s">
        <v>231</v>
      </c>
      <c r="H106" t="s">
        <v>208</v>
      </c>
      <c r="I106" s="102" t="s">
        <v>1282</v>
      </c>
      <c r="J106" s="57">
        <v>3.94</v>
      </c>
      <c r="K106" t="s">
        <v>101</v>
      </c>
      <c r="L106" s="58">
        <v>8.5000000000000006E-2</v>
      </c>
      <c r="M106" s="58">
        <v>8.2000000000000003E-2</v>
      </c>
      <c r="N106" s="57">
        <v>30243.27</v>
      </c>
      <c r="O106" s="57">
        <v>100.9044100000002</v>
      </c>
      <c r="P106" s="57">
        <v>0</v>
      </c>
      <c r="Q106" s="57">
        <v>141.01504950475899</v>
      </c>
      <c r="R106" s="58">
        <v>0</v>
      </c>
      <c r="S106" s="58">
        <v>5.7000000000000002E-3</v>
      </c>
      <c r="T106" s="58">
        <v>2.9999999999999997E-4</v>
      </c>
    </row>
    <row r="107" spans="1:20">
      <c r="A107" t="s">
        <v>419</v>
      </c>
      <c r="B107" t="s">
        <v>420</v>
      </c>
      <c r="C107" t="s">
        <v>105</v>
      </c>
      <c r="D107" t="s">
        <v>204</v>
      </c>
      <c r="E107" s="102" t="s">
        <v>1282</v>
      </c>
      <c r="F107" t="s">
        <v>263</v>
      </c>
      <c r="G107" t="s">
        <v>231</v>
      </c>
      <c r="H107" t="s">
        <v>208</v>
      </c>
      <c r="I107" s="102" t="s">
        <v>1282</v>
      </c>
      <c r="J107" s="57">
        <v>3.6</v>
      </c>
      <c r="K107" t="s">
        <v>101</v>
      </c>
      <c r="L107" s="58">
        <v>8.5000000000000006E-2</v>
      </c>
      <c r="M107" s="58">
        <v>7.9600000000000004E-2</v>
      </c>
      <c r="N107" s="57">
        <v>30243.27</v>
      </c>
      <c r="O107" s="57">
        <v>101.61440999999998</v>
      </c>
      <c r="P107" s="57">
        <v>0</v>
      </c>
      <c r="Q107" s="57">
        <v>142.00728250179401</v>
      </c>
      <c r="R107" s="58">
        <v>0</v>
      </c>
      <c r="S107" s="58">
        <v>5.7999999999999996E-3</v>
      </c>
      <c r="T107" s="58">
        <v>4.0000000000000002E-4</v>
      </c>
    </row>
    <row r="108" spans="1:20">
      <c r="A108" t="s">
        <v>421</v>
      </c>
      <c r="B108" t="s">
        <v>422</v>
      </c>
      <c r="C108" t="s">
        <v>105</v>
      </c>
      <c r="D108" t="s">
        <v>204</v>
      </c>
      <c r="E108" s="102" t="s">
        <v>1282</v>
      </c>
      <c r="F108" t="s">
        <v>270</v>
      </c>
      <c r="G108" t="s">
        <v>423</v>
      </c>
      <c r="H108" t="s">
        <v>249</v>
      </c>
      <c r="I108" s="102" t="s">
        <v>1282</v>
      </c>
      <c r="J108" s="57">
        <v>3.5</v>
      </c>
      <c r="K108" t="s">
        <v>100</v>
      </c>
      <c r="L108" s="58">
        <v>2.63E-2</v>
      </c>
      <c r="M108" s="58">
        <v>0.1004</v>
      </c>
      <c r="N108" s="57">
        <v>54589.1</v>
      </c>
      <c r="O108" s="57">
        <v>78.33213999999991</v>
      </c>
      <c r="P108" s="57">
        <v>0</v>
      </c>
      <c r="Q108" s="57">
        <v>171.53926634570601</v>
      </c>
      <c r="R108" s="58">
        <v>2.0000000000000001E-4</v>
      </c>
      <c r="S108" s="58">
        <v>7.0000000000000001E-3</v>
      </c>
      <c r="T108" s="58">
        <v>4.0000000000000002E-4</v>
      </c>
    </row>
    <row r="109" spans="1:20">
      <c r="A109" t="s">
        <v>424</v>
      </c>
      <c r="B109" t="s">
        <v>425</v>
      </c>
      <c r="C109" t="s">
        <v>105</v>
      </c>
      <c r="D109" t="s">
        <v>204</v>
      </c>
      <c r="E109" s="102" t="s">
        <v>1282</v>
      </c>
      <c r="F109" t="s">
        <v>350</v>
      </c>
      <c r="G109" t="s">
        <v>423</v>
      </c>
      <c r="H109" t="s">
        <v>249</v>
      </c>
      <c r="I109" s="102" t="s">
        <v>1282</v>
      </c>
      <c r="J109" s="57">
        <v>3.58</v>
      </c>
      <c r="K109" t="s">
        <v>98</v>
      </c>
      <c r="L109" s="58">
        <v>7.3800000000000004E-2</v>
      </c>
      <c r="M109" s="58">
        <v>6.6199999999999995E-2</v>
      </c>
      <c r="N109" s="57">
        <v>90729.81</v>
      </c>
      <c r="O109" s="57">
        <v>104.84384999999985</v>
      </c>
      <c r="P109" s="57">
        <v>0</v>
      </c>
      <c r="Q109" s="57">
        <v>345.01701814541099</v>
      </c>
      <c r="R109" s="58">
        <v>1E-4</v>
      </c>
      <c r="S109" s="58">
        <v>1.41E-2</v>
      </c>
      <c r="T109" s="58">
        <v>8.9999999999999998E-4</v>
      </c>
    </row>
    <row r="110" spans="1:20">
      <c r="A110" t="s">
        <v>426</v>
      </c>
      <c r="B110" t="s">
        <v>427</v>
      </c>
      <c r="C110" t="s">
        <v>105</v>
      </c>
      <c r="D110" t="s">
        <v>204</v>
      </c>
      <c r="E110" s="102" t="s">
        <v>1282</v>
      </c>
      <c r="F110" t="s">
        <v>315</v>
      </c>
      <c r="G110" t="s">
        <v>428</v>
      </c>
      <c r="H110" t="s">
        <v>208</v>
      </c>
      <c r="I110" s="102" t="s">
        <v>1282</v>
      </c>
      <c r="J110" s="57">
        <v>1.91</v>
      </c>
      <c r="K110" t="s">
        <v>100</v>
      </c>
      <c r="L110" s="58">
        <v>0.05</v>
      </c>
      <c r="M110" s="58">
        <v>5.0099999999999999E-2</v>
      </c>
      <c r="N110" s="57">
        <v>30243.27</v>
      </c>
      <c r="O110" s="57">
        <v>104.23363000000022</v>
      </c>
      <c r="P110" s="57">
        <v>0</v>
      </c>
      <c r="Q110" s="57">
        <v>126.460307041364</v>
      </c>
      <c r="R110" s="58">
        <v>0</v>
      </c>
      <c r="S110" s="58">
        <v>5.1999999999999998E-3</v>
      </c>
      <c r="T110" s="58">
        <v>2.9999999999999997E-4</v>
      </c>
    </row>
    <row r="111" spans="1:20">
      <c r="A111" t="s">
        <v>429</v>
      </c>
      <c r="B111" t="s">
        <v>430</v>
      </c>
      <c r="C111" t="s">
        <v>105</v>
      </c>
      <c r="D111" t="s">
        <v>204</v>
      </c>
      <c r="E111" s="102" t="s">
        <v>1282</v>
      </c>
      <c r="F111" t="s">
        <v>315</v>
      </c>
      <c r="G111" t="s">
        <v>428</v>
      </c>
      <c r="H111" t="s">
        <v>208</v>
      </c>
      <c r="I111" s="102" t="s">
        <v>1282</v>
      </c>
      <c r="J111" s="57">
        <v>1.93</v>
      </c>
      <c r="K111" t="s">
        <v>101</v>
      </c>
      <c r="L111" s="58">
        <v>0.06</v>
      </c>
      <c r="M111" s="58">
        <v>7.2499999999999995E-2</v>
      </c>
      <c r="N111" s="57">
        <v>71676.55</v>
      </c>
      <c r="O111" s="57">
        <v>99.523330000000144</v>
      </c>
      <c r="P111" s="57">
        <v>0</v>
      </c>
      <c r="Q111" s="57">
        <v>329.631390378162</v>
      </c>
      <c r="R111" s="58">
        <v>1E-4</v>
      </c>
      <c r="S111" s="58">
        <v>1.34E-2</v>
      </c>
      <c r="T111" s="58">
        <v>8.0000000000000004E-4</v>
      </c>
    </row>
    <row r="112" spans="1:20">
      <c r="A112" t="s">
        <v>431</v>
      </c>
      <c r="B112" t="s">
        <v>432</v>
      </c>
      <c r="C112" t="s">
        <v>105</v>
      </c>
      <c r="D112" t="s">
        <v>204</v>
      </c>
      <c r="E112" s="102" t="s">
        <v>1282</v>
      </c>
      <c r="F112" t="s">
        <v>399</v>
      </c>
      <c r="G112" t="s">
        <v>423</v>
      </c>
      <c r="H112" t="s">
        <v>249</v>
      </c>
      <c r="I112" s="102" t="s">
        <v>1282</v>
      </c>
      <c r="J112" s="57">
        <v>6.02</v>
      </c>
      <c r="K112" t="s">
        <v>98</v>
      </c>
      <c r="L112" s="58">
        <v>5.1299999999999998E-2</v>
      </c>
      <c r="M112" s="58">
        <v>7.8E-2</v>
      </c>
      <c r="N112" s="57">
        <v>66535.19</v>
      </c>
      <c r="O112" s="57">
        <v>85.774169999999913</v>
      </c>
      <c r="P112" s="57">
        <v>0</v>
      </c>
      <c r="Q112" s="57">
        <v>206.992915317994</v>
      </c>
      <c r="R112" s="58">
        <v>0</v>
      </c>
      <c r="S112" s="58">
        <v>8.3999999999999995E-3</v>
      </c>
      <c r="T112" s="58">
        <v>5.0000000000000001E-4</v>
      </c>
    </row>
    <row r="113" spans="1:20">
      <c r="A113" t="s">
        <v>178</v>
      </c>
      <c r="B113" s="104" t="s">
        <v>1282</v>
      </c>
      <c r="C113" s="104" t="s">
        <v>1282</v>
      </c>
      <c r="D113" s="104" t="s">
        <v>1282</v>
      </c>
      <c r="E113" s="104" t="s">
        <v>1282</v>
      </c>
      <c r="F113" s="104" t="s">
        <v>1282</v>
      </c>
      <c r="G113" s="104" t="s">
        <v>1282</v>
      </c>
      <c r="H113" s="104" t="s">
        <v>1282</v>
      </c>
      <c r="I113" s="104" t="s">
        <v>1282</v>
      </c>
      <c r="J113" s="104" t="s">
        <v>1282</v>
      </c>
      <c r="K113" s="104" t="s">
        <v>1282</v>
      </c>
      <c r="L113" s="104" t="s">
        <v>1282</v>
      </c>
      <c r="M113" s="104" t="s">
        <v>1282</v>
      </c>
      <c r="N113" s="104" t="s">
        <v>1282</v>
      </c>
      <c r="O113" s="104" t="s">
        <v>1282</v>
      </c>
      <c r="P113" s="104" t="s">
        <v>1282</v>
      </c>
      <c r="Q113" s="104" t="s">
        <v>1282</v>
      </c>
      <c r="R113" s="104" t="s">
        <v>1282</v>
      </c>
      <c r="S113" s="104" t="s">
        <v>1282</v>
      </c>
      <c r="T113" s="104" t="s">
        <v>1282</v>
      </c>
    </row>
    <row r="114" spans="1:20">
      <c r="A114" t="s">
        <v>193</v>
      </c>
      <c r="B114" s="104" t="s">
        <v>1282</v>
      </c>
      <c r="C114" s="104" t="s">
        <v>1282</v>
      </c>
      <c r="D114" s="104" t="s">
        <v>1282</v>
      </c>
      <c r="E114" s="104" t="s">
        <v>1282</v>
      </c>
      <c r="F114" s="104" t="s">
        <v>1282</v>
      </c>
      <c r="G114" s="104" t="s">
        <v>1282</v>
      </c>
      <c r="H114" s="104" t="s">
        <v>1282</v>
      </c>
      <c r="I114" s="104" t="s">
        <v>1282</v>
      </c>
      <c r="J114" s="104" t="s">
        <v>1282</v>
      </c>
      <c r="K114" s="104" t="s">
        <v>1282</v>
      </c>
      <c r="L114" s="104" t="s">
        <v>1282</v>
      </c>
      <c r="M114" s="104" t="s">
        <v>1282</v>
      </c>
      <c r="N114" s="104" t="s">
        <v>1282</v>
      </c>
      <c r="O114" s="104" t="s">
        <v>1282</v>
      </c>
      <c r="P114" s="104" t="s">
        <v>1282</v>
      </c>
      <c r="Q114" s="104" t="s">
        <v>1282</v>
      </c>
      <c r="R114" s="104" t="s">
        <v>1282</v>
      </c>
      <c r="S114" s="104" t="s">
        <v>1282</v>
      </c>
      <c r="T114" s="104" t="s">
        <v>1282</v>
      </c>
    </row>
    <row r="115" spans="1:20">
      <c r="A115" t="s">
        <v>194</v>
      </c>
      <c r="B115" s="104" t="s">
        <v>1282</v>
      </c>
      <c r="C115" s="104" t="s">
        <v>1282</v>
      </c>
      <c r="D115" s="104" t="s">
        <v>1282</v>
      </c>
      <c r="E115" s="104" t="s">
        <v>1282</v>
      </c>
      <c r="F115" s="104" t="s">
        <v>1282</v>
      </c>
      <c r="G115" s="104" t="s">
        <v>1282</v>
      </c>
      <c r="H115" s="104" t="s">
        <v>1282</v>
      </c>
      <c r="I115" s="104" t="s">
        <v>1282</v>
      </c>
      <c r="J115" s="104" t="s">
        <v>1282</v>
      </c>
      <c r="K115" s="104" t="s">
        <v>1282</v>
      </c>
      <c r="L115" s="104" t="s">
        <v>1282</v>
      </c>
      <c r="M115" s="104" t="s">
        <v>1282</v>
      </c>
      <c r="N115" s="104" t="s">
        <v>1282</v>
      </c>
      <c r="O115" s="104" t="s">
        <v>1282</v>
      </c>
      <c r="P115" s="104" t="s">
        <v>1282</v>
      </c>
      <c r="Q115" s="104" t="s">
        <v>1282</v>
      </c>
      <c r="R115" s="104" t="s">
        <v>1282</v>
      </c>
      <c r="S115" s="104" t="s">
        <v>1282</v>
      </c>
      <c r="T115" s="104" t="s">
        <v>1282</v>
      </c>
    </row>
    <row r="116" spans="1:20">
      <c r="A116" t="s">
        <v>195</v>
      </c>
      <c r="B116" s="104" t="s">
        <v>1282</v>
      </c>
      <c r="C116" s="104" t="s">
        <v>1282</v>
      </c>
      <c r="D116" s="104" t="s">
        <v>1282</v>
      </c>
      <c r="E116" s="104" t="s">
        <v>1282</v>
      </c>
      <c r="F116" s="104" t="s">
        <v>1282</v>
      </c>
      <c r="G116" s="104" t="s">
        <v>1282</v>
      </c>
      <c r="H116" s="104" t="s">
        <v>1282</v>
      </c>
      <c r="I116" s="104" t="s">
        <v>1282</v>
      </c>
      <c r="J116" s="104" t="s">
        <v>1282</v>
      </c>
      <c r="K116" s="104" t="s">
        <v>1282</v>
      </c>
      <c r="L116" s="104" t="s">
        <v>1282</v>
      </c>
      <c r="M116" s="104" t="s">
        <v>1282</v>
      </c>
      <c r="N116" s="104" t="s">
        <v>1282</v>
      </c>
      <c r="O116" s="104" t="s">
        <v>1282</v>
      </c>
      <c r="P116" s="104" t="s">
        <v>1282</v>
      </c>
      <c r="Q116" s="104" t="s">
        <v>1282</v>
      </c>
      <c r="R116" s="104" t="s">
        <v>1282</v>
      </c>
      <c r="S116" s="104" t="s">
        <v>1282</v>
      </c>
      <c r="T116" s="104" t="s">
        <v>1282</v>
      </c>
    </row>
    <row r="117" spans="1:20">
      <c r="A117" t="s">
        <v>196</v>
      </c>
      <c r="B117" s="104" t="s">
        <v>1282</v>
      </c>
      <c r="C117" s="104" t="s">
        <v>1282</v>
      </c>
      <c r="D117" s="104" t="s">
        <v>1282</v>
      </c>
      <c r="E117" s="104" t="s">
        <v>1282</v>
      </c>
      <c r="F117" s="104" t="s">
        <v>1282</v>
      </c>
      <c r="G117" s="104" t="s">
        <v>1282</v>
      </c>
      <c r="H117" s="104" t="s">
        <v>1282</v>
      </c>
      <c r="I117" s="104" t="s">
        <v>1282</v>
      </c>
      <c r="J117" s="104" t="s">
        <v>1282</v>
      </c>
      <c r="K117" s="104" t="s">
        <v>1282</v>
      </c>
      <c r="L117" s="104" t="s">
        <v>1282</v>
      </c>
      <c r="M117" s="104" t="s">
        <v>1282</v>
      </c>
      <c r="N117" s="104" t="s">
        <v>1282</v>
      </c>
      <c r="O117" s="104" t="s">
        <v>1282</v>
      </c>
      <c r="P117" s="104" t="s">
        <v>1282</v>
      </c>
      <c r="Q117" s="104" t="s">
        <v>1282</v>
      </c>
      <c r="R117" s="104" t="s">
        <v>1282</v>
      </c>
      <c r="S117" s="104" t="s">
        <v>1282</v>
      </c>
      <c r="T117" s="104" t="s">
        <v>1282</v>
      </c>
    </row>
    <row r="118" spans="1:20" hidden="1">
      <c r="B118" s="14"/>
      <c r="C118" s="14"/>
      <c r="D118" s="14"/>
      <c r="E118" s="14"/>
    </row>
    <row r="119" spans="1:20" hidden="1">
      <c r="B119" s="14"/>
      <c r="C119" s="14"/>
      <c r="D119" s="14"/>
      <c r="E119" s="14"/>
    </row>
    <row r="120" spans="1:20" hidden="1">
      <c r="B120" s="14"/>
      <c r="C120" s="14"/>
      <c r="D120" s="14"/>
      <c r="E120" s="14"/>
    </row>
    <row r="121" spans="1:20" hidden="1">
      <c r="B121" s="14"/>
      <c r="C121" s="14"/>
      <c r="D121" s="14"/>
      <c r="E121" s="14"/>
    </row>
    <row r="122" spans="1:20" hidden="1">
      <c r="B122" s="14"/>
      <c r="C122" s="14"/>
      <c r="D122" s="14"/>
      <c r="E122" s="14"/>
    </row>
    <row r="123" spans="1:20" hidden="1">
      <c r="B123" s="14"/>
      <c r="C123" s="14"/>
      <c r="D123" s="14"/>
      <c r="E123" s="14"/>
    </row>
    <row r="124" spans="1:20" hidden="1">
      <c r="B124" s="14"/>
      <c r="C124" s="14"/>
      <c r="D124" s="14"/>
      <c r="E124" s="14"/>
    </row>
    <row r="125" spans="1:20" hidden="1">
      <c r="B125" s="14"/>
      <c r="C125" s="14"/>
      <c r="D125" s="14"/>
      <c r="E125" s="14"/>
    </row>
    <row r="126" spans="1:20" hidden="1">
      <c r="B126" s="14"/>
      <c r="C126" s="14"/>
      <c r="D126" s="14"/>
      <c r="E126" s="14"/>
    </row>
    <row r="127" spans="1:20" hidden="1">
      <c r="B127" s="14"/>
      <c r="C127" s="14"/>
      <c r="D127" s="14"/>
      <c r="E127" s="14"/>
    </row>
    <row r="128" spans="1:20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A771" s="14"/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6"/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2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2.7109375" style="14" bestFit="1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34" width="5.7109375" style="14" hidden="1"/>
    <col min="35" max="44" width="9.140625" style="14" hidden="1"/>
    <col min="45" max="52" width="0" style="14" hidden="1"/>
    <col min="53" max="16384" width="9.140625" style="14" hidden="1"/>
  </cols>
  <sheetData>
    <row r="1" spans="1:14" s="1" customFormat="1">
      <c r="A1" s="2" t="s">
        <v>0</v>
      </c>
      <c r="B1" s="63" t="s">
        <v>1281</v>
      </c>
    </row>
    <row r="2" spans="1:14" s="1" customFormat="1">
      <c r="A2" s="2" t="s">
        <v>1</v>
      </c>
      <c r="B2" s="10" t="s">
        <v>738</v>
      </c>
    </row>
    <row r="3" spans="1:14" s="1" customFormat="1">
      <c r="A3" s="2" t="s">
        <v>2</v>
      </c>
      <c r="B3" s="64" t="s">
        <v>739</v>
      </c>
    </row>
    <row r="4" spans="1:14" s="1" customFormat="1">
      <c r="A4" s="2" t="s">
        <v>3</v>
      </c>
      <c r="B4" s="65" t="s">
        <v>156</v>
      </c>
    </row>
    <row r="5" spans="1:14" ht="18.75">
      <c r="A5" s="79" t="s">
        <v>87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</row>
    <row r="6" spans="1:14" s="16" customFormat="1">
      <c r="A6" s="34" t="s">
        <v>45</v>
      </c>
      <c r="B6" s="35" t="s">
        <v>46</v>
      </c>
      <c r="C6" s="111" t="s">
        <v>66</v>
      </c>
      <c r="D6" s="111" t="s">
        <v>79</v>
      </c>
      <c r="E6" s="111" t="s">
        <v>47</v>
      </c>
      <c r="F6" s="111" t="s">
        <v>80</v>
      </c>
      <c r="G6" s="111" t="s">
        <v>50</v>
      </c>
      <c r="H6" s="105" t="s">
        <v>146</v>
      </c>
      <c r="I6" s="105" t="s">
        <v>147</v>
      </c>
      <c r="J6" s="105" t="s">
        <v>151</v>
      </c>
      <c r="K6" s="105" t="s">
        <v>53</v>
      </c>
      <c r="L6" s="105" t="s">
        <v>69</v>
      </c>
      <c r="M6" s="105" t="s">
        <v>54</v>
      </c>
      <c r="N6" s="38" t="s">
        <v>142</v>
      </c>
    </row>
    <row r="7" spans="1:14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97" t="s">
        <v>1282</v>
      </c>
      <c r="G7" s="97" t="s">
        <v>1282</v>
      </c>
      <c r="H7" s="17" t="s">
        <v>143</v>
      </c>
      <c r="I7" s="97" t="s">
        <v>1282</v>
      </c>
      <c r="J7" s="17" t="s">
        <v>144</v>
      </c>
      <c r="K7" s="17" t="s">
        <v>6</v>
      </c>
      <c r="L7" s="17" t="s">
        <v>7</v>
      </c>
      <c r="M7" s="17" t="s">
        <v>7</v>
      </c>
      <c r="N7" s="31" t="s">
        <v>7</v>
      </c>
    </row>
    <row r="8" spans="1:14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25" t="s">
        <v>72</v>
      </c>
      <c r="M8" s="25" t="s">
        <v>73</v>
      </c>
      <c r="N8" s="25" t="s">
        <v>74</v>
      </c>
    </row>
    <row r="9" spans="1:14" s="18" customFormat="1" ht="20.25">
      <c r="A9" s="19" t="s">
        <v>88</v>
      </c>
      <c r="B9" s="99" t="s">
        <v>1282</v>
      </c>
      <c r="C9" s="99" t="s">
        <v>1282</v>
      </c>
      <c r="D9" s="99" t="s">
        <v>1282</v>
      </c>
      <c r="E9" s="99" t="s">
        <v>1282</v>
      </c>
      <c r="F9" s="99" t="s">
        <v>1282</v>
      </c>
      <c r="G9" s="99" t="s">
        <v>1282</v>
      </c>
      <c r="H9" s="55">
        <v>24011.68</v>
      </c>
      <c r="I9" s="99" t="s">
        <v>1282</v>
      </c>
      <c r="J9" s="55">
        <v>7.4349800000000004</v>
      </c>
      <c r="K9" s="55">
        <v>13668.00090494154</v>
      </c>
      <c r="L9" s="99" t="s">
        <v>1282</v>
      </c>
      <c r="M9" s="56">
        <v>1</v>
      </c>
      <c r="N9" s="56">
        <v>3.3700000000000001E-2</v>
      </c>
    </row>
    <row r="10" spans="1:14">
      <c r="A10" s="59" t="s">
        <v>161</v>
      </c>
      <c r="B10" s="103" t="s">
        <v>1282</v>
      </c>
      <c r="C10" s="103" t="s">
        <v>1282</v>
      </c>
      <c r="D10" s="104" t="s">
        <v>1282</v>
      </c>
      <c r="E10" s="104" t="s">
        <v>1282</v>
      </c>
      <c r="F10" s="104" t="s">
        <v>1282</v>
      </c>
      <c r="G10" s="104" t="s">
        <v>1282</v>
      </c>
      <c r="H10" s="61">
        <v>0</v>
      </c>
      <c r="I10" s="104" t="s">
        <v>1282</v>
      </c>
      <c r="J10" s="61">
        <v>0</v>
      </c>
      <c r="K10" s="61">
        <v>0</v>
      </c>
      <c r="L10" s="104" t="s">
        <v>1282</v>
      </c>
      <c r="M10" s="60">
        <v>0</v>
      </c>
      <c r="N10" s="60">
        <v>0</v>
      </c>
    </row>
    <row r="11" spans="1:14">
      <c r="A11" s="59" t="s">
        <v>433</v>
      </c>
      <c r="B11" s="103" t="s">
        <v>1282</v>
      </c>
      <c r="C11" s="103" t="s">
        <v>1282</v>
      </c>
      <c r="D11" s="104" t="s">
        <v>1282</v>
      </c>
      <c r="E11" s="104" t="s">
        <v>1282</v>
      </c>
      <c r="F11" s="104" t="s">
        <v>1282</v>
      </c>
      <c r="G11" s="104" t="s">
        <v>1282</v>
      </c>
      <c r="H11" s="61">
        <v>0</v>
      </c>
      <c r="I11" s="104" t="s">
        <v>1282</v>
      </c>
      <c r="J11" s="61">
        <v>0</v>
      </c>
      <c r="K11" s="61">
        <v>0</v>
      </c>
      <c r="L11" s="104" t="s">
        <v>1282</v>
      </c>
      <c r="M11" s="60">
        <v>0</v>
      </c>
      <c r="N11" s="60">
        <v>0</v>
      </c>
    </row>
    <row r="12" spans="1:14">
      <c r="A12" t="s">
        <v>168</v>
      </c>
      <c r="B12" t="s">
        <v>168</v>
      </c>
      <c r="C12" s="103" t="s">
        <v>1282</v>
      </c>
      <c r="D12" s="104" t="s">
        <v>1282</v>
      </c>
      <c r="E12" s="104" t="s">
        <v>1282</v>
      </c>
      <c r="F12" t="s">
        <v>168</v>
      </c>
      <c r="G12" t="s">
        <v>168</v>
      </c>
      <c r="H12" s="57">
        <v>0</v>
      </c>
      <c r="I12" s="57">
        <v>0</v>
      </c>
      <c r="J12" s="104" t="s">
        <v>1282</v>
      </c>
      <c r="K12" s="57">
        <v>0</v>
      </c>
      <c r="L12" s="58">
        <v>0</v>
      </c>
      <c r="M12" s="58">
        <v>0</v>
      </c>
      <c r="N12" s="58">
        <v>0</v>
      </c>
    </row>
    <row r="13" spans="1:14">
      <c r="A13" s="59" t="s">
        <v>434</v>
      </c>
      <c r="B13" s="103" t="s">
        <v>1282</v>
      </c>
      <c r="C13" s="103" t="s">
        <v>1282</v>
      </c>
      <c r="D13" s="104" t="s">
        <v>1282</v>
      </c>
      <c r="E13" s="104" t="s">
        <v>1282</v>
      </c>
      <c r="F13" s="104" t="s">
        <v>1282</v>
      </c>
      <c r="G13" s="104" t="s">
        <v>1282</v>
      </c>
      <c r="H13" s="61">
        <v>0</v>
      </c>
      <c r="I13" s="104" t="s">
        <v>1282</v>
      </c>
      <c r="J13" s="61">
        <v>0</v>
      </c>
      <c r="K13" s="61">
        <v>0</v>
      </c>
      <c r="L13" s="104" t="s">
        <v>1282</v>
      </c>
      <c r="M13" s="60">
        <v>0</v>
      </c>
      <c r="N13" s="60">
        <v>0</v>
      </c>
    </row>
    <row r="14" spans="1:14">
      <c r="A14" t="s">
        <v>168</v>
      </c>
      <c r="B14" t="s">
        <v>168</v>
      </c>
      <c r="C14" s="103" t="s">
        <v>1282</v>
      </c>
      <c r="D14" s="104" t="s">
        <v>1282</v>
      </c>
      <c r="E14" s="104" t="s">
        <v>1282</v>
      </c>
      <c r="F14" t="s">
        <v>168</v>
      </c>
      <c r="G14" t="s">
        <v>168</v>
      </c>
      <c r="H14" s="57">
        <v>0</v>
      </c>
      <c r="I14" s="57">
        <v>0</v>
      </c>
      <c r="J14" s="104" t="s">
        <v>1282</v>
      </c>
      <c r="K14" s="57">
        <v>0</v>
      </c>
      <c r="L14" s="58">
        <v>0</v>
      </c>
      <c r="M14" s="58">
        <v>0</v>
      </c>
      <c r="N14" s="58">
        <v>0</v>
      </c>
    </row>
    <row r="15" spans="1:14">
      <c r="A15" s="59" t="s">
        <v>435</v>
      </c>
      <c r="B15" s="103" t="s">
        <v>1282</v>
      </c>
      <c r="C15" s="103" t="s">
        <v>1282</v>
      </c>
      <c r="D15" s="104" t="s">
        <v>1282</v>
      </c>
      <c r="E15" s="104" t="s">
        <v>1282</v>
      </c>
      <c r="F15" s="104" t="s">
        <v>1282</v>
      </c>
      <c r="G15" s="104" t="s">
        <v>1282</v>
      </c>
      <c r="H15" s="61">
        <v>0</v>
      </c>
      <c r="I15" s="104" t="s">
        <v>1282</v>
      </c>
      <c r="J15" s="61">
        <v>0</v>
      </c>
      <c r="K15" s="61">
        <v>0</v>
      </c>
      <c r="L15" s="104" t="s">
        <v>1282</v>
      </c>
      <c r="M15" s="60">
        <v>0</v>
      </c>
      <c r="N15" s="60">
        <v>0</v>
      </c>
    </row>
    <row r="16" spans="1:14">
      <c r="A16" t="s">
        <v>168</v>
      </c>
      <c r="B16" t="s">
        <v>168</v>
      </c>
      <c r="C16" s="103" t="s">
        <v>1282</v>
      </c>
      <c r="D16" s="104" t="s">
        <v>1282</v>
      </c>
      <c r="E16" s="104" t="s">
        <v>1282</v>
      </c>
      <c r="F16" t="s">
        <v>168</v>
      </c>
      <c r="G16" t="s">
        <v>168</v>
      </c>
      <c r="H16" s="57">
        <v>0</v>
      </c>
      <c r="I16" s="57">
        <v>0</v>
      </c>
      <c r="J16" s="104" t="s">
        <v>1282</v>
      </c>
      <c r="K16" s="57">
        <v>0</v>
      </c>
      <c r="L16" s="58">
        <v>0</v>
      </c>
      <c r="M16" s="58">
        <v>0</v>
      </c>
      <c r="N16" s="58">
        <v>0</v>
      </c>
    </row>
    <row r="17" spans="1:14">
      <c r="A17" s="59" t="s">
        <v>436</v>
      </c>
      <c r="B17" s="103" t="s">
        <v>1282</v>
      </c>
      <c r="C17" s="103" t="s">
        <v>1282</v>
      </c>
      <c r="D17" s="104" t="s">
        <v>1282</v>
      </c>
      <c r="E17" s="104" t="s">
        <v>1282</v>
      </c>
      <c r="F17" s="104" t="s">
        <v>1282</v>
      </c>
      <c r="G17" s="104" t="s">
        <v>1282</v>
      </c>
      <c r="H17" s="61">
        <v>0</v>
      </c>
      <c r="I17" s="104" t="s">
        <v>1282</v>
      </c>
      <c r="J17" s="61">
        <v>0</v>
      </c>
      <c r="K17" s="61">
        <v>0</v>
      </c>
      <c r="L17" s="104" t="s">
        <v>1282</v>
      </c>
      <c r="M17" s="60">
        <v>0</v>
      </c>
      <c r="N17" s="60">
        <v>0</v>
      </c>
    </row>
    <row r="18" spans="1:14">
      <c r="A18" t="s">
        <v>168</v>
      </c>
      <c r="B18" t="s">
        <v>168</v>
      </c>
      <c r="C18" s="103" t="s">
        <v>1282</v>
      </c>
      <c r="D18" s="104" t="s">
        <v>1282</v>
      </c>
      <c r="E18" s="104" t="s">
        <v>1282</v>
      </c>
      <c r="F18" t="s">
        <v>168</v>
      </c>
      <c r="G18" t="s">
        <v>168</v>
      </c>
      <c r="H18" s="57">
        <v>0</v>
      </c>
      <c r="I18" s="57">
        <v>0</v>
      </c>
      <c r="J18" s="104" t="s">
        <v>1282</v>
      </c>
      <c r="K18" s="57">
        <v>0</v>
      </c>
      <c r="L18" s="58">
        <v>0</v>
      </c>
      <c r="M18" s="58">
        <v>0</v>
      </c>
      <c r="N18" s="58">
        <v>0</v>
      </c>
    </row>
    <row r="19" spans="1:14">
      <c r="A19" s="59" t="s">
        <v>175</v>
      </c>
      <c r="B19" s="103" t="s">
        <v>1282</v>
      </c>
      <c r="C19" s="103" t="s">
        <v>1282</v>
      </c>
      <c r="D19" s="104" t="s">
        <v>1282</v>
      </c>
      <c r="E19" s="104" t="s">
        <v>1282</v>
      </c>
      <c r="F19" s="104" t="s">
        <v>1282</v>
      </c>
      <c r="G19" s="104" t="s">
        <v>1282</v>
      </c>
      <c r="H19" s="61">
        <v>24011.68</v>
      </c>
      <c r="I19" s="104" t="s">
        <v>1282</v>
      </c>
      <c r="J19" s="61">
        <v>7.4349800000000004</v>
      </c>
      <c r="K19" s="61">
        <v>13668.00090494154</v>
      </c>
      <c r="L19" s="104" t="s">
        <v>1282</v>
      </c>
      <c r="M19" s="60">
        <v>1</v>
      </c>
      <c r="N19" s="60">
        <v>3.3700000000000001E-2</v>
      </c>
    </row>
    <row r="20" spans="1:14">
      <c r="A20" s="59" t="s">
        <v>199</v>
      </c>
      <c r="B20" s="103" t="s">
        <v>1282</v>
      </c>
      <c r="C20" s="103" t="s">
        <v>1282</v>
      </c>
      <c r="D20" s="104" t="s">
        <v>1282</v>
      </c>
      <c r="E20" s="104" t="s">
        <v>1282</v>
      </c>
      <c r="F20" s="104" t="s">
        <v>1282</v>
      </c>
      <c r="G20" s="104" t="s">
        <v>1282</v>
      </c>
      <c r="H20" s="61">
        <v>0</v>
      </c>
      <c r="I20" s="104" t="s">
        <v>1282</v>
      </c>
      <c r="J20" s="61">
        <v>0</v>
      </c>
      <c r="K20" s="61">
        <v>0</v>
      </c>
      <c r="L20" s="104" t="s">
        <v>1282</v>
      </c>
      <c r="M20" s="60">
        <v>0</v>
      </c>
      <c r="N20" s="60">
        <v>0</v>
      </c>
    </row>
    <row r="21" spans="1:14">
      <c r="A21" t="s">
        <v>168</v>
      </c>
      <c r="B21" t="s">
        <v>168</v>
      </c>
      <c r="C21" s="103" t="s">
        <v>1282</v>
      </c>
      <c r="D21" s="104" t="s">
        <v>1282</v>
      </c>
      <c r="E21" s="104" t="s">
        <v>1282</v>
      </c>
      <c r="F21" t="s">
        <v>168</v>
      </c>
      <c r="G21" t="s">
        <v>168</v>
      </c>
      <c r="H21" s="57">
        <v>0</v>
      </c>
      <c r="I21" s="57">
        <v>0</v>
      </c>
      <c r="J21" s="104" t="s">
        <v>1282</v>
      </c>
      <c r="K21" s="57">
        <v>0</v>
      </c>
      <c r="L21" s="58">
        <v>0</v>
      </c>
      <c r="M21" s="58">
        <v>0</v>
      </c>
      <c r="N21" s="58">
        <v>0</v>
      </c>
    </row>
    <row r="22" spans="1:14">
      <c r="A22" s="59" t="s">
        <v>200</v>
      </c>
      <c r="B22" s="103" t="s">
        <v>1282</v>
      </c>
      <c r="C22" s="103" t="s">
        <v>1282</v>
      </c>
      <c r="D22" s="104" t="s">
        <v>1282</v>
      </c>
      <c r="E22" s="104" t="s">
        <v>1282</v>
      </c>
      <c r="F22" s="104" t="s">
        <v>1282</v>
      </c>
      <c r="G22" s="104" t="s">
        <v>1282</v>
      </c>
      <c r="H22" s="61">
        <v>24011.68</v>
      </c>
      <c r="I22" s="104" t="s">
        <v>1282</v>
      </c>
      <c r="J22" s="61">
        <v>7.4349800000000004</v>
      </c>
      <c r="K22" s="61">
        <v>13668.00090494154</v>
      </c>
      <c r="L22" s="104" t="s">
        <v>1282</v>
      </c>
      <c r="M22" s="60">
        <v>1</v>
      </c>
      <c r="N22" s="60">
        <v>3.3700000000000001E-2</v>
      </c>
    </row>
    <row r="23" spans="1:14">
      <c r="A23" t="s">
        <v>437</v>
      </c>
      <c r="B23" t="s">
        <v>438</v>
      </c>
      <c r="C23" t="s">
        <v>439</v>
      </c>
      <c r="D23" t="s">
        <v>204</v>
      </c>
      <c r="E23" s="102" t="s">
        <v>1282</v>
      </c>
      <c r="F23" t="s">
        <v>263</v>
      </c>
      <c r="G23" t="s">
        <v>98</v>
      </c>
      <c r="H23" s="57">
        <v>2596.62</v>
      </c>
      <c r="I23" s="57">
        <v>3367</v>
      </c>
      <c r="J23" s="57">
        <v>0</v>
      </c>
      <c r="K23" s="57">
        <v>317.1020647158</v>
      </c>
      <c r="L23" s="58">
        <v>0</v>
      </c>
      <c r="M23" s="58">
        <v>2.3199999999999998E-2</v>
      </c>
      <c r="N23" s="58">
        <v>8.0000000000000004E-4</v>
      </c>
    </row>
    <row r="24" spans="1:14">
      <c r="A24" t="s">
        <v>440</v>
      </c>
      <c r="B24" t="s">
        <v>441</v>
      </c>
      <c r="C24" t="s">
        <v>439</v>
      </c>
      <c r="D24" t="s">
        <v>204</v>
      </c>
      <c r="E24" s="102" t="s">
        <v>1282</v>
      </c>
      <c r="F24" t="s">
        <v>263</v>
      </c>
      <c r="G24" t="s">
        <v>98</v>
      </c>
      <c r="H24" s="57">
        <v>626.86</v>
      </c>
      <c r="I24" s="57">
        <v>17010</v>
      </c>
      <c r="J24" s="57">
        <v>0</v>
      </c>
      <c r="K24" s="57">
        <v>386.74296952200001</v>
      </c>
      <c r="L24" s="58">
        <v>0</v>
      </c>
      <c r="M24" s="58">
        <v>2.8299999999999999E-2</v>
      </c>
      <c r="N24" s="58">
        <v>1E-3</v>
      </c>
    </row>
    <row r="25" spans="1:14">
      <c r="A25" t="s">
        <v>442</v>
      </c>
      <c r="B25" t="s">
        <v>443</v>
      </c>
      <c r="C25" t="s">
        <v>439</v>
      </c>
      <c r="D25" t="s">
        <v>204</v>
      </c>
      <c r="E25" s="102" t="s">
        <v>1282</v>
      </c>
      <c r="F25" t="s">
        <v>275</v>
      </c>
      <c r="G25" t="s">
        <v>98</v>
      </c>
      <c r="H25" s="57">
        <v>834.06</v>
      </c>
      <c r="I25" s="57">
        <v>12141</v>
      </c>
      <c r="J25" s="57">
        <v>0</v>
      </c>
      <c r="K25" s="57">
        <v>367.28171562419999</v>
      </c>
      <c r="L25" s="58">
        <v>0</v>
      </c>
      <c r="M25" s="58">
        <v>2.69E-2</v>
      </c>
      <c r="N25" s="58">
        <v>8.9999999999999998E-4</v>
      </c>
    </row>
    <row r="26" spans="1:14">
      <c r="A26" t="s">
        <v>444</v>
      </c>
      <c r="B26" t="s">
        <v>445</v>
      </c>
      <c r="C26" t="s">
        <v>105</v>
      </c>
      <c r="D26" t="s">
        <v>204</v>
      </c>
      <c r="E26" s="102" t="s">
        <v>1282</v>
      </c>
      <c r="F26" t="s">
        <v>275</v>
      </c>
      <c r="G26" t="s">
        <v>100</v>
      </c>
      <c r="H26" s="57">
        <v>799.97</v>
      </c>
      <c r="I26" s="57">
        <v>9702</v>
      </c>
      <c r="J26" s="57">
        <v>0</v>
      </c>
      <c r="K26" s="57">
        <v>311.35266943703999</v>
      </c>
      <c r="L26" s="58">
        <v>0</v>
      </c>
      <c r="M26" s="58">
        <v>2.2800000000000001E-2</v>
      </c>
      <c r="N26" s="58">
        <v>8.0000000000000004E-4</v>
      </c>
    </row>
    <row r="27" spans="1:14">
      <c r="A27" t="s">
        <v>446</v>
      </c>
      <c r="B27" t="s">
        <v>447</v>
      </c>
      <c r="C27" t="s">
        <v>105</v>
      </c>
      <c r="D27" t="s">
        <v>204</v>
      </c>
      <c r="E27" s="102" t="s">
        <v>1282</v>
      </c>
      <c r="F27" t="s">
        <v>295</v>
      </c>
      <c r="G27" t="s">
        <v>100</v>
      </c>
      <c r="H27" s="57">
        <v>107.54</v>
      </c>
      <c r="I27" s="57">
        <v>73360</v>
      </c>
      <c r="J27" s="57">
        <v>0</v>
      </c>
      <c r="K27" s="57">
        <v>316.48051559039999</v>
      </c>
      <c r="L27" s="58">
        <v>0</v>
      </c>
      <c r="M27" s="58">
        <v>2.3199999999999998E-2</v>
      </c>
      <c r="N27" s="58">
        <v>8.0000000000000004E-4</v>
      </c>
    </row>
    <row r="28" spans="1:14">
      <c r="A28" t="s">
        <v>448</v>
      </c>
      <c r="B28" t="s">
        <v>449</v>
      </c>
      <c r="C28" t="s">
        <v>105</v>
      </c>
      <c r="D28" t="s">
        <v>204</v>
      </c>
      <c r="E28" s="102" t="s">
        <v>1282</v>
      </c>
      <c r="F28" t="s">
        <v>295</v>
      </c>
      <c r="G28" t="s">
        <v>100</v>
      </c>
      <c r="H28" s="57">
        <v>865.54</v>
      </c>
      <c r="I28" s="57">
        <v>5052</v>
      </c>
      <c r="J28" s="57">
        <v>0</v>
      </c>
      <c r="K28" s="57">
        <v>175.41555733728001</v>
      </c>
      <c r="L28" s="58">
        <v>0</v>
      </c>
      <c r="M28" s="58">
        <v>1.2800000000000001E-2</v>
      </c>
      <c r="N28" s="58">
        <v>4.0000000000000002E-4</v>
      </c>
    </row>
    <row r="29" spans="1:14">
      <c r="A29" t="s">
        <v>450</v>
      </c>
      <c r="B29" t="s">
        <v>451</v>
      </c>
      <c r="C29" t="s">
        <v>439</v>
      </c>
      <c r="D29" t="s">
        <v>204</v>
      </c>
      <c r="E29" s="102" t="s">
        <v>1282</v>
      </c>
      <c r="F29" t="s">
        <v>288</v>
      </c>
      <c r="G29" t="s">
        <v>98</v>
      </c>
      <c r="H29" s="57">
        <v>0.18</v>
      </c>
      <c r="I29" s="57">
        <v>54262500</v>
      </c>
      <c r="J29" s="57">
        <v>0</v>
      </c>
      <c r="K29" s="57">
        <v>354.25815749999998</v>
      </c>
      <c r="L29" s="58">
        <v>0</v>
      </c>
      <c r="M29" s="58">
        <v>2.5899999999999999E-2</v>
      </c>
      <c r="N29" s="58">
        <v>8.9999999999999998E-4</v>
      </c>
    </row>
    <row r="30" spans="1:14">
      <c r="A30" t="s">
        <v>452</v>
      </c>
      <c r="B30" t="s">
        <v>453</v>
      </c>
      <c r="C30" t="s">
        <v>439</v>
      </c>
      <c r="D30" t="s">
        <v>204</v>
      </c>
      <c r="E30" s="102" t="s">
        <v>1282</v>
      </c>
      <c r="F30" t="s">
        <v>288</v>
      </c>
      <c r="G30" t="s">
        <v>98</v>
      </c>
      <c r="H30" s="57">
        <v>436.7</v>
      </c>
      <c r="I30" s="57">
        <v>38577</v>
      </c>
      <c r="J30" s="57">
        <v>0</v>
      </c>
      <c r="K30" s="57">
        <v>611.02530789299999</v>
      </c>
      <c r="L30" s="58">
        <v>0</v>
      </c>
      <c r="M30" s="58">
        <v>4.4699999999999997E-2</v>
      </c>
      <c r="N30" s="58">
        <v>1.5E-3</v>
      </c>
    </row>
    <row r="31" spans="1:14">
      <c r="A31" t="s">
        <v>454</v>
      </c>
      <c r="B31" t="s">
        <v>455</v>
      </c>
      <c r="C31" t="s">
        <v>439</v>
      </c>
      <c r="D31" t="s">
        <v>204</v>
      </c>
      <c r="E31" s="102" t="s">
        <v>1282</v>
      </c>
      <c r="F31" t="s">
        <v>288</v>
      </c>
      <c r="G31" t="s">
        <v>98</v>
      </c>
      <c r="H31" s="57">
        <v>1157.1199999999999</v>
      </c>
      <c r="I31" s="57">
        <v>9325</v>
      </c>
      <c r="J31" s="57">
        <v>0</v>
      </c>
      <c r="K31" s="57">
        <v>391.35852288000001</v>
      </c>
      <c r="L31" s="58">
        <v>0</v>
      </c>
      <c r="M31" s="58">
        <v>2.86E-2</v>
      </c>
      <c r="N31" s="58">
        <v>1E-3</v>
      </c>
    </row>
    <row r="32" spans="1:14">
      <c r="A32" t="s">
        <v>456</v>
      </c>
      <c r="B32" t="s">
        <v>457</v>
      </c>
      <c r="C32" t="s">
        <v>439</v>
      </c>
      <c r="D32" t="s">
        <v>204</v>
      </c>
      <c r="E32" s="102" t="s">
        <v>1282</v>
      </c>
      <c r="F32" t="s">
        <v>458</v>
      </c>
      <c r="G32" t="s">
        <v>98</v>
      </c>
      <c r="H32" s="57">
        <v>118.03</v>
      </c>
      <c r="I32" s="57">
        <v>41223</v>
      </c>
      <c r="J32" s="57">
        <v>0</v>
      </c>
      <c r="K32" s="57">
        <v>176.4735235263</v>
      </c>
      <c r="L32" s="58">
        <v>0</v>
      </c>
      <c r="M32" s="58">
        <v>1.29E-2</v>
      </c>
      <c r="N32" s="58">
        <v>4.0000000000000002E-4</v>
      </c>
    </row>
    <row r="33" spans="1:14">
      <c r="A33" t="s">
        <v>459</v>
      </c>
      <c r="B33" t="s">
        <v>460</v>
      </c>
      <c r="C33" t="s">
        <v>461</v>
      </c>
      <c r="D33" t="s">
        <v>204</v>
      </c>
      <c r="E33" s="102" t="s">
        <v>1282</v>
      </c>
      <c r="F33" t="s">
        <v>350</v>
      </c>
      <c r="G33" t="s">
        <v>98</v>
      </c>
      <c r="H33" s="57">
        <v>2379.9</v>
      </c>
      <c r="I33" s="57">
        <v>14093</v>
      </c>
      <c r="J33" s="57">
        <v>0</v>
      </c>
      <c r="K33" s="57">
        <v>1216.493286489</v>
      </c>
      <c r="L33" s="58">
        <v>0</v>
      </c>
      <c r="M33" s="58">
        <v>8.8999999999999996E-2</v>
      </c>
      <c r="N33" s="58">
        <v>3.0000000000000001E-3</v>
      </c>
    </row>
    <row r="34" spans="1:14">
      <c r="A34" t="s">
        <v>462</v>
      </c>
      <c r="B34" t="s">
        <v>463</v>
      </c>
      <c r="C34" t="s">
        <v>461</v>
      </c>
      <c r="D34" t="s">
        <v>204</v>
      </c>
      <c r="E34" s="102" t="s">
        <v>1282</v>
      </c>
      <c r="F34" t="s">
        <v>350</v>
      </c>
      <c r="G34" t="s">
        <v>98</v>
      </c>
      <c r="H34" s="57">
        <v>734.68</v>
      </c>
      <c r="I34" s="57">
        <v>35396</v>
      </c>
      <c r="J34" s="57">
        <v>0</v>
      </c>
      <c r="K34" s="57">
        <v>943.19167606559995</v>
      </c>
      <c r="L34" s="58">
        <v>0</v>
      </c>
      <c r="M34" s="58">
        <v>6.9000000000000006E-2</v>
      </c>
      <c r="N34" s="58">
        <v>2.3E-3</v>
      </c>
    </row>
    <row r="35" spans="1:14">
      <c r="A35" t="s">
        <v>464</v>
      </c>
      <c r="B35" t="s">
        <v>465</v>
      </c>
      <c r="C35" t="s">
        <v>461</v>
      </c>
      <c r="D35" t="s">
        <v>204</v>
      </c>
      <c r="E35" s="102" t="s">
        <v>1282</v>
      </c>
      <c r="F35" t="s">
        <v>350</v>
      </c>
      <c r="G35" t="s">
        <v>98</v>
      </c>
      <c r="H35" s="57">
        <v>152.12</v>
      </c>
      <c r="I35" s="57">
        <v>48688</v>
      </c>
      <c r="J35" s="57">
        <v>0</v>
      </c>
      <c r="K35" s="57">
        <v>268.63080117120001</v>
      </c>
      <c r="L35" s="58">
        <v>0</v>
      </c>
      <c r="M35" s="58">
        <v>1.9699999999999999E-2</v>
      </c>
      <c r="N35" s="58">
        <v>6.9999999999999999E-4</v>
      </c>
    </row>
    <row r="36" spans="1:14">
      <c r="A36" t="s">
        <v>466</v>
      </c>
      <c r="B36" t="s">
        <v>467</v>
      </c>
      <c r="C36" t="s">
        <v>439</v>
      </c>
      <c r="D36" t="s">
        <v>204</v>
      </c>
      <c r="E36" s="102" t="s">
        <v>1282</v>
      </c>
      <c r="F36" t="s">
        <v>270</v>
      </c>
      <c r="G36" t="s">
        <v>98</v>
      </c>
      <c r="H36" s="57">
        <v>340.97</v>
      </c>
      <c r="I36" s="57">
        <v>21588</v>
      </c>
      <c r="J36" s="57">
        <v>2.0971700000000002</v>
      </c>
      <c r="K36" s="57">
        <v>269.0755752572</v>
      </c>
      <c r="L36" s="58">
        <v>0</v>
      </c>
      <c r="M36" s="58">
        <v>1.9699999999999999E-2</v>
      </c>
      <c r="N36" s="58">
        <v>6.9999999999999999E-4</v>
      </c>
    </row>
    <row r="37" spans="1:14">
      <c r="A37" t="s">
        <v>468</v>
      </c>
      <c r="B37" t="s">
        <v>469</v>
      </c>
      <c r="C37" t="s">
        <v>439</v>
      </c>
      <c r="D37" t="s">
        <v>204</v>
      </c>
      <c r="E37" s="102" t="s">
        <v>1282</v>
      </c>
      <c r="F37" t="s">
        <v>270</v>
      </c>
      <c r="G37" t="s">
        <v>98</v>
      </c>
      <c r="H37" s="57">
        <v>327.86</v>
      </c>
      <c r="I37" s="57">
        <v>13458</v>
      </c>
      <c r="J37" s="57">
        <v>1.4471400000000001</v>
      </c>
      <c r="K37" s="57">
        <v>161.48270744760001</v>
      </c>
      <c r="L37" s="58">
        <v>0</v>
      </c>
      <c r="M37" s="58">
        <v>1.18E-2</v>
      </c>
      <c r="N37" s="58">
        <v>4.0000000000000002E-4</v>
      </c>
    </row>
    <row r="38" spans="1:14">
      <c r="A38" t="s">
        <v>470</v>
      </c>
      <c r="B38" t="s">
        <v>471</v>
      </c>
      <c r="C38" t="s">
        <v>461</v>
      </c>
      <c r="D38" t="s">
        <v>204</v>
      </c>
      <c r="E38" s="102" t="s">
        <v>1282</v>
      </c>
      <c r="F38" t="s">
        <v>270</v>
      </c>
      <c r="G38" t="s">
        <v>98</v>
      </c>
      <c r="H38" s="57">
        <v>56.39</v>
      </c>
      <c r="I38" s="57">
        <v>80539</v>
      </c>
      <c r="J38" s="57">
        <v>0</v>
      </c>
      <c r="K38" s="57">
        <v>164.72362199669999</v>
      </c>
      <c r="L38" s="58">
        <v>0</v>
      </c>
      <c r="M38" s="58">
        <v>1.21E-2</v>
      </c>
      <c r="N38" s="58">
        <v>4.0000000000000002E-4</v>
      </c>
    </row>
    <row r="39" spans="1:14">
      <c r="A39" t="s">
        <v>472</v>
      </c>
      <c r="B39" t="s">
        <v>473</v>
      </c>
      <c r="C39" t="s">
        <v>439</v>
      </c>
      <c r="D39" t="s">
        <v>204</v>
      </c>
      <c r="E39" s="102" t="s">
        <v>1282</v>
      </c>
      <c r="F39" t="s">
        <v>270</v>
      </c>
      <c r="G39" t="s">
        <v>98</v>
      </c>
      <c r="H39" s="57">
        <v>807.84</v>
      </c>
      <c r="I39" s="57">
        <v>13330</v>
      </c>
      <c r="J39" s="57">
        <v>0</v>
      </c>
      <c r="K39" s="57">
        <v>390.57375614400001</v>
      </c>
      <c r="L39" s="58">
        <v>0</v>
      </c>
      <c r="M39" s="58">
        <v>2.86E-2</v>
      </c>
      <c r="N39" s="58">
        <v>1E-3</v>
      </c>
    </row>
    <row r="40" spans="1:14">
      <c r="A40" t="s">
        <v>474</v>
      </c>
      <c r="B40" t="s">
        <v>475</v>
      </c>
      <c r="C40" t="s">
        <v>439</v>
      </c>
      <c r="D40" t="s">
        <v>204</v>
      </c>
      <c r="E40" s="102" t="s">
        <v>1282</v>
      </c>
      <c r="F40" t="s">
        <v>476</v>
      </c>
      <c r="G40" t="s">
        <v>98</v>
      </c>
      <c r="H40" s="57">
        <v>1075.3699999999999</v>
      </c>
      <c r="I40" s="57">
        <v>7751</v>
      </c>
      <c r="J40" s="57">
        <v>3.8906700000000001</v>
      </c>
      <c r="K40" s="57">
        <v>306.20811539490001</v>
      </c>
      <c r="L40" s="58">
        <v>0</v>
      </c>
      <c r="M40" s="58">
        <v>2.24E-2</v>
      </c>
      <c r="N40" s="58">
        <v>8.0000000000000004E-4</v>
      </c>
    </row>
    <row r="41" spans="1:14">
      <c r="A41" t="s">
        <v>477</v>
      </c>
      <c r="B41" t="s">
        <v>478</v>
      </c>
      <c r="C41" t="s">
        <v>461</v>
      </c>
      <c r="D41" t="s">
        <v>204</v>
      </c>
      <c r="E41" s="102" t="s">
        <v>1282</v>
      </c>
      <c r="F41" t="s">
        <v>476</v>
      </c>
      <c r="G41" t="s">
        <v>98</v>
      </c>
      <c r="H41" s="57">
        <v>3126.43</v>
      </c>
      <c r="I41" s="57">
        <v>15194</v>
      </c>
      <c r="J41" s="57">
        <v>0</v>
      </c>
      <c r="K41" s="57">
        <v>1722.9329910234001</v>
      </c>
      <c r="L41" s="58">
        <v>0</v>
      </c>
      <c r="M41" s="58">
        <v>0.12609999999999999</v>
      </c>
      <c r="N41" s="58">
        <v>4.3E-3</v>
      </c>
    </row>
    <row r="42" spans="1:14">
      <c r="A42" t="s">
        <v>479</v>
      </c>
      <c r="B42" t="s">
        <v>480</v>
      </c>
      <c r="C42" t="s">
        <v>439</v>
      </c>
      <c r="D42" t="s">
        <v>204</v>
      </c>
      <c r="E42" s="102" t="s">
        <v>1282</v>
      </c>
      <c r="F42" t="s">
        <v>476</v>
      </c>
      <c r="G42" t="s">
        <v>98</v>
      </c>
      <c r="H42" s="57">
        <v>213.76</v>
      </c>
      <c r="I42" s="57">
        <v>34655</v>
      </c>
      <c r="J42" s="57">
        <v>0</v>
      </c>
      <c r="K42" s="57">
        <v>268.68282105600002</v>
      </c>
      <c r="L42" s="58">
        <v>0</v>
      </c>
      <c r="M42" s="58">
        <v>1.9699999999999999E-2</v>
      </c>
      <c r="N42" s="58">
        <v>6.9999999999999999E-4</v>
      </c>
    </row>
    <row r="43" spans="1:14">
      <c r="A43" t="s">
        <v>481</v>
      </c>
      <c r="B43" t="s">
        <v>482</v>
      </c>
      <c r="C43" t="s">
        <v>461</v>
      </c>
      <c r="D43" t="s">
        <v>204</v>
      </c>
      <c r="E43" s="102" t="s">
        <v>1282</v>
      </c>
      <c r="F43" t="s">
        <v>483</v>
      </c>
      <c r="G43" t="s">
        <v>98</v>
      </c>
      <c r="H43" s="57">
        <v>322.61</v>
      </c>
      <c r="I43" s="57">
        <v>16207</v>
      </c>
      <c r="J43" s="57">
        <v>0</v>
      </c>
      <c r="K43" s="57">
        <v>189.63915559290001</v>
      </c>
      <c r="L43" s="58">
        <v>0</v>
      </c>
      <c r="M43" s="58">
        <v>1.3899999999999999E-2</v>
      </c>
      <c r="N43" s="58">
        <v>5.0000000000000001E-4</v>
      </c>
    </row>
    <row r="44" spans="1:14">
      <c r="A44" t="s">
        <v>484</v>
      </c>
      <c r="B44" t="s">
        <v>485</v>
      </c>
      <c r="C44" t="s">
        <v>105</v>
      </c>
      <c r="D44" t="s">
        <v>204</v>
      </c>
      <c r="E44" s="102" t="s">
        <v>1282</v>
      </c>
      <c r="F44" t="s">
        <v>483</v>
      </c>
      <c r="G44" t="s">
        <v>100</v>
      </c>
      <c r="H44" s="57">
        <v>199.34</v>
      </c>
      <c r="I44" s="57">
        <v>68170</v>
      </c>
      <c r="J44" s="57">
        <v>0</v>
      </c>
      <c r="K44" s="57">
        <v>545.13663690479996</v>
      </c>
      <c r="L44" s="58">
        <v>0</v>
      </c>
      <c r="M44" s="58">
        <v>3.9899999999999998E-2</v>
      </c>
      <c r="N44" s="58">
        <v>1.2999999999999999E-3</v>
      </c>
    </row>
    <row r="45" spans="1:14">
      <c r="A45" t="s">
        <v>486</v>
      </c>
      <c r="B45" t="s">
        <v>487</v>
      </c>
      <c r="C45" t="s">
        <v>461</v>
      </c>
      <c r="D45" t="s">
        <v>204</v>
      </c>
      <c r="E45" s="102" t="s">
        <v>1282</v>
      </c>
      <c r="F45" t="s">
        <v>483</v>
      </c>
      <c r="G45" t="s">
        <v>98</v>
      </c>
      <c r="H45" s="57">
        <v>139.01</v>
      </c>
      <c r="I45" s="57">
        <v>49522</v>
      </c>
      <c r="J45" s="57">
        <v>0</v>
      </c>
      <c r="K45" s="57">
        <v>249.68461028940001</v>
      </c>
      <c r="L45" s="58">
        <v>0</v>
      </c>
      <c r="M45" s="58">
        <v>1.83E-2</v>
      </c>
      <c r="N45" s="58">
        <v>5.9999999999999995E-4</v>
      </c>
    </row>
    <row r="46" spans="1:14">
      <c r="A46" t="s">
        <v>488</v>
      </c>
      <c r="B46" t="s">
        <v>489</v>
      </c>
      <c r="C46" t="s">
        <v>439</v>
      </c>
      <c r="D46" t="s">
        <v>204</v>
      </c>
      <c r="E46" s="102" t="s">
        <v>1282</v>
      </c>
      <c r="F46" t="s">
        <v>483</v>
      </c>
      <c r="G46" t="s">
        <v>98</v>
      </c>
      <c r="H46" s="57">
        <v>1875.33</v>
      </c>
      <c r="I46" s="57">
        <v>10437.815700000001</v>
      </c>
      <c r="J46" s="57">
        <v>0</v>
      </c>
      <c r="K46" s="57">
        <v>709.96163520801997</v>
      </c>
      <c r="L46" s="58">
        <v>0</v>
      </c>
      <c r="M46" s="58">
        <v>5.1900000000000002E-2</v>
      </c>
      <c r="N46" s="58">
        <v>1.8E-3</v>
      </c>
    </row>
    <row r="47" spans="1:14">
      <c r="A47" t="s">
        <v>490</v>
      </c>
      <c r="B47" t="s">
        <v>491</v>
      </c>
      <c r="C47" t="s">
        <v>461</v>
      </c>
      <c r="D47" t="s">
        <v>204</v>
      </c>
      <c r="E47" s="102" t="s">
        <v>1282</v>
      </c>
      <c r="F47" t="s">
        <v>321</v>
      </c>
      <c r="G47" t="s">
        <v>98</v>
      </c>
      <c r="H47" s="57">
        <v>173.11</v>
      </c>
      <c r="I47" s="57">
        <v>59660</v>
      </c>
      <c r="J47" s="57">
        <v>0</v>
      </c>
      <c r="K47" s="57">
        <v>374.58722410199999</v>
      </c>
      <c r="L47" s="58">
        <v>0</v>
      </c>
      <c r="M47" s="58">
        <v>2.7400000000000001E-2</v>
      </c>
      <c r="N47" s="58">
        <v>8.9999999999999998E-4</v>
      </c>
    </row>
    <row r="48" spans="1:14">
      <c r="A48" t="s">
        <v>492</v>
      </c>
      <c r="B48" t="s">
        <v>493</v>
      </c>
      <c r="C48" t="s">
        <v>461</v>
      </c>
      <c r="D48" t="s">
        <v>204</v>
      </c>
      <c r="E48" s="102" t="s">
        <v>1282</v>
      </c>
      <c r="F48" t="s">
        <v>321</v>
      </c>
      <c r="G48" t="s">
        <v>98</v>
      </c>
      <c r="H48" s="57">
        <v>487.85</v>
      </c>
      <c r="I48" s="57">
        <v>12138</v>
      </c>
      <c r="J48" s="57">
        <v>0</v>
      </c>
      <c r="K48" s="57">
        <v>214.77365009100001</v>
      </c>
      <c r="L48" s="58">
        <v>0</v>
      </c>
      <c r="M48" s="58">
        <v>1.5699999999999999E-2</v>
      </c>
      <c r="N48" s="58">
        <v>5.0000000000000001E-4</v>
      </c>
    </row>
    <row r="49" spans="1:14">
      <c r="A49" t="s">
        <v>494</v>
      </c>
      <c r="B49" t="s">
        <v>495</v>
      </c>
      <c r="C49" t="s">
        <v>439</v>
      </c>
      <c r="D49" t="s">
        <v>204</v>
      </c>
      <c r="E49" s="102" t="s">
        <v>1282</v>
      </c>
      <c r="F49" t="s">
        <v>321</v>
      </c>
      <c r="G49" t="s">
        <v>98</v>
      </c>
      <c r="H49" s="57">
        <v>878.65</v>
      </c>
      <c r="I49" s="57">
        <v>5469</v>
      </c>
      <c r="J49" s="57">
        <v>0</v>
      </c>
      <c r="K49" s="57">
        <v>174.28956754949999</v>
      </c>
      <c r="L49" s="58">
        <v>0</v>
      </c>
      <c r="M49" s="58">
        <v>1.2800000000000001E-2</v>
      </c>
      <c r="N49" s="58">
        <v>4.0000000000000002E-4</v>
      </c>
    </row>
    <row r="50" spans="1:14">
      <c r="A50" t="s">
        <v>496</v>
      </c>
      <c r="B50" t="s">
        <v>497</v>
      </c>
      <c r="C50" t="s">
        <v>439</v>
      </c>
      <c r="D50" t="s">
        <v>204</v>
      </c>
      <c r="E50" s="102" t="s">
        <v>1282</v>
      </c>
      <c r="F50" t="s">
        <v>321</v>
      </c>
      <c r="G50" t="s">
        <v>98</v>
      </c>
      <c r="H50" s="57">
        <v>249.17</v>
      </c>
      <c r="I50" s="57">
        <v>42651</v>
      </c>
      <c r="J50" s="57">
        <v>0</v>
      </c>
      <c r="K50" s="57">
        <v>385.45397253089999</v>
      </c>
      <c r="L50" s="58">
        <v>0</v>
      </c>
      <c r="M50" s="58">
        <v>2.8199999999999999E-2</v>
      </c>
      <c r="N50" s="58">
        <v>1E-3</v>
      </c>
    </row>
    <row r="51" spans="1:14">
      <c r="A51" t="s">
        <v>498</v>
      </c>
      <c r="B51" t="s">
        <v>499</v>
      </c>
      <c r="C51" t="s">
        <v>461</v>
      </c>
      <c r="D51" t="s">
        <v>204</v>
      </c>
      <c r="E51" s="102" t="s">
        <v>1282</v>
      </c>
      <c r="F51" t="s">
        <v>321</v>
      </c>
      <c r="G51" t="s">
        <v>98</v>
      </c>
      <c r="H51" s="57">
        <v>393.43</v>
      </c>
      <c r="I51" s="57">
        <v>37604</v>
      </c>
      <c r="J51" s="57">
        <v>0</v>
      </c>
      <c r="K51" s="57">
        <v>536.59802818440005</v>
      </c>
      <c r="L51" s="58">
        <v>0</v>
      </c>
      <c r="M51" s="58">
        <v>3.9300000000000002E-2</v>
      </c>
      <c r="N51" s="58">
        <v>1.2999999999999999E-3</v>
      </c>
    </row>
    <row r="52" spans="1:14">
      <c r="A52" t="s">
        <v>500</v>
      </c>
      <c r="B52" t="s">
        <v>501</v>
      </c>
      <c r="C52" t="s">
        <v>439</v>
      </c>
      <c r="D52" t="s">
        <v>204</v>
      </c>
      <c r="E52" s="102" t="s">
        <v>1282</v>
      </c>
      <c r="F52" t="s">
        <v>321</v>
      </c>
      <c r="G52" t="s">
        <v>98</v>
      </c>
      <c r="H52" s="57">
        <v>406.54</v>
      </c>
      <c r="I52" s="57">
        <v>26035</v>
      </c>
      <c r="J52" s="57">
        <v>0</v>
      </c>
      <c r="K52" s="57">
        <v>383.89143300299997</v>
      </c>
      <c r="L52" s="58">
        <v>0</v>
      </c>
      <c r="M52" s="58">
        <v>2.81E-2</v>
      </c>
      <c r="N52" s="58">
        <v>8.9999999999999998E-4</v>
      </c>
    </row>
    <row r="53" spans="1:14">
      <c r="A53" t="s">
        <v>502</v>
      </c>
      <c r="B53" t="s">
        <v>503</v>
      </c>
      <c r="C53" t="s">
        <v>439</v>
      </c>
      <c r="D53" t="s">
        <v>204</v>
      </c>
      <c r="E53" s="102" t="s">
        <v>1282</v>
      </c>
      <c r="F53" t="s">
        <v>504</v>
      </c>
      <c r="G53" t="s">
        <v>98</v>
      </c>
      <c r="H53" s="57">
        <v>2032.7</v>
      </c>
      <c r="I53" s="57">
        <v>3566</v>
      </c>
      <c r="J53" s="57">
        <v>0</v>
      </c>
      <c r="K53" s="57">
        <v>262.90701941399999</v>
      </c>
      <c r="L53" s="58">
        <v>0</v>
      </c>
      <c r="M53" s="58">
        <v>1.9199999999999998E-2</v>
      </c>
      <c r="N53" s="58">
        <v>5.9999999999999995E-4</v>
      </c>
    </row>
    <row r="54" spans="1:14">
      <c r="A54" t="s">
        <v>505</v>
      </c>
      <c r="B54" t="s">
        <v>506</v>
      </c>
      <c r="C54" t="s">
        <v>105</v>
      </c>
      <c r="D54" t="s">
        <v>204</v>
      </c>
      <c r="E54" s="102" t="s">
        <v>1282</v>
      </c>
      <c r="F54" t="s">
        <v>504</v>
      </c>
      <c r="G54" t="s">
        <v>98</v>
      </c>
      <c r="H54" s="57">
        <v>96</v>
      </c>
      <c r="I54" s="57">
        <v>149800</v>
      </c>
      <c r="J54" s="57">
        <v>0</v>
      </c>
      <c r="K54" s="57">
        <v>521.59161600000004</v>
      </c>
      <c r="L54" s="58">
        <v>0</v>
      </c>
      <c r="M54" s="58">
        <v>3.8199999999999998E-2</v>
      </c>
      <c r="N54" s="58">
        <v>1.2999999999999999E-3</v>
      </c>
    </row>
    <row r="55" spans="1:14">
      <c r="A55" t="s">
        <v>178</v>
      </c>
      <c r="B55" s="103" t="s">
        <v>1282</v>
      </c>
      <c r="C55" s="103" t="s">
        <v>1282</v>
      </c>
      <c r="D55" s="104" t="s">
        <v>1282</v>
      </c>
      <c r="E55" s="104" t="s">
        <v>1282</v>
      </c>
      <c r="F55" s="104" t="s">
        <v>1282</v>
      </c>
      <c r="G55" s="104" t="s">
        <v>1282</v>
      </c>
      <c r="H55" s="104" t="s">
        <v>1282</v>
      </c>
      <c r="I55" s="104" t="s">
        <v>1282</v>
      </c>
      <c r="J55" s="104" t="s">
        <v>1282</v>
      </c>
      <c r="K55" s="104" t="s">
        <v>1282</v>
      </c>
      <c r="L55" s="104" t="s">
        <v>1282</v>
      </c>
      <c r="M55" s="104" t="s">
        <v>1282</v>
      </c>
      <c r="N55" s="104" t="s">
        <v>1282</v>
      </c>
    </row>
    <row r="56" spans="1:14">
      <c r="A56" t="s">
        <v>193</v>
      </c>
      <c r="B56" s="103" t="s">
        <v>1282</v>
      </c>
      <c r="C56" s="103" t="s">
        <v>1282</v>
      </c>
      <c r="D56" s="104" t="s">
        <v>1282</v>
      </c>
      <c r="E56" s="104" t="s">
        <v>1282</v>
      </c>
      <c r="F56" s="104" t="s">
        <v>1282</v>
      </c>
      <c r="G56" s="104" t="s">
        <v>1282</v>
      </c>
      <c r="H56" s="104" t="s">
        <v>1282</v>
      </c>
      <c r="I56" s="104" t="s">
        <v>1282</v>
      </c>
      <c r="J56" s="104" t="s">
        <v>1282</v>
      </c>
      <c r="K56" s="104" t="s">
        <v>1282</v>
      </c>
      <c r="L56" s="104" t="s">
        <v>1282</v>
      </c>
      <c r="M56" s="104" t="s">
        <v>1282</v>
      </c>
      <c r="N56" s="104" t="s">
        <v>1282</v>
      </c>
    </row>
    <row r="57" spans="1:14">
      <c r="A57" t="s">
        <v>194</v>
      </c>
      <c r="B57" s="103" t="s">
        <v>1282</v>
      </c>
      <c r="C57" s="103" t="s">
        <v>1282</v>
      </c>
      <c r="D57" s="104" t="s">
        <v>1282</v>
      </c>
      <c r="E57" s="104" t="s">
        <v>1282</v>
      </c>
      <c r="F57" s="104" t="s">
        <v>1282</v>
      </c>
      <c r="G57" s="104" t="s">
        <v>1282</v>
      </c>
      <c r="H57" s="104" t="s">
        <v>1282</v>
      </c>
      <c r="I57" s="104" t="s">
        <v>1282</v>
      </c>
      <c r="J57" s="104" t="s">
        <v>1282</v>
      </c>
      <c r="K57" s="104" t="s">
        <v>1282</v>
      </c>
      <c r="L57" s="104" t="s">
        <v>1282</v>
      </c>
      <c r="M57" s="104" t="s">
        <v>1282</v>
      </c>
      <c r="N57" s="104" t="s">
        <v>1282</v>
      </c>
    </row>
    <row r="58" spans="1:14">
      <c r="A58" t="s">
        <v>195</v>
      </c>
      <c r="B58" s="103" t="s">
        <v>1282</v>
      </c>
      <c r="C58" s="103" t="s">
        <v>1282</v>
      </c>
      <c r="D58" s="104" t="s">
        <v>1282</v>
      </c>
      <c r="E58" s="104" t="s">
        <v>1282</v>
      </c>
      <c r="F58" s="104" t="s">
        <v>1282</v>
      </c>
      <c r="G58" s="104" t="s">
        <v>1282</v>
      </c>
      <c r="H58" s="104" t="s">
        <v>1282</v>
      </c>
      <c r="I58" s="104" t="s">
        <v>1282</v>
      </c>
      <c r="J58" s="104" t="s">
        <v>1282</v>
      </c>
      <c r="K58" s="104" t="s">
        <v>1282</v>
      </c>
      <c r="L58" s="104" t="s">
        <v>1282</v>
      </c>
      <c r="M58" s="104" t="s">
        <v>1282</v>
      </c>
      <c r="N58" s="104" t="s">
        <v>1282</v>
      </c>
    </row>
    <row r="59" spans="1:14">
      <c r="A59" t="s">
        <v>196</v>
      </c>
      <c r="B59" s="103" t="s">
        <v>1282</v>
      </c>
      <c r="C59" s="103" t="s">
        <v>1282</v>
      </c>
      <c r="D59" s="104" t="s">
        <v>1282</v>
      </c>
      <c r="E59" s="104" t="s">
        <v>1282</v>
      </c>
      <c r="F59" s="104" t="s">
        <v>1282</v>
      </c>
      <c r="G59" s="104" t="s">
        <v>1282</v>
      </c>
      <c r="H59" s="104" t="s">
        <v>1282</v>
      </c>
      <c r="I59" s="104" t="s">
        <v>1282</v>
      </c>
      <c r="J59" s="104" t="s">
        <v>1282</v>
      </c>
      <c r="K59" s="104" t="s">
        <v>1282</v>
      </c>
      <c r="L59" s="104" t="s">
        <v>1282</v>
      </c>
      <c r="M59" s="104" t="s">
        <v>1282</v>
      </c>
      <c r="N59" s="104" t="s">
        <v>1282</v>
      </c>
    </row>
    <row r="60" spans="1:14" hidden="1">
      <c r="D60" s="14"/>
      <c r="E60" s="14"/>
      <c r="F60" s="14"/>
    </row>
    <row r="61" spans="1:14" hidden="1">
      <c r="D61" s="14"/>
      <c r="E61" s="14"/>
      <c r="F61" s="14"/>
    </row>
    <row r="62" spans="1:14" hidden="1">
      <c r="D62" s="14"/>
      <c r="E62" s="14"/>
      <c r="F62" s="14"/>
    </row>
    <row r="63" spans="1:14" hidden="1">
      <c r="D63" s="14"/>
      <c r="E63" s="14"/>
      <c r="F63" s="14"/>
    </row>
    <row r="64" spans="1:14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34" width="5.7109375" style="14" hidden="1"/>
    <col min="35" max="45" width="9.140625" style="14" hidden="1"/>
    <col min="46" max="52" width="0" style="14" hidden="1"/>
    <col min="53" max="16384" width="9.140625" style="14" hidden="1"/>
  </cols>
  <sheetData>
    <row r="1" spans="1:15" s="1" customFormat="1">
      <c r="A1" s="2" t="s">
        <v>0</v>
      </c>
      <c r="B1" s="63" t="s">
        <v>1281</v>
      </c>
    </row>
    <row r="2" spans="1:15" s="1" customFormat="1">
      <c r="A2" s="2" t="s">
        <v>1</v>
      </c>
      <c r="B2" s="10" t="s">
        <v>738</v>
      </c>
    </row>
    <row r="3" spans="1:15" s="1" customFormat="1">
      <c r="A3" s="2" t="s">
        <v>2</v>
      </c>
      <c r="B3" s="64" t="s">
        <v>739</v>
      </c>
    </row>
    <row r="4" spans="1:15" s="1" customFormat="1">
      <c r="A4" s="2" t="s">
        <v>3</v>
      </c>
      <c r="B4" s="65" t="s">
        <v>156</v>
      </c>
    </row>
    <row r="5" spans="1:15" ht="18.75">
      <c r="A5" s="79" t="s">
        <v>153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1"/>
    </row>
    <row r="6" spans="1:15" s="16" customFormat="1">
      <c r="A6" s="34" t="s">
        <v>45</v>
      </c>
      <c r="B6" s="35" t="s">
        <v>46</v>
      </c>
      <c r="C6" s="35" t="s">
        <v>66</v>
      </c>
      <c r="D6" s="35" t="s">
        <v>47</v>
      </c>
      <c r="E6" s="35" t="s">
        <v>80</v>
      </c>
      <c r="F6" s="35" t="s">
        <v>50</v>
      </c>
      <c r="G6" s="35" t="s">
        <v>146</v>
      </c>
      <c r="H6" s="35" t="s">
        <v>147</v>
      </c>
      <c r="I6" s="105" t="s">
        <v>151</v>
      </c>
      <c r="J6" s="35" t="s">
        <v>53</v>
      </c>
      <c r="K6" s="35" t="s">
        <v>69</v>
      </c>
      <c r="L6" s="35" t="s">
        <v>54</v>
      </c>
      <c r="M6" s="35" t="s">
        <v>142</v>
      </c>
      <c r="O6" s="14"/>
    </row>
    <row r="7" spans="1:15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97" t="s">
        <v>1282</v>
      </c>
      <c r="G7" s="22" t="s">
        <v>143</v>
      </c>
      <c r="H7" s="97" t="s">
        <v>1282</v>
      </c>
      <c r="I7" s="17" t="s">
        <v>144</v>
      </c>
      <c r="J7" s="22" t="s">
        <v>6</v>
      </c>
      <c r="K7" s="22" t="s">
        <v>7</v>
      </c>
      <c r="L7" s="31" t="s">
        <v>7</v>
      </c>
      <c r="M7" s="31" t="s">
        <v>7</v>
      </c>
    </row>
    <row r="8" spans="1:15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25" t="s">
        <v>63</v>
      </c>
      <c r="L8" s="25" t="s">
        <v>72</v>
      </c>
      <c r="M8" s="25" t="s">
        <v>73</v>
      </c>
      <c r="N8" s="26"/>
    </row>
    <row r="9" spans="1:15" s="18" customFormat="1" ht="20.25">
      <c r="A9" s="19" t="s">
        <v>152</v>
      </c>
      <c r="B9" s="99" t="s">
        <v>1282</v>
      </c>
      <c r="C9" s="99" t="s">
        <v>1282</v>
      </c>
      <c r="D9" s="99" t="s">
        <v>1282</v>
      </c>
      <c r="E9" s="99" t="s">
        <v>1282</v>
      </c>
      <c r="F9" s="99" t="s">
        <v>1282</v>
      </c>
      <c r="G9" s="55">
        <v>1178069.06</v>
      </c>
      <c r="H9" s="99" t="s">
        <v>1282</v>
      </c>
      <c r="I9" s="55">
        <v>139.92459364999999</v>
      </c>
      <c r="J9" s="55">
        <v>213850.80127529032</v>
      </c>
      <c r="K9" s="99" t="s">
        <v>1282</v>
      </c>
      <c r="L9" s="56">
        <v>1</v>
      </c>
      <c r="M9" s="56">
        <v>0.52769999999999995</v>
      </c>
      <c r="N9" s="26"/>
    </row>
    <row r="10" spans="1:15">
      <c r="A10" s="59" t="s">
        <v>161</v>
      </c>
      <c r="B10" s="103" t="s">
        <v>1282</v>
      </c>
      <c r="C10" s="104" t="s">
        <v>1282</v>
      </c>
      <c r="D10" s="104" t="s">
        <v>1282</v>
      </c>
      <c r="E10" s="104" t="s">
        <v>1282</v>
      </c>
      <c r="F10" s="104" t="s">
        <v>1282</v>
      </c>
      <c r="G10" s="61">
        <v>0</v>
      </c>
      <c r="H10" s="104" t="s">
        <v>1282</v>
      </c>
      <c r="I10" s="61">
        <v>0</v>
      </c>
      <c r="J10" s="61">
        <v>0</v>
      </c>
      <c r="K10" s="104" t="s">
        <v>1282</v>
      </c>
      <c r="L10" s="60">
        <v>0</v>
      </c>
      <c r="M10" s="60">
        <v>0</v>
      </c>
    </row>
    <row r="11" spans="1:15">
      <c r="A11" s="59" t="s">
        <v>507</v>
      </c>
      <c r="B11" s="103" t="s">
        <v>1282</v>
      </c>
      <c r="C11" s="104" t="s">
        <v>1282</v>
      </c>
      <c r="D11" s="104" t="s">
        <v>1282</v>
      </c>
      <c r="E11" s="104" t="s">
        <v>1282</v>
      </c>
      <c r="F11" s="104" t="s">
        <v>1282</v>
      </c>
      <c r="G11" s="61">
        <v>0</v>
      </c>
      <c r="H11" s="104" t="s">
        <v>1282</v>
      </c>
      <c r="I11" s="61">
        <v>0</v>
      </c>
      <c r="J11" s="61">
        <v>0</v>
      </c>
      <c r="K11" s="104" t="s">
        <v>1282</v>
      </c>
      <c r="L11" s="60">
        <v>0</v>
      </c>
      <c r="M11" s="60">
        <v>0</v>
      </c>
    </row>
    <row r="12" spans="1:15">
      <c r="A12" t="s">
        <v>168</v>
      </c>
      <c r="B12" t="s">
        <v>168</v>
      </c>
      <c r="C12" s="104" t="s">
        <v>1282</v>
      </c>
      <c r="D12" s="104" t="s">
        <v>1282</v>
      </c>
      <c r="E12" t="s">
        <v>168</v>
      </c>
      <c r="F12" t="s">
        <v>168</v>
      </c>
      <c r="G12" s="57">
        <v>0</v>
      </c>
      <c r="H12" s="57">
        <v>0</v>
      </c>
      <c r="I12" s="104" t="s">
        <v>1282</v>
      </c>
      <c r="J12" s="57">
        <v>0</v>
      </c>
      <c r="K12" s="58">
        <v>0</v>
      </c>
      <c r="L12" s="58">
        <v>0</v>
      </c>
      <c r="M12" s="58">
        <v>0</v>
      </c>
    </row>
    <row r="13" spans="1:15">
      <c r="A13" s="59" t="s">
        <v>508</v>
      </c>
      <c r="B13" s="103" t="s">
        <v>1282</v>
      </c>
      <c r="C13" s="104" t="s">
        <v>1282</v>
      </c>
      <c r="D13" s="104" t="s">
        <v>1282</v>
      </c>
      <c r="E13" s="104" t="s">
        <v>1282</v>
      </c>
      <c r="F13" s="104" t="s">
        <v>1282</v>
      </c>
      <c r="G13" s="61">
        <v>0</v>
      </c>
      <c r="H13" s="104" t="s">
        <v>1282</v>
      </c>
      <c r="I13" s="61">
        <v>0</v>
      </c>
      <c r="J13" s="61">
        <v>0</v>
      </c>
      <c r="K13" s="104" t="s">
        <v>1282</v>
      </c>
      <c r="L13" s="60">
        <v>0</v>
      </c>
      <c r="M13" s="60">
        <v>0</v>
      </c>
    </row>
    <row r="14" spans="1:15">
      <c r="A14" t="s">
        <v>168</v>
      </c>
      <c r="B14" t="s">
        <v>168</v>
      </c>
      <c r="C14" s="104" t="s">
        <v>1282</v>
      </c>
      <c r="D14" s="104" t="s">
        <v>1282</v>
      </c>
      <c r="E14" t="s">
        <v>168</v>
      </c>
      <c r="F14" t="s">
        <v>168</v>
      </c>
      <c r="G14" s="57">
        <v>0</v>
      </c>
      <c r="H14" s="57">
        <v>0</v>
      </c>
      <c r="I14" s="104" t="s">
        <v>1282</v>
      </c>
      <c r="J14" s="57">
        <v>0</v>
      </c>
      <c r="K14" s="58">
        <v>0</v>
      </c>
      <c r="L14" s="58">
        <v>0</v>
      </c>
      <c r="M14" s="58">
        <v>0</v>
      </c>
    </row>
    <row r="15" spans="1:15">
      <c r="A15" s="59" t="s">
        <v>509</v>
      </c>
      <c r="B15" s="103" t="s">
        <v>1282</v>
      </c>
      <c r="C15" s="104" t="s">
        <v>1282</v>
      </c>
      <c r="D15" s="104" t="s">
        <v>1282</v>
      </c>
      <c r="E15" s="104" t="s">
        <v>1282</v>
      </c>
      <c r="F15" s="104" t="s">
        <v>1282</v>
      </c>
      <c r="G15" s="61">
        <v>0</v>
      </c>
      <c r="H15" s="104" t="s">
        <v>1282</v>
      </c>
      <c r="I15" s="61">
        <v>0</v>
      </c>
      <c r="J15" s="61">
        <v>0</v>
      </c>
      <c r="K15" s="104" t="s">
        <v>1282</v>
      </c>
      <c r="L15" s="60">
        <v>0</v>
      </c>
      <c r="M15" s="60">
        <v>0</v>
      </c>
    </row>
    <row r="16" spans="1:15">
      <c r="A16" t="s">
        <v>168</v>
      </c>
      <c r="B16" t="s">
        <v>168</v>
      </c>
      <c r="C16" s="104" t="s">
        <v>1282</v>
      </c>
      <c r="D16" s="104" t="s">
        <v>1282</v>
      </c>
      <c r="E16" t="s">
        <v>168</v>
      </c>
      <c r="F16" t="s">
        <v>168</v>
      </c>
      <c r="G16" s="57">
        <v>0</v>
      </c>
      <c r="H16" s="57">
        <v>0</v>
      </c>
      <c r="I16" s="104" t="s">
        <v>1282</v>
      </c>
      <c r="J16" s="57">
        <v>0</v>
      </c>
      <c r="K16" s="58">
        <v>0</v>
      </c>
      <c r="L16" s="58">
        <v>0</v>
      </c>
      <c r="M16" s="58">
        <v>0</v>
      </c>
    </row>
    <row r="17" spans="1:13">
      <c r="A17" s="59" t="s">
        <v>510</v>
      </c>
      <c r="B17" s="103" t="s">
        <v>1282</v>
      </c>
      <c r="C17" s="104" t="s">
        <v>1282</v>
      </c>
      <c r="D17" s="104" t="s">
        <v>1282</v>
      </c>
      <c r="E17" s="104" t="s">
        <v>1282</v>
      </c>
      <c r="F17" s="104" t="s">
        <v>1282</v>
      </c>
      <c r="G17" s="61">
        <v>0</v>
      </c>
      <c r="H17" s="104" t="s">
        <v>1282</v>
      </c>
      <c r="I17" s="61">
        <v>0</v>
      </c>
      <c r="J17" s="61">
        <v>0</v>
      </c>
      <c r="K17" s="104" t="s">
        <v>1282</v>
      </c>
      <c r="L17" s="60">
        <v>0</v>
      </c>
      <c r="M17" s="60">
        <v>0</v>
      </c>
    </row>
    <row r="18" spans="1:13">
      <c r="A18" t="s">
        <v>168</v>
      </c>
      <c r="B18" t="s">
        <v>168</v>
      </c>
      <c r="C18" s="104" t="s">
        <v>1282</v>
      </c>
      <c r="D18" s="104" t="s">
        <v>1282</v>
      </c>
      <c r="E18" t="s">
        <v>168</v>
      </c>
      <c r="F18" t="s">
        <v>168</v>
      </c>
      <c r="G18" s="57">
        <v>0</v>
      </c>
      <c r="H18" s="57">
        <v>0</v>
      </c>
      <c r="I18" s="104" t="s">
        <v>1282</v>
      </c>
      <c r="J18" s="57">
        <v>0</v>
      </c>
      <c r="K18" s="58">
        <v>0</v>
      </c>
      <c r="L18" s="58">
        <v>0</v>
      </c>
      <c r="M18" s="58">
        <v>0</v>
      </c>
    </row>
    <row r="19" spans="1:13">
      <c r="A19" s="59" t="s">
        <v>201</v>
      </c>
      <c r="B19" s="103" t="s">
        <v>1282</v>
      </c>
      <c r="C19" s="104" t="s">
        <v>1282</v>
      </c>
      <c r="D19" s="104" t="s">
        <v>1282</v>
      </c>
      <c r="E19" s="104" t="s">
        <v>1282</v>
      </c>
      <c r="F19" s="104" t="s">
        <v>1282</v>
      </c>
      <c r="G19" s="61">
        <v>0</v>
      </c>
      <c r="H19" s="104" t="s">
        <v>1282</v>
      </c>
      <c r="I19" s="61">
        <v>0</v>
      </c>
      <c r="J19" s="61">
        <v>0</v>
      </c>
      <c r="K19" s="104" t="s">
        <v>1282</v>
      </c>
      <c r="L19" s="60">
        <v>0</v>
      </c>
      <c r="M19" s="60">
        <v>0</v>
      </c>
    </row>
    <row r="20" spans="1:13">
      <c r="A20" t="s">
        <v>168</v>
      </c>
      <c r="B20" t="s">
        <v>168</v>
      </c>
      <c r="C20" s="104" t="s">
        <v>1282</v>
      </c>
      <c r="D20" s="104" t="s">
        <v>1282</v>
      </c>
      <c r="E20" t="s">
        <v>168</v>
      </c>
      <c r="F20" t="s">
        <v>168</v>
      </c>
      <c r="G20" s="57">
        <v>0</v>
      </c>
      <c r="H20" s="57">
        <v>0</v>
      </c>
      <c r="I20" s="104" t="s">
        <v>1282</v>
      </c>
      <c r="J20" s="57">
        <v>0</v>
      </c>
      <c r="K20" s="58">
        <v>0</v>
      </c>
      <c r="L20" s="58">
        <v>0</v>
      </c>
      <c r="M20" s="58">
        <v>0</v>
      </c>
    </row>
    <row r="21" spans="1:13">
      <c r="A21" s="59" t="s">
        <v>511</v>
      </c>
      <c r="B21" s="103" t="s">
        <v>1282</v>
      </c>
      <c r="C21" s="104" t="s">
        <v>1282</v>
      </c>
      <c r="D21" s="104" t="s">
        <v>1282</v>
      </c>
      <c r="E21" s="104" t="s">
        <v>1282</v>
      </c>
      <c r="F21" s="104" t="s">
        <v>1282</v>
      </c>
      <c r="G21" s="61">
        <v>0</v>
      </c>
      <c r="H21" s="104" t="s">
        <v>1282</v>
      </c>
      <c r="I21" s="61">
        <v>0</v>
      </c>
      <c r="J21" s="61">
        <v>0</v>
      </c>
      <c r="K21" s="104" t="s">
        <v>1282</v>
      </c>
      <c r="L21" s="60">
        <v>0</v>
      </c>
      <c r="M21" s="60">
        <v>0</v>
      </c>
    </row>
    <row r="22" spans="1:13">
      <c r="A22" t="s">
        <v>168</v>
      </c>
      <c r="B22" t="s">
        <v>168</v>
      </c>
      <c r="C22" s="104" t="s">
        <v>1282</v>
      </c>
      <c r="D22" s="104" t="s">
        <v>1282</v>
      </c>
      <c r="E22" t="s">
        <v>168</v>
      </c>
      <c r="F22" t="s">
        <v>168</v>
      </c>
      <c r="G22" s="57">
        <v>0</v>
      </c>
      <c r="H22" s="57">
        <v>0</v>
      </c>
      <c r="I22" s="104" t="s">
        <v>1282</v>
      </c>
      <c r="J22" s="57">
        <v>0</v>
      </c>
      <c r="K22" s="58">
        <v>0</v>
      </c>
      <c r="L22" s="58">
        <v>0</v>
      </c>
      <c r="M22" s="58">
        <v>0</v>
      </c>
    </row>
    <row r="23" spans="1:13">
      <c r="A23" s="59" t="s">
        <v>175</v>
      </c>
      <c r="B23" s="103" t="s">
        <v>1282</v>
      </c>
      <c r="C23" s="104" t="s">
        <v>1282</v>
      </c>
      <c r="D23" s="104" t="s">
        <v>1282</v>
      </c>
      <c r="E23" s="104" t="s">
        <v>1282</v>
      </c>
      <c r="F23" s="104" t="s">
        <v>1282</v>
      </c>
      <c r="G23" s="61">
        <v>1178069.06</v>
      </c>
      <c r="H23" s="104" t="s">
        <v>1282</v>
      </c>
      <c r="I23" s="61">
        <v>139.92459364999999</v>
      </c>
      <c r="J23" s="61">
        <v>213850.80127529032</v>
      </c>
      <c r="K23" s="104" t="s">
        <v>1282</v>
      </c>
      <c r="L23" s="60">
        <v>1</v>
      </c>
      <c r="M23" s="60">
        <v>0.52769999999999995</v>
      </c>
    </row>
    <row r="24" spans="1:13">
      <c r="A24" s="59" t="s">
        <v>512</v>
      </c>
      <c r="B24" s="103" t="s">
        <v>1282</v>
      </c>
      <c r="C24" s="104" t="s">
        <v>1282</v>
      </c>
      <c r="D24" s="104" t="s">
        <v>1282</v>
      </c>
      <c r="E24" s="104" t="s">
        <v>1282</v>
      </c>
      <c r="F24" s="104" t="s">
        <v>1282</v>
      </c>
      <c r="G24" s="61">
        <v>618773.06000000006</v>
      </c>
      <c r="H24" s="104" t="s">
        <v>1282</v>
      </c>
      <c r="I24" s="61">
        <v>0.12206</v>
      </c>
      <c r="J24" s="61">
        <v>67841.79961262572</v>
      </c>
      <c r="K24" s="104" t="s">
        <v>1282</v>
      </c>
      <c r="L24" s="60">
        <v>0.31719999999999998</v>
      </c>
      <c r="M24" s="60">
        <v>0.16739999999999999</v>
      </c>
    </row>
    <row r="25" spans="1:13">
      <c r="A25" t="s">
        <v>513</v>
      </c>
      <c r="B25" t="s">
        <v>514</v>
      </c>
      <c r="C25" t="s">
        <v>439</v>
      </c>
      <c r="D25" s="102" t="s">
        <v>1282</v>
      </c>
      <c r="E25" t="s">
        <v>515</v>
      </c>
      <c r="F25" t="s">
        <v>98</v>
      </c>
      <c r="G25" s="57">
        <v>2894.31</v>
      </c>
      <c r="H25" s="57">
        <v>5335</v>
      </c>
      <c r="I25" s="57">
        <v>0</v>
      </c>
      <c r="J25" s="57">
        <v>560.05028743950004</v>
      </c>
      <c r="K25" s="58">
        <v>0</v>
      </c>
      <c r="L25" s="58">
        <v>2.5999999999999999E-3</v>
      </c>
      <c r="M25" s="58">
        <v>1.4E-3</v>
      </c>
    </row>
    <row r="26" spans="1:13">
      <c r="A26" t="s">
        <v>516</v>
      </c>
      <c r="B26" t="s">
        <v>517</v>
      </c>
      <c r="C26" t="s">
        <v>439</v>
      </c>
      <c r="D26" s="102" t="s">
        <v>1282</v>
      </c>
      <c r="E26" t="s">
        <v>515</v>
      </c>
      <c r="F26" t="s">
        <v>98</v>
      </c>
      <c r="G26" s="57">
        <v>7002.99</v>
      </c>
      <c r="H26" s="57">
        <v>6333</v>
      </c>
      <c r="I26" s="57">
        <v>0</v>
      </c>
      <c r="J26" s="57">
        <v>1608.5721667508999</v>
      </c>
      <c r="K26" s="58">
        <v>0</v>
      </c>
      <c r="L26" s="58">
        <v>7.4999999999999997E-3</v>
      </c>
      <c r="M26" s="58">
        <v>4.0000000000000001E-3</v>
      </c>
    </row>
    <row r="27" spans="1:13">
      <c r="A27" t="s">
        <v>518</v>
      </c>
      <c r="B27" t="s">
        <v>519</v>
      </c>
      <c r="C27" t="s">
        <v>105</v>
      </c>
      <c r="D27" s="102" t="s">
        <v>1282</v>
      </c>
      <c r="E27" t="s">
        <v>515</v>
      </c>
      <c r="F27" t="s">
        <v>98</v>
      </c>
      <c r="G27" s="57">
        <v>20847.18</v>
      </c>
      <c r="H27" s="57">
        <v>6579.6</v>
      </c>
      <c r="I27" s="57">
        <v>0</v>
      </c>
      <c r="J27" s="57">
        <v>4975.0146475005604</v>
      </c>
      <c r="K27" s="58">
        <v>5.0000000000000001E-4</v>
      </c>
      <c r="L27" s="58">
        <v>2.3300000000000001E-2</v>
      </c>
      <c r="M27" s="58">
        <v>1.23E-2</v>
      </c>
    </row>
    <row r="28" spans="1:13">
      <c r="A28" t="s">
        <v>520</v>
      </c>
      <c r="B28" t="s">
        <v>521</v>
      </c>
      <c r="C28" t="s">
        <v>105</v>
      </c>
      <c r="D28" s="102" t="s">
        <v>1282</v>
      </c>
      <c r="E28" t="s">
        <v>515</v>
      </c>
      <c r="F28" t="s">
        <v>98</v>
      </c>
      <c r="G28" s="57">
        <v>15868.21</v>
      </c>
      <c r="H28" s="57">
        <v>1866.4800000000068</v>
      </c>
      <c r="I28" s="57">
        <v>0</v>
      </c>
      <c r="J28" s="57">
        <v>1074.2338557110199</v>
      </c>
      <c r="K28" s="58">
        <v>0</v>
      </c>
      <c r="L28" s="58">
        <v>5.0000000000000001E-3</v>
      </c>
      <c r="M28" s="58">
        <v>2.7000000000000001E-3</v>
      </c>
    </row>
    <row r="29" spans="1:13">
      <c r="A29" t="s">
        <v>522</v>
      </c>
      <c r="B29" t="s">
        <v>523</v>
      </c>
      <c r="C29" t="s">
        <v>105</v>
      </c>
      <c r="D29" s="102" t="s">
        <v>1282</v>
      </c>
      <c r="E29" t="s">
        <v>515</v>
      </c>
      <c r="F29" t="s">
        <v>98</v>
      </c>
      <c r="G29" s="57">
        <v>2255.65</v>
      </c>
      <c r="H29" s="57">
        <v>4831.8</v>
      </c>
      <c r="I29" s="57">
        <v>0</v>
      </c>
      <c r="J29" s="57">
        <v>395.30127753089999</v>
      </c>
      <c r="K29" s="58">
        <v>1E-4</v>
      </c>
      <c r="L29" s="58">
        <v>1.8E-3</v>
      </c>
      <c r="M29" s="58">
        <v>1E-3</v>
      </c>
    </row>
    <row r="30" spans="1:13">
      <c r="A30" t="s">
        <v>524</v>
      </c>
      <c r="B30" t="s">
        <v>525</v>
      </c>
      <c r="C30" t="s">
        <v>439</v>
      </c>
      <c r="D30" s="102" t="s">
        <v>1282</v>
      </c>
      <c r="E30" t="s">
        <v>515</v>
      </c>
      <c r="F30" t="s">
        <v>98</v>
      </c>
      <c r="G30" s="57">
        <v>1800.03</v>
      </c>
      <c r="H30" s="57">
        <v>40564</v>
      </c>
      <c r="I30" s="57">
        <v>0</v>
      </c>
      <c r="J30" s="57">
        <v>2648.3054416884002</v>
      </c>
      <c r="K30" s="58">
        <v>1E-4</v>
      </c>
      <c r="L30" s="58">
        <v>1.24E-2</v>
      </c>
      <c r="M30" s="58">
        <v>6.4999999999999997E-3</v>
      </c>
    </row>
    <row r="31" spans="1:13">
      <c r="A31" t="s">
        <v>526</v>
      </c>
      <c r="B31" t="s">
        <v>527</v>
      </c>
      <c r="C31" t="s">
        <v>528</v>
      </c>
      <c r="D31" s="102" t="s">
        <v>1282</v>
      </c>
      <c r="E31" t="s">
        <v>515</v>
      </c>
      <c r="F31" t="s">
        <v>98</v>
      </c>
      <c r="G31" s="57">
        <v>134383.64000000001</v>
      </c>
      <c r="H31" s="57">
        <v>855.35</v>
      </c>
      <c r="I31" s="57">
        <v>0</v>
      </c>
      <c r="J31" s="57">
        <v>4169.0568356119802</v>
      </c>
      <c r="K31" s="58">
        <v>2.0000000000000001E-4</v>
      </c>
      <c r="L31" s="58">
        <v>1.95E-2</v>
      </c>
      <c r="M31" s="58">
        <v>1.03E-2</v>
      </c>
    </row>
    <row r="32" spans="1:13">
      <c r="A32" t="s">
        <v>529</v>
      </c>
      <c r="B32" t="s">
        <v>530</v>
      </c>
      <c r="C32" t="s">
        <v>528</v>
      </c>
      <c r="D32" s="102" t="s">
        <v>1282</v>
      </c>
      <c r="E32" t="s">
        <v>515</v>
      </c>
      <c r="F32" t="s">
        <v>98</v>
      </c>
      <c r="G32" s="57">
        <v>38818.089999999997</v>
      </c>
      <c r="H32" s="57">
        <v>1064</v>
      </c>
      <c r="I32" s="57">
        <v>0</v>
      </c>
      <c r="J32" s="57">
        <v>1498.0397802552</v>
      </c>
      <c r="K32" s="58">
        <v>2.0000000000000001E-4</v>
      </c>
      <c r="L32" s="58">
        <v>7.0000000000000001E-3</v>
      </c>
      <c r="M32" s="58">
        <v>3.7000000000000002E-3</v>
      </c>
    </row>
    <row r="33" spans="1:13">
      <c r="A33" t="s">
        <v>531</v>
      </c>
      <c r="B33" t="s">
        <v>532</v>
      </c>
      <c r="C33" t="s">
        <v>105</v>
      </c>
      <c r="D33" s="102" t="s">
        <v>1282</v>
      </c>
      <c r="E33" t="s">
        <v>515</v>
      </c>
      <c r="F33" t="s">
        <v>98</v>
      </c>
      <c r="G33" s="57">
        <v>6855.54</v>
      </c>
      <c r="H33" s="57">
        <v>4281.5</v>
      </c>
      <c r="I33" s="57">
        <v>0</v>
      </c>
      <c r="J33" s="57">
        <v>1064.5968408777001</v>
      </c>
      <c r="K33" s="58">
        <v>1E-4</v>
      </c>
      <c r="L33" s="58">
        <v>5.0000000000000001E-3</v>
      </c>
      <c r="M33" s="58">
        <v>2.5999999999999999E-3</v>
      </c>
    </row>
    <row r="34" spans="1:13">
      <c r="A34" t="s">
        <v>533</v>
      </c>
      <c r="B34" t="s">
        <v>534</v>
      </c>
      <c r="C34" t="s">
        <v>528</v>
      </c>
      <c r="D34" s="102" t="s">
        <v>1282</v>
      </c>
      <c r="E34" t="s">
        <v>515</v>
      </c>
      <c r="F34" t="s">
        <v>98</v>
      </c>
      <c r="G34" s="57">
        <v>42792.45</v>
      </c>
      <c r="H34" s="57">
        <v>491.97</v>
      </c>
      <c r="I34" s="57">
        <v>0</v>
      </c>
      <c r="J34" s="57">
        <v>763.57786099315501</v>
      </c>
      <c r="K34" s="58">
        <v>4.0000000000000002E-4</v>
      </c>
      <c r="L34" s="58">
        <v>3.5999999999999999E-3</v>
      </c>
      <c r="M34" s="58">
        <v>1.9E-3</v>
      </c>
    </row>
    <row r="35" spans="1:13">
      <c r="A35" t="s">
        <v>535</v>
      </c>
      <c r="B35" t="s">
        <v>536</v>
      </c>
      <c r="C35" t="s">
        <v>528</v>
      </c>
      <c r="D35" s="102" t="s">
        <v>1282</v>
      </c>
      <c r="E35" t="s">
        <v>515</v>
      </c>
      <c r="F35" t="s">
        <v>98</v>
      </c>
      <c r="G35" s="57">
        <v>4999.1400000000003</v>
      </c>
      <c r="H35" s="57">
        <v>3962.75</v>
      </c>
      <c r="I35" s="57">
        <v>0</v>
      </c>
      <c r="J35" s="57">
        <v>718.52110560945005</v>
      </c>
      <c r="K35" s="58">
        <v>0</v>
      </c>
      <c r="L35" s="58">
        <v>3.3999999999999998E-3</v>
      </c>
      <c r="M35" s="58">
        <v>1.8E-3</v>
      </c>
    </row>
    <row r="36" spans="1:13">
      <c r="A36" t="s">
        <v>537</v>
      </c>
      <c r="B36" t="s">
        <v>538</v>
      </c>
      <c r="C36" t="s">
        <v>105</v>
      </c>
      <c r="D36" s="102" t="s">
        <v>1282</v>
      </c>
      <c r="E36" t="s">
        <v>515</v>
      </c>
      <c r="F36" t="s">
        <v>100</v>
      </c>
      <c r="G36" s="57">
        <v>38031.24</v>
      </c>
      <c r="H36" s="57">
        <v>690</v>
      </c>
      <c r="I36" s="57">
        <v>0</v>
      </c>
      <c r="J36" s="57">
        <v>1052.7062444496</v>
      </c>
      <c r="K36" s="58">
        <v>2.0000000000000001E-4</v>
      </c>
      <c r="L36" s="58">
        <v>4.8999999999999998E-3</v>
      </c>
      <c r="M36" s="58">
        <v>2.5999999999999999E-3</v>
      </c>
    </row>
    <row r="37" spans="1:13">
      <c r="A37" t="s">
        <v>539</v>
      </c>
      <c r="B37" t="s">
        <v>540</v>
      </c>
      <c r="C37" t="s">
        <v>105</v>
      </c>
      <c r="D37" s="102" t="s">
        <v>1282</v>
      </c>
      <c r="E37" t="s">
        <v>515</v>
      </c>
      <c r="F37" t="s">
        <v>98</v>
      </c>
      <c r="G37" s="57">
        <v>24654.73</v>
      </c>
      <c r="H37" s="57">
        <v>772.45</v>
      </c>
      <c r="I37" s="57">
        <v>0</v>
      </c>
      <c r="J37" s="57">
        <v>690.74569025689505</v>
      </c>
      <c r="K37" s="58">
        <v>1E-4</v>
      </c>
      <c r="L37" s="58">
        <v>3.2000000000000002E-3</v>
      </c>
      <c r="M37" s="58">
        <v>1.6999999999999999E-3</v>
      </c>
    </row>
    <row r="38" spans="1:13">
      <c r="A38" t="s">
        <v>541</v>
      </c>
      <c r="B38" t="s">
        <v>542</v>
      </c>
      <c r="C38" t="s">
        <v>439</v>
      </c>
      <c r="D38" s="102" t="s">
        <v>1282</v>
      </c>
      <c r="E38" t="s">
        <v>515</v>
      </c>
      <c r="F38" t="s">
        <v>98</v>
      </c>
      <c r="G38" s="57">
        <v>918</v>
      </c>
      <c r="H38" s="57">
        <v>5397</v>
      </c>
      <c r="I38" s="57">
        <v>0</v>
      </c>
      <c r="J38" s="57">
        <v>179.69775641999999</v>
      </c>
      <c r="K38" s="58">
        <v>0</v>
      </c>
      <c r="L38" s="58">
        <v>8.0000000000000004E-4</v>
      </c>
      <c r="M38" s="58">
        <v>4.0000000000000002E-4</v>
      </c>
    </row>
    <row r="39" spans="1:13">
      <c r="A39" t="s">
        <v>543</v>
      </c>
      <c r="B39" t="s">
        <v>544</v>
      </c>
      <c r="C39" t="s">
        <v>105</v>
      </c>
      <c r="D39" s="102" t="s">
        <v>1282</v>
      </c>
      <c r="E39" t="s">
        <v>515</v>
      </c>
      <c r="F39" t="s">
        <v>98</v>
      </c>
      <c r="G39" s="57">
        <v>25441.59</v>
      </c>
      <c r="H39" s="57">
        <v>567.15</v>
      </c>
      <c r="I39" s="57">
        <v>0</v>
      </c>
      <c r="J39" s="57">
        <v>523.34700306349498</v>
      </c>
      <c r="K39" s="58">
        <v>8.0000000000000004E-4</v>
      </c>
      <c r="L39" s="58">
        <v>2.3999999999999998E-3</v>
      </c>
      <c r="M39" s="58">
        <v>1.2999999999999999E-3</v>
      </c>
    </row>
    <row r="40" spans="1:13">
      <c r="A40" t="s">
        <v>545</v>
      </c>
      <c r="B40" t="s">
        <v>546</v>
      </c>
      <c r="C40" t="s">
        <v>105</v>
      </c>
      <c r="D40" s="102" t="s">
        <v>1282</v>
      </c>
      <c r="E40" t="s">
        <v>515</v>
      </c>
      <c r="F40" t="s">
        <v>100</v>
      </c>
      <c r="G40" s="57">
        <v>44912.11</v>
      </c>
      <c r="H40" s="57">
        <v>2972.5</v>
      </c>
      <c r="I40" s="57">
        <v>0</v>
      </c>
      <c r="J40" s="57">
        <v>5355.5360236490997</v>
      </c>
      <c r="K40" s="58">
        <v>2.0000000000000001E-4</v>
      </c>
      <c r="L40" s="58">
        <v>2.5000000000000001E-2</v>
      </c>
      <c r="M40" s="58">
        <v>1.32E-2</v>
      </c>
    </row>
    <row r="41" spans="1:13">
      <c r="A41" t="s">
        <v>547</v>
      </c>
      <c r="B41" t="s">
        <v>548</v>
      </c>
      <c r="C41" t="s">
        <v>439</v>
      </c>
      <c r="D41" s="102" t="s">
        <v>1282</v>
      </c>
      <c r="E41" t="s">
        <v>515</v>
      </c>
      <c r="F41" t="s">
        <v>98</v>
      </c>
      <c r="G41" s="57">
        <v>5605.21</v>
      </c>
      <c r="H41" s="57">
        <v>7266</v>
      </c>
      <c r="I41" s="57">
        <v>0</v>
      </c>
      <c r="J41" s="57">
        <v>1477.1848240422</v>
      </c>
      <c r="K41" s="58">
        <v>0</v>
      </c>
      <c r="L41" s="58">
        <v>6.8999999999999999E-3</v>
      </c>
      <c r="M41" s="58">
        <v>3.5999999999999999E-3</v>
      </c>
    </row>
    <row r="42" spans="1:13">
      <c r="A42" t="s">
        <v>549</v>
      </c>
      <c r="B42" t="s">
        <v>550</v>
      </c>
      <c r="C42" t="s">
        <v>439</v>
      </c>
      <c r="D42" s="102" t="s">
        <v>1282</v>
      </c>
      <c r="E42" t="s">
        <v>515</v>
      </c>
      <c r="F42" t="s">
        <v>98</v>
      </c>
      <c r="G42" s="57">
        <v>7252.16</v>
      </c>
      <c r="H42" s="57">
        <v>3487.98</v>
      </c>
      <c r="I42" s="57">
        <v>0.12206</v>
      </c>
      <c r="J42" s="57">
        <v>917.58582036473604</v>
      </c>
      <c r="K42" s="58">
        <v>0</v>
      </c>
      <c r="L42" s="58">
        <v>4.3E-3</v>
      </c>
      <c r="M42" s="58">
        <v>2.3E-3</v>
      </c>
    </row>
    <row r="43" spans="1:13">
      <c r="A43" t="s">
        <v>551</v>
      </c>
      <c r="B43" t="s">
        <v>552</v>
      </c>
      <c r="C43" t="s">
        <v>105</v>
      </c>
      <c r="D43" s="102" t="s">
        <v>1282</v>
      </c>
      <c r="E43" t="s">
        <v>515</v>
      </c>
      <c r="F43" t="s">
        <v>102</v>
      </c>
      <c r="G43" s="57">
        <v>10133.34</v>
      </c>
      <c r="H43" s="57">
        <v>5340</v>
      </c>
      <c r="I43" s="57">
        <v>0</v>
      </c>
      <c r="J43" s="57">
        <v>1482.1827671195999</v>
      </c>
      <c r="K43" s="58">
        <v>2.0000000000000001E-4</v>
      </c>
      <c r="L43" s="58">
        <v>6.8999999999999999E-3</v>
      </c>
      <c r="M43" s="58">
        <v>3.7000000000000002E-3</v>
      </c>
    </row>
    <row r="44" spans="1:13">
      <c r="A44" t="s">
        <v>553</v>
      </c>
      <c r="B44" t="s">
        <v>554</v>
      </c>
      <c r="C44" t="s">
        <v>528</v>
      </c>
      <c r="D44" s="102" t="s">
        <v>1282</v>
      </c>
      <c r="E44" t="s">
        <v>515</v>
      </c>
      <c r="F44" t="s">
        <v>98</v>
      </c>
      <c r="G44" s="57">
        <v>24523.59</v>
      </c>
      <c r="H44" s="57">
        <v>1022.25</v>
      </c>
      <c r="I44" s="57">
        <v>0</v>
      </c>
      <c r="J44" s="57">
        <v>909.26133035692499</v>
      </c>
      <c r="K44" s="58">
        <v>1E-4</v>
      </c>
      <c r="L44" s="58">
        <v>4.3E-3</v>
      </c>
      <c r="M44" s="58">
        <v>2.2000000000000001E-3</v>
      </c>
    </row>
    <row r="45" spans="1:13">
      <c r="A45" t="s">
        <v>555</v>
      </c>
      <c r="B45" t="s">
        <v>556</v>
      </c>
      <c r="C45" t="s">
        <v>105</v>
      </c>
      <c r="D45" s="102" t="s">
        <v>1282</v>
      </c>
      <c r="E45" t="s">
        <v>515</v>
      </c>
      <c r="F45" t="s">
        <v>98</v>
      </c>
      <c r="G45" s="57">
        <v>3475.27</v>
      </c>
      <c r="H45" s="57">
        <v>4819</v>
      </c>
      <c r="I45" s="57">
        <v>0</v>
      </c>
      <c r="J45" s="57">
        <v>607.42551873510001</v>
      </c>
      <c r="K45" s="58">
        <v>4.0000000000000002E-4</v>
      </c>
      <c r="L45" s="58">
        <v>2.8E-3</v>
      </c>
      <c r="M45" s="58">
        <v>1.5E-3</v>
      </c>
    </row>
    <row r="46" spans="1:13">
      <c r="A46" t="s">
        <v>557</v>
      </c>
      <c r="B46" t="s">
        <v>558</v>
      </c>
      <c r="C46" t="s">
        <v>439</v>
      </c>
      <c r="D46" s="102" t="s">
        <v>1282</v>
      </c>
      <c r="E46" t="s">
        <v>515</v>
      </c>
      <c r="F46" t="s">
        <v>98</v>
      </c>
      <c r="G46" s="57">
        <v>9819.93</v>
      </c>
      <c r="H46" s="57">
        <v>6526.5</v>
      </c>
      <c r="I46" s="57">
        <v>0</v>
      </c>
      <c r="J46" s="57">
        <v>2324.5360719691498</v>
      </c>
      <c r="K46" s="58">
        <v>2.9999999999999997E-4</v>
      </c>
      <c r="L46" s="58">
        <v>1.09E-2</v>
      </c>
      <c r="M46" s="58">
        <v>5.7000000000000002E-3</v>
      </c>
    </row>
    <row r="47" spans="1:13">
      <c r="A47" t="s">
        <v>559</v>
      </c>
      <c r="B47" t="s">
        <v>560</v>
      </c>
      <c r="C47" t="s">
        <v>528</v>
      </c>
      <c r="D47" s="102" t="s">
        <v>1282</v>
      </c>
      <c r="E47" t="s">
        <v>515</v>
      </c>
      <c r="F47" t="s">
        <v>98</v>
      </c>
      <c r="G47" s="57">
        <v>591.19000000000005</v>
      </c>
      <c r="H47" s="57">
        <v>93137</v>
      </c>
      <c r="I47" s="57">
        <v>0</v>
      </c>
      <c r="J47" s="57">
        <v>1997.0865180981</v>
      </c>
      <c r="K47" s="58">
        <v>0</v>
      </c>
      <c r="L47" s="58">
        <v>9.2999999999999992E-3</v>
      </c>
      <c r="M47" s="58">
        <v>4.8999999999999998E-3</v>
      </c>
    </row>
    <row r="48" spans="1:13">
      <c r="A48" t="s">
        <v>561</v>
      </c>
      <c r="B48" t="s">
        <v>562</v>
      </c>
      <c r="C48" t="s">
        <v>105</v>
      </c>
      <c r="D48" s="102" t="s">
        <v>1282</v>
      </c>
      <c r="E48" t="s">
        <v>515</v>
      </c>
      <c r="F48" t="s">
        <v>100</v>
      </c>
      <c r="G48" s="57">
        <v>8499.14</v>
      </c>
      <c r="H48" s="57">
        <v>21775</v>
      </c>
      <c r="I48" s="57">
        <v>0</v>
      </c>
      <c r="J48" s="57">
        <v>7424.2189177259997</v>
      </c>
      <c r="K48" s="58">
        <v>2.9999999999999997E-4</v>
      </c>
      <c r="L48" s="58">
        <v>3.4700000000000002E-2</v>
      </c>
      <c r="M48" s="58">
        <v>1.83E-2</v>
      </c>
    </row>
    <row r="49" spans="1:13">
      <c r="A49" t="s">
        <v>563</v>
      </c>
      <c r="B49" t="s">
        <v>564</v>
      </c>
      <c r="C49" t="s">
        <v>105</v>
      </c>
      <c r="D49" s="102" t="s">
        <v>1282</v>
      </c>
      <c r="E49" t="s">
        <v>515</v>
      </c>
      <c r="F49" t="s">
        <v>100</v>
      </c>
      <c r="G49" s="57">
        <v>5232.57</v>
      </c>
      <c r="H49" s="57">
        <v>9116.6999999999807</v>
      </c>
      <c r="I49" s="57">
        <v>0</v>
      </c>
      <c r="J49" s="57">
        <v>1913.6844741866</v>
      </c>
      <c r="K49" s="58">
        <v>8.9999999999999998E-4</v>
      </c>
      <c r="L49" s="58">
        <v>8.8999999999999999E-3</v>
      </c>
      <c r="M49" s="58">
        <v>4.7000000000000002E-3</v>
      </c>
    </row>
    <row r="50" spans="1:13">
      <c r="A50" t="s">
        <v>565</v>
      </c>
      <c r="B50" t="s">
        <v>566</v>
      </c>
      <c r="C50" t="s">
        <v>105</v>
      </c>
      <c r="D50" s="102" t="s">
        <v>1282</v>
      </c>
      <c r="E50" t="s">
        <v>515</v>
      </c>
      <c r="F50" t="s">
        <v>100</v>
      </c>
      <c r="G50" s="57">
        <v>8174.35</v>
      </c>
      <c r="H50" s="57">
        <v>2553.8000000000002</v>
      </c>
      <c r="I50" s="57">
        <v>0</v>
      </c>
      <c r="J50" s="57">
        <v>837.44777718347996</v>
      </c>
      <c r="K50" s="58">
        <v>2.9999999999999997E-4</v>
      </c>
      <c r="L50" s="58">
        <v>3.8999999999999998E-3</v>
      </c>
      <c r="M50" s="58">
        <v>2.0999999999999999E-3</v>
      </c>
    </row>
    <row r="51" spans="1:13">
      <c r="A51" t="s">
        <v>567</v>
      </c>
      <c r="B51" t="s">
        <v>568</v>
      </c>
      <c r="C51" t="s">
        <v>569</v>
      </c>
      <c r="D51" s="102" t="s">
        <v>1282</v>
      </c>
      <c r="E51" t="s">
        <v>515</v>
      </c>
      <c r="F51" t="s">
        <v>159</v>
      </c>
      <c r="G51" s="57">
        <v>58410.37</v>
      </c>
      <c r="H51" s="57">
        <v>247449.99999999968</v>
      </c>
      <c r="I51" s="57">
        <v>0</v>
      </c>
      <c r="J51" s="57">
        <v>3705.4812395048998</v>
      </c>
      <c r="K51" s="58">
        <v>0</v>
      </c>
      <c r="L51" s="58">
        <v>1.7299999999999999E-2</v>
      </c>
      <c r="M51" s="58">
        <v>9.1000000000000004E-3</v>
      </c>
    </row>
    <row r="52" spans="1:13">
      <c r="A52" t="s">
        <v>570</v>
      </c>
      <c r="B52" t="s">
        <v>571</v>
      </c>
      <c r="C52" t="s">
        <v>105</v>
      </c>
      <c r="D52" s="102" t="s">
        <v>1282</v>
      </c>
      <c r="E52" t="s">
        <v>515</v>
      </c>
      <c r="F52" t="s">
        <v>100</v>
      </c>
      <c r="G52" s="57">
        <v>1003.49</v>
      </c>
      <c r="H52" s="57">
        <v>19498</v>
      </c>
      <c r="I52" s="57">
        <v>0</v>
      </c>
      <c r="J52" s="57">
        <v>784.91158237032005</v>
      </c>
      <c r="K52" s="58">
        <v>2.0000000000000001E-4</v>
      </c>
      <c r="L52" s="58">
        <v>3.7000000000000002E-3</v>
      </c>
      <c r="M52" s="58">
        <v>1.9E-3</v>
      </c>
    </row>
    <row r="53" spans="1:13">
      <c r="A53" t="s">
        <v>572</v>
      </c>
      <c r="B53" t="s">
        <v>573</v>
      </c>
      <c r="C53" t="s">
        <v>439</v>
      </c>
      <c r="D53" s="102" t="s">
        <v>1282</v>
      </c>
      <c r="E53" t="s">
        <v>515</v>
      </c>
      <c r="F53" t="s">
        <v>98</v>
      </c>
      <c r="G53" s="57">
        <v>1762.33</v>
      </c>
      <c r="H53" s="57">
        <v>17881</v>
      </c>
      <c r="I53" s="57">
        <v>0</v>
      </c>
      <c r="J53" s="57">
        <v>1142.9483184170999</v>
      </c>
      <c r="K53" s="58">
        <v>0</v>
      </c>
      <c r="L53" s="58">
        <v>5.3E-3</v>
      </c>
      <c r="M53" s="58">
        <v>2.8E-3</v>
      </c>
    </row>
    <row r="54" spans="1:13">
      <c r="A54" t="s">
        <v>574</v>
      </c>
      <c r="B54" t="s">
        <v>575</v>
      </c>
      <c r="C54" t="s">
        <v>439</v>
      </c>
      <c r="D54" s="102" t="s">
        <v>1282</v>
      </c>
      <c r="E54" t="s">
        <v>515</v>
      </c>
      <c r="F54" t="s">
        <v>98</v>
      </c>
      <c r="G54" s="57">
        <v>6655.61</v>
      </c>
      <c r="H54" s="57">
        <v>3760</v>
      </c>
      <c r="I54" s="57">
        <v>0</v>
      </c>
      <c r="J54" s="57">
        <v>907.66014487200005</v>
      </c>
      <c r="K54" s="58">
        <v>0</v>
      </c>
      <c r="L54" s="58">
        <v>4.1999999999999997E-3</v>
      </c>
      <c r="M54" s="58">
        <v>2.2000000000000001E-3</v>
      </c>
    </row>
    <row r="55" spans="1:13">
      <c r="A55" t="s">
        <v>576</v>
      </c>
      <c r="B55" t="s">
        <v>577</v>
      </c>
      <c r="C55" t="s">
        <v>439</v>
      </c>
      <c r="D55" s="102" t="s">
        <v>1282</v>
      </c>
      <c r="E55" t="s">
        <v>515</v>
      </c>
      <c r="F55" t="s">
        <v>98</v>
      </c>
      <c r="G55" s="57">
        <v>7991.81</v>
      </c>
      <c r="H55" s="57">
        <v>11399</v>
      </c>
      <c r="I55" s="57">
        <v>0</v>
      </c>
      <c r="J55" s="57">
        <v>3304.1477522312998</v>
      </c>
      <c r="K55" s="58">
        <v>1E-4</v>
      </c>
      <c r="L55" s="58">
        <v>1.55E-2</v>
      </c>
      <c r="M55" s="58">
        <v>8.2000000000000007E-3</v>
      </c>
    </row>
    <row r="56" spans="1:13">
      <c r="A56" t="s">
        <v>578</v>
      </c>
      <c r="B56" t="s">
        <v>579</v>
      </c>
      <c r="C56" t="s">
        <v>439</v>
      </c>
      <c r="D56" s="102" t="s">
        <v>1282</v>
      </c>
      <c r="E56" t="s">
        <v>515</v>
      </c>
      <c r="F56" t="s">
        <v>98</v>
      </c>
      <c r="G56" s="57">
        <v>14425.64</v>
      </c>
      <c r="H56" s="57">
        <v>4006</v>
      </c>
      <c r="I56" s="57">
        <v>0</v>
      </c>
      <c r="J56" s="57">
        <v>2096.0111589767998</v>
      </c>
      <c r="K56" s="58">
        <v>1E-4</v>
      </c>
      <c r="L56" s="58">
        <v>9.7999999999999997E-3</v>
      </c>
      <c r="M56" s="58">
        <v>5.1999999999999998E-3</v>
      </c>
    </row>
    <row r="57" spans="1:13">
      <c r="A57" t="s">
        <v>580</v>
      </c>
      <c r="B57" t="s">
        <v>581</v>
      </c>
      <c r="C57" t="s">
        <v>528</v>
      </c>
      <c r="D57" s="102" t="s">
        <v>1282</v>
      </c>
      <c r="E57" t="s">
        <v>515</v>
      </c>
      <c r="F57" t="s">
        <v>98</v>
      </c>
      <c r="G57" s="57">
        <v>5094.87</v>
      </c>
      <c r="H57" s="57">
        <v>5893.5</v>
      </c>
      <c r="I57" s="57">
        <v>0</v>
      </c>
      <c r="J57" s="57">
        <v>1089.0653748331499</v>
      </c>
      <c r="K57" s="58">
        <v>0</v>
      </c>
      <c r="L57" s="58">
        <v>5.1000000000000004E-3</v>
      </c>
      <c r="M57" s="58">
        <v>2.7000000000000001E-3</v>
      </c>
    </row>
    <row r="58" spans="1:13">
      <c r="A58" t="s">
        <v>582</v>
      </c>
      <c r="B58" t="s">
        <v>583</v>
      </c>
      <c r="C58" t="s">
        <v>105</v>
      </c>
      <c r="D58" s="102" t="s">
        <v>1282</v>
      </c>
      <c r="E58" t="s">
        <v>515</v>
      </c>
      <c r="F58" t="s">
        <v>100</v>
      </c>
      <c r="G58" s="57">
        <v>2331.71</v>
      </c>
      <c r="H58" s="57">
        <v>20075</v>
      </c>
      <c r="I58" s="57">
        <v>0</v>
      </c>
      <c r="J58" s="57">
        <v>1877.7929830769999</v>
      </c>
      <c r="K58" s="58">
        <v>8.0000000000000004E-4</v>
      </c>
      <c r="L58" s="58">
        <v>8.8000000000000005E-3</v>
      </c>
      <c r="M58" s="58">
        <v>4.5999999999999999E-3</v>
      </c>
    </row>
    <row r="59" spans="1:13">
      <c r="A59" t="s">
        <v>584</v>
      </c>
      <c r="B59" t="s">
        <v>585</v>
      </c>
      <c r="C59" t="s">
        <v>439</v>
      </c>
      <c r="D59" s="102" t="s">
        <v>1282</v>
      </c>
      <c r="E59" t="s">
        <v>515</v>
      </c>
      <c r="F59" t="s">
        <v>98</v>
      </c>
      <c r="G59" s="57">
        <v>2045.82</v>
      </c>
      <c r="H59" s="57">
        <v>4602</v>
      </c>
      <c r="I59" s="57">
        <v>0</v>
      </c>
      <c r="J59" s="57">
        <v>341.47710422279999</v>
      </c>
      <c r="K59" s="58">
        <v>0</v>
      </c>
      <c r="L59" s="58">
        <v>1.6000000000000001E-3</v>
      </c>
      <c r="M59" s="58">
        <v>8.0000000000000004E-4</v>
      </c>
    </row>
    <row r="60" spans="1:13">
      <c r="A60" t="s">
        <v>586</v>
      </c>
      <c r="B60" t="s">
        <v>587</v>
      </c>
      <c r="C60" t="s">
        <v>439</v>
      </c>
      <c r="D60" s="102" t="s">
        <v>1282</v>
      </c>
      <c r="E60" t="s">
        <v>515</v>
      </c>
      <c r="F60" t="s">
        <v>98</v>
      </c>
      <c r="G60" s="57">
        <v>1571.1</v>
      </c>
      <c r="H60" s="57">
        <v>8929</v>
      </c>
      <c r="I60" s="57">
        <v>0</v>
      </c>
      <c r="J60" s="57">
        <v>508.80832341299998</v>
      </c>
      <c r="K60" s="58">
        <v>0</v>
      </c>
      <c r="L60" s="58">
        <v>2.3999999999999998E-3</v>
      </c>
      <c r="M60" s="58">
        <v>1.2999999999999999E-3</v>
      </c>
    </row>
    <row r="61" spans="1:13">
      <c r="A61" t="s">
        <v>588</v>
      </c>
      <c r="B61" t="s">
        <v>589</v>
      </c>
      <c r="C61" t="s">
        <v>528</v>
      </c>
      <c r="D61" s="102" t="s">
        <v>1282</v>
      </c>
      <c r="E61" t="s">
        <v>515</v>
      </c>
      <c r="F61" t="s">
        <v>98</v>
      </c>
      <c r="G61" s="57">
        <v>10858.57</v>
      </c>
      <c r="H61" s="57">
        <v>3163.3749999999936</v>
      </c>
      <c r="I61" s="57">
        <v>0</v>
      </c>
      <c r="J61" s="57">
        <v>1245.86466625091</v>
      </c>
      <c r="K61" s="58">
        <v>5.9999999999999995E-4</v>
      </c>
      <c r="L61" s="58">
        <v>5.7999999999999996E-3</v>
      </c>
      <c r="M61" s="58">
        <v>3.0999999999999999E-3</v>
      </c>
    </row>
    <row r="62" spans="1:13">
      <c r="A62" t="s">
        <v>590</v>
      </c>
      <c r="B62" t="s">
        <v>591</v>
      </c>
      <c r="C62" t="s">
        <v>439</v>
      </c>
      <c r="D62" s="102" t="s">
        <v>1282</v>
      </c>
      <c r="E62" t="s">
        <v>515</v>
      </c>
      <c r="F62" t="s">
        <v>98</v>
      </c>
      <c r="G62" s="57">
        <v>2446.9899999999998</v>
      </c>
      <c r="H62" s="57">
        <v>19248</v>
      </c>
      <c r="I62" s="57">
        <v>0</v>
      </c>
      <c r="J62" s="57">
        <v>1708.3047958704001</v>
      </c>
      <c r="K62" s="58">
        <v>0</v>
      </c>
      <c r="L62" s="58">
        <v>8.0000000000000002E-3</v>
      </c>
      <c r="M62" s="58">
        <v>4.1999999999999997E-3</v>
      </c>
    </row>
    <row r="63" spans="1:13">
      <c r="A63" t="s">
        <v>592</v>
      </c>
      <c r="B63" t="s">
        <v>593</v>
      </c>
      <c r="C63" t="s">
        <v>99</v>
      </c>
      <c r="D63" s="102" t="s">
        <v>1282</v>
      </c>
      <c r="E63" t="s">
        <v>515</v>
      </c>
      <c r="F63" t="s">
        <v>104</v>
      </c>
      <c r="G63" s="57">
        <v>8393.1</v>
      </c>
      <c r="H63" s="57">
        <v>9441</v>
      </c>
      <c r="I63" s="57">
        <v>0</v>
      </c>
      <c r="J63" s="57">
        <v>1961.4093309963</v>
      </c>
      <c r="K63" s="58">
        <v>1E-4</v>
      </c>
      <c r="L63" s="58">
        <v>9.1999999999999998E-3</v>
      </c>
      <c r="M63" s="58">
        <v>4.7999999999999996E-3</v>
      </c>
    </row>
    <row r="64" spans="1:13">
      <c r="A64" s="59" t="s">
        <v>594</v>
      </c>
      <c r="B64" s="103" t="s">
        <v>1282</v>
      </c>
      <c r="C64" s="104" t="s">
        <v>1282</v>
      </c>
      <c r="D64" s="104" t="s">
        <v>1282</v>
      </c>
      <c r="E64" s="104" t="s">
        <v>1282</v>
      </c>
      <c r="F64" s="104" t="s">
        <v>1282</v>
      </c>
      <c r="G64" s="61">
        <v>559296</v>
      </c>
      <c r="H64" s="104" t="s">
        <v>1282</v>
      </c>
      <c r="I64" s="61">
        <v>139.80253364999999</v>
      </c>
      <c r="J64" s="61">
        <v>146009.00166266461</v>
      </c>
      <c r="K64" s="104" t="s">
        <v>1282</v>
      </c>
      <c r="L64" s="60">
        <v>0.68279999999999996</v>
      </c>
      <c r="M64" s="60">
        <v>0.36030000000000001</v>
      </c>
    </row>
    <row r="65" spans="1:13">
      <c r="A65" t="s">
        <v>595</v>
      </c>
      <c r="B65" t="s">
        <v>596</v>
      </c>
      <c r="C65" t="s">
        <v>105</v>
      </c>
      <c r="D65" s="102" t="s">
        <v>1282</v>
      </c>
      <c r="E65" t="s">
        <v>597</v>
      </c>
      <c r="F65" t="s">
        <v>100</v>
      </c>
      <c r="G65" s="57">
        <v>18486</v>
      </c>
      <c r="H65" s="57">
        <v>21147.599999999999</v>
      </c>
      <c r="I65" s="57">
        <v>0</v>
      </c>
      <c r="J65" s="57">
        <v>15682.7297498976</v>
      </c>
      <c r="K65" s="58">
        <v>0.01</v>
      </c>
      <c r="L65" s="58">
        <v>7.3300000000000004E-2</v>
      </c>
      <c r="M65" s="58">
        <v>3.8699999999999998E-2</v>
      </c>
    </row>
    <row r="66" spans="1:13">
      <c r="A66" t="s">
        <v>598</v>
      </c>
      <c r="B66" t="s">
        <v>599</v>
      </c>
      <c r="C66" t="s">
        <v>528</v>
      </c>
      <c r="D66" s="102" t="s">
        <v>1282</v>
      </c>
      <c r="E66" t="s">
        <v>597</v>
      </c>
      <c r="F66" t="s">
        <v>98</v>
      </c>
      <c r="G66" s="57">
        <v>30293</v>
      </c>
      <c r="H66" s="57">
        <v>8748</v>
      </c>
      <c r="I66" s="57">
        <v>0</v>
      </c>
      <c r="J66" s="57">
        <v>9611.6647582799997</v>
      </c>
      <c r="K66" s="58">
        <v>1.17E-2</v>
      </c>
      <c r="L66" s="58">
        <v>4.4900000000000002E-2</v>
      </c>
      <c r="M66" s="58">
        <v>2.3699999999999999E-2</v>
      </c>
    </row>
    <row r="67" spans="1:13">
      <c r="A67" t="s">
        <v>600</v>
      </c>
      <c r="B67" t="s">
        <v>601</v>
      </c>
      <c r="C67" t="s">
        <v>528</v>
      </c>
      <c r="D67" s="102" t="s">
        <v>1282</v>
      </c>
      <c r="E67" t="s">
        <v>597</v>
      </c>
      <c r="F67" t="s">
        <v>98</v>
      </c>
      <c r="G67" s="57">
        <v>21752</v>
      </c>
      <c r="H67" s="57">
        <v>10445</v>
      </c>
      <c r="I67" s="57">
        <v>91.423177559999999</v>
      </c>
      <c r="J67" s="57">
        <v>8331.9541203600002</v>
      </c>
      <c r="K67" s="58">
        <v>4.0000000000000002E-4</v>
      </c>
      <c r="L67" s="58">
        <v>3.9E-2</v>
      </c>
      <c r="M67" s="58">
        <v>2.06E-2</v>
      </c>
    </row>
    <row r="68" spans="1:13">
      <c r="A68" t="s">
        <v>602</v>
      </c>
      <c r="B68" t="s">
        <v>603</v>
      </c>
      <c r="C68" t="s">
        <v>528</v>
      </c>
      <c r="D68" s="102" t="s">
        <v>1282</v>
      </c>
      <c r="E68" t="s">
        <v>597</v>
      </c>
      <c r="F68" t="s">
        <v>98</v>
      </c>
      <c r="G68" s="57">
        <v>23065</v>
      </c>
      <c r="H68" s="57">
        <v>17604</v>
      </c>
      <c r="I68" s="57">
        <v>0</v>
      </c>
      <c r="J68" s="57">
        <v>14726.935150200001</v>
      </c>
      <c r="K68" s="58">
        <v>8.9999999999999998E-4</v>
      </c>
      <c r="L68" s="58">
        <v>6.8900000000000003E-2</v>
      </c>
      <c r="M68" s="58">
        <v>3.6299999999999999E-2</v>
      </c>
    </row>
    <row r="69" spans="1:13">
      <c r="A69" t="s">
        <v>604</v>
      </c>
      <c r="B69" t="s">
        <v>605</v>
      </c>
      <c r="C69" t="s">
        <v>105</v>
      </c>
      <c r="D69" s="102" t="s">
        <v>1282</v>
      </c>
      <c r="E69" t="s">
        <v>597</v>
      </c>
      <c r="F69" t="s">
        <v>100</v>
      </c>
      <c r="G69" s="57">
        <v>26369</v>
      </c>
      <c r="H69" s="57">
        <v>15113</v>
      </c>
      <c r="I69" s="57">
        <v>0</v>
      </c>
      <c r="J69" s="57">
        <v>15986.815584852</v>
      </c>
      <c r="K69" s="58">
        <v>1.4500000000000001E-2</v>
      </c>
      <c r="L69" s="58">
        <v>7.4800000000000005E-2</v>
      </c>
      <c r="M69" s="58">
        <v>3.9399999999999998E-2</v>
      </c>
    </row>
    <row r="70" spans="1:13">
      <c r="A70" t="s">
        <v>606</v>
      </c>
      <c r="B70" t="s">
        <v>607</v>
      </c>
      <c r="C70" t="s">
        <v>528</v>
      </c>
      <c r="D70" s="102" t="s">
        <v>1282</v>
      </c>
      <c r="E70" t="s">
        <v>597</v>
      </c>
      <c r="F70" t="s">
        <v>98</v>
      </c>
      <c r="G70" s="57">
        <v>21935</v>
      </c>
      <c r="H70" s="57">
        <v>16313.5</v>
      </c>
      <c r="I70" s="57">
        <v>0</v>
      </c>
      <c r="J70" s="57">
        <v>12978.734298075</v>
      </c>
      <c r="K70" s="58">
        <v>5.1299999999999998E-2</v>
      </c>
      <c r="L70" s="58">
        <v>6.0699999999999997E-2</v>
      </c>
      <c r="M70" s="58">
        <v>3.2000000000000001E-2</v>
      </c>
    </row>
    <row r="71" spans="1:13">
      <c r="A71" t="s">
        <v>608</v>
      </c>
      <c r="B71" t="s">
        <v>609</v>
      </c>
      <c r="C71" t="s">
        <v>439</v>
      </c>
      <c r="D71" s="102" t="s">
        <v>1282</v>
      </c>
      <c r="E71" t="s">
        <v>597</v>
      </c>
      <c r="F71" t="s">
        <v>98</v>
      </c>
      <c r="G71" s="57">
        <v>50814</v>
      </c>
      <c r="H71" s="57">
        <v>9726</v>
      </c>
      <c r="I71" s="57">
        <v>48.379356090000002</v>
      </c>
      <c r="J71" s="57">
        <v>17973.62864037</v>
      </c>
      <c r="K71" s="58">
        <v>7.4000000000000003E-3</v>
      </c>
      <c r="L71" s="58">
        <v>8.4000000000000005E-2</v>
      </c>
      <c r="M71" s="58">
        <v>4.4400000000000002E-2</v>
      </c>
    </row>
    <row r="72" spans="1:13">
      <c r="A72" t="s">
        <v>610</v>
      </c>
      <c r="B72" t="s">
        <v>611</v>
      </c>
      <c r="C72" t="s">
        <v>439</v>
      </c>
      <c r="D72" s="102" t="s">
        <v>1282</v>
      </c>
      <c r="E72" t="s">
        <v>597</v>
      </c>
      <c r="F72" t="s">
        <v>98</v>
      </c>
      <c r="G72" s="57">
        <v>63298</v>
      </c>
      <c r="H72" s="57">
        <v>3283</v>
      </c>
      <c r="I72" s="57">
        <v>0</v>
      </c>
      <c r="J72" s="57">
        <v>7537.1720041799999</v>
      </c>
      <c r="K72" s="58">
        <v>2.9999999999999997E-4</v>
      </c>
      <c r="L72" s="58">
        <v>3.5200000000000002E-2</v>
      </c>
      <c r="M72" s="58">
        <v>1.8599999999999998E-2</v>
      </c>
    </row>
    <row r="73" spans="1:13">
      <c r="A73" t="s">
        <v>612</v>
      </c>
      <c r="B73" t="s">
        <v>613</v>
      </c>
      <c r="C73" t="s">
        <v>439</v>
      </c>
      <c r="D73" s="102" t="s">
        <v>1282</v>
      </c>
      <c r="E73" t="s">
        <v>597</v>
      </c>
      <c r="F73" t="s">
        <v>98</v>
      </c>
      <c r="G73" s="57">
        <v>175401</v>
      </c>
      <c r="H73" s="57">
        <v>2856</v>
      </c>
      <c r="I73" s="57">
        <v>0</v>
      </c>
      <c r="J73" s="57">
        <v>18169.28443512</v>
      </c>
      <c r="K73" s="58">
        <v>2.0400000000000001E-2</v>
      </c>
      <c r="L73" s="58">
        <v>8.5000000000000006E-2</v>
      </c>
      <c r="M73" s="58">
        <v>4.48E-2</v>
      </c>
    </row>
    <row r="74" spans="1:13">
      <c r="A74" t="s">
        <v>614</v>
      </c>
      <c r="B74" t="s">
        <v>615</v>
      </c>
      <c r="C74" t="s">
        <v>528</v>
      </c>
      <c r="D74" s="102" t="s">
        <v>1282</v>
      </c>
      <c r="E74" t="s">
        <v>597</v>
      </c>
      <c r="F74" t="s">
        <v>98</v>
      </c>
      <c r="G74" s="57">
        <v>55283</v>
      </c>
      <c r="H74" s="57">
        <v>4813</v>
      </c>
      <c r="I74" s="57">
        <v>0</v>
      </c>
      <c r="J74" s="57">
        <v>9650.6156553300007</v>
      </c>
      <c r="K74" s="58">
        <v>7.1999999999999998E-3</v>
      </c>
      <c r="L74" s="58">
        <v>4.5100000000000001E-2</v>
      </c>
      <c r="M74" s="58">
        <v>2.3800000000000002E-2</v>
      </c>
    </row>
    <row r="75" spans="1:13">
      <c r="A75" t="s">
        <v>616</v>
      </c>
      <c r="B75" t="s">
        <v>617</v>
      </c>
      <c r="C75" t="s">
        <v>439</v>
      </c>
      <c r="D75" s="102" t="s">
        <v>1282</v>
      </c>
      <c r="E75" t="s">
        <v>597</v>
      </c>
      <c r="F75" t="s">
        <v>98</v>
      </c>
      <c r="G75" s="57">
        <v>72600</v>
      </c>
      <c r="H75" s="57">
        <v>5833</v>
      </c>
      <c r="I75" s="57">
        <v>0</v>
      </c>
      <c r="J75" s="57">
        <v>15359.467266</v>
      </c>
      <c r="K75" s="58">
        <v>3.0999999999999999E-3</v>
      </c>
      <c r="L75" s="58">
        <v>7.1800000000000003E-2</v>
      </c>
      <c r="M75" s="58">
        <v>3.7900000000000003E-2</v>
      </c>
    </row>
    <row r="76" spans="1:13">
      <c r="A76" s="59" t="s">
        <v>201</v>
      </c>
      <c r="B76" s="103" t="s">
        <v>1282</v>
      </c>
      <c r="C76" s="104" t="s">
        <v>1282</v>
      </c>
      <c r="D76" s="104" t="s">
        <v>1282</v>
      </c>
      <c r="E76" s="104" t="s">
        <v>1282</v>
      </c>
      <c r="F76" s="104" t="s">
        <v>1282</v>
      </c>
      <c r="G76" s="61">
        <v>0</v>
      </c>
      <c r="H76" s="104" t="s">
        <v>1282</v>
      </c>
      <c r="I76" s="61">
        <v>0</v>
      </c>
      <c r="J76" s="61">
        <v>0</v>
      </c>
      <c r="K76" s="104" t="s">
        <v>1282</v>
      </c>
      <c r="L76" s="60">
        <v>0</v>
      </c>
      <c r="M76" s="60">
        <v>0</v>
      </c>
    </row>
    <row r="77" spans="1:13">
      <c r="A77" t="s">
        <v>168</v>
      </c>
      <c r="B77" t="s">
        <v>168</v>
      </c>
      <c r="C77" s="104" t="s">
        <v>1282</v>
      </c>
      <c r="D77" s="104" t="s">
        <v>1282</v>
      </c>
      <c r="E77" t="s">
        <v>168</v>
      </c>
      <c r="F77" t="s">
        <v>168</v>
      </c>
      <c r="G77" s="57">
        <v>0</v>
      </c>
      <c r="H77" s="57">
        <v>0</v>
      </c>
      <c r="I77" s="104" t="s">
        <v>1282</v>
      </c>
      <c r="J77" s="57">
        <v>0</v>
      </c>
      <c r="K77" s="58">
        <v>0</v>
      </c>
      <c r="L77" s="58">
        <v>0</v>
      </c>
      <c r="M77" s="58">
        <v>0</v>
      </c>
    </row>
    <row r="78" spans="1:13">
      <c r="A78" s="59" t="s">
        <v>511</v>
      </c>
      <c r="B78" s="103" t="s">
        <v>1282</v>
      </c>
      <c r="C78" s="104" t="s">
        <v>1282</v>
      </c>
      <c r="D78" s="104" t="s">
        <v>1282</v>
      </c>
      <c r="E78" s="104" t="s">
        <v>1282</v>
      </c>
      <c r="F78" s="104" t="s">
        <v>1282</v>
      </c>
      <c r="G78" s="61">
        <v>0</v>
      </c>
      <c r="H78" s="104" t="s">
        <v>1282</v>
      </c>
      <c r="I78" s="61">
        <v>0</v>
      </c>
      <c r="J78" s="61">
        <v>0</v>
      </c>
      <c r="K78" s="104" t="s">
        <v>1282</v>
      </c>
      <c r="L78" s="60">
        <v>0</v>
      </c>
      <c r="M78" s="60">
        <v>0</v>
      </c>
    </row>
    <row r="79" spans="1:13">
      <c r="A79" t="s">
        <v>168</v>
      </c>
      <c r="B79" t="s">
        <v>168</v>
      </c>
      <c r="C79" s="104" t="s">
        <v>1282</v>
      </c>
      <c r="D79" s="104" t="s">
        <v>1282</v>
      </c>
      <c r="E79" t="s">
        <v>168</v>
      </c>
      <c r="F79" t="s">
        <v>168</v>
      </c>
      <c r="G79" s="57">
        <v>0</v>
      </c>
      <c r="H79" s="57">
        <v>0</v>
      </c>
      <c r="I79" s="104" t="s">
        <v>1282</v>
      </c>
      <c r="J79" s="57">
        <v>0</v>
      </c>
      <c r="K79" s="58">
        <v>0</v>
      </c>
      <c r="L79" s="58">
        <v>0</v>
      </c>
      <c r="M79" s="58">
        <v>0</v>
      </c>
    </row>
    <row r="80" spans="1:13">
      <c r="A80" t="s">
        <v>178</v>
      </c>
      <c r="B80" s="103" t="s">
        <v>1282</v>
      </c>
      <c r="C80" s="104" t="s">
        <v>1282</v>
      </c>
      <c r="D80" s="104" t="s">
        <v>1282</v>
      </c>
      <c r="E80" s="104" t="s">
        <v>1282</v>
      </c>
      <c r="F80" s="104" t="s">
        <v>1282</v>
      </c>
      <c r="G80" s="104" t="s">
        <v>1282</v>
      </c>
      <c r="H80" s="104" t="s">
        <v>1282</v>
      </c>
      <c r="I80" s="104" t="s">
        <v>1282</v>
      </c>
      <c r="J80" s="104" t="s">
        <v>1282</v>
      </c>
      <c r="K80" s="104" t="s">
        <v>1282</v>
      </c>
      <c r="L80" s="104" t="s">
        <v>1282</v>
      </c>
      <c r="M80" s="104" t="s">
        <v>1282</v>
      </c>
    </row>
    <row r="81" spans="1:13">
      <c r="A81" t="s">
        <v>193</v>
      </c>
      <c r="B81" s="103" t="s">
        <v>1282</v>
      </c>
      <c r="C81" s="104" t="s">
        <v>1282</v>
      </c>
      <c r="D81" s="104" t="s">
        <v>1282</v>
      </c>
      <c r="E81" s="104" t="s">
        <v>1282</v>
      </c>
      <c r="F81" s="104" t="s">
        <v>1282</v>
      </c>
      <c r="G81" s="104" t="s">
        <v>1282</v>
      </c>
      <c r="H81" s="104" t="s">
        <v>1282</v>
      </c>
      <c r="I81" s="104" t="s">
        <v>1282</v>
      </c>
      <c r="J81" s="104" t="s">
        <v>1282</v>
      </c>
      <c r="K81" s="104" t="s">
        <v>1282</v>
      </c>
      <c r="L81" s="104" t="s">
        <v>1282</v>
      </c>
      <c r="M81" s="104" t="s">
        <v>1282</v>
      </c>
    </row>
    <row r="82" spans="1:13">
      <c r="A82" t="s">
        <v>194</v>
      </c>
      <c r="B82" s="103" t="s">
        <v>1282</v>
      </c>
      <c r="C82" s="104" t="s">
        <v>1282</v>
      </c>
      <c r="D82" s="104" t="s">
        <v>1282</v>
      </c>
      <c r="E82" s="104" t="s">
        <v>1282</v>
      </c>
      <c r="F82" s="104" t="s">
        <v>1282</v>
      </c>
      <c r="G82" s="104" t="s">
        <v>1282</v>
      </c>
      <c r="H82" s="104" t="s">
        <v>1282</v>
      </c>
      <c r="I82" s="104" t="s">
        <v>1282</v>
      </c>
      <c r="J82" s="104" t="s">
        <v>1282</v>
      </c>
      <c r="K82" s="104" t="s">
        <v>1282</v>
      </c>
      <c r="L82" s="104" t="s">
        <v>1282</v>
      </c>
      <c r="M82" s="104" t="s">
        <v>1282</v>
      </c>
    </row>
    <row r="83" spans="1:13">
      <c r="A83" t="s">
        <v>195</v>
      </c>
      <c r="B83" s="103" t="s">
        <v>1282</v>
      </c>
      <c r="C83" s="104" t="s">
        <v>1282</v>
      </c>
      <c r="D83" s="104" t="s">
        <v>1282</v>
      </c>
      <c r="E83" s="104" t="s">
        <v>1282</v>
      </c>
      <c r="F83" s="104" t="s">
        <v>1282</v>
      </c>
      <c r="G83" s="104" t="s">
        <v>1282</v>
      </c>
      <c r="H83" s="104" t="s">
        <v>1282</v>
      </c>
      <c r="I83" s="104" t="s">
        <v>1282</v>
      </c>
      <c r="J83" s="104" t="s">
        <v>1282</v>
      </c>
      <c r="K83" s="104" t="s">
        <v>1282</v>
      </c>
      <c r="L83" s="104" t="s">
        <v>1282</v>
      </c>
      <c r="M83" s="104" t="s">
        <v>1282</v>
      </c>
    </row>
    <row r="84" spans="1:13">
      <c r="A84" t="s">
        <v>196</v>
      </c>
      <c r="B84" s="103" t="s">
        <v>1282</v>
      </c>
      <c r="C84" s="104" t="s">
        <v>1282</v>
      </c>
      <c r="D84" s="104" t="s">
        <v>1282</v>
      </c>
      <c r="E84" s="104" t="s">
        <v>1282</v>
      </c>
      <c r="F84" s="104" t="s">
        <v>1282</v>
      </c>
      <c r="G84" s="104" t="s">
        <v>1282</v>
      </c>
      <c r="H84" s="104" t="s">
        <v>1282</v>
      </c>
      <c r="I84" s="104" t="s">
        <v>1282</v>
      </c>
      <c r="J84" s="104" t="s">
        <v>1282</v>
      </c>
      <c r="K84" s="104" t="s">
        <v>1282</v>
      </c>
      <c r="L84" s="104" t="s">
        <v>1282</v>
      </c>
      <c r="M84" s="104" t="s">
        <v>1282</v>
      </c>
    </row>
    <row r="85" spans="1:13" hidden="1">
      <c r="C85" s="14"/>
      <c r="D85" s="14"/>
      <c r="E85" s="14"/>
      <c r="F85" s="14"/>
    </row>
    <row r="86" spans="1:13" hidden="1">
      <c r="C86" s="14"/>
      <c r="D86" s="14"/>
      <c r="E86" s="14"/>
      <c r="F86" s="14"/>
    </row>
    <row r="87" spans="1:13" hidden="1">
      <c r="C87" s="14"/>
      <c r="D87" s="14"/>
      <c r="E87" s="14"/>
      <c r="F87" s="14"/>
    </row>
    <row r="88" spans="1:13" hidden="1">
      <c r="C88" s="14"/>
      <c r="D88" s="14"/>
      <c r="E88" s="14"/>
      <c r="F88" s="14"/>
    </row>
    <row r="89" spans="1:13" hidden="1">
      <c r="C89" s="14"/>
      <c r="D89" s="14"/>
      <c r="E89" s="14"/>
      <c r="F89" s="14"/>
    </row>
    <row r="90" spans="1:13" hidden="1">
      <c r="C90" s="14"/>
      <c r="D90" s="14"/>
      <c r="E90" s="14"/>
      <c r="F90" s="14"/>
    </row>
    <row r="91" spans="1:13" hidden="1">
      <c r="C91" s="14"/>
      <c r="D91" s="14"/>
      <c r="E91" s="14"/>
      <c r="F91" s="14"/>
    </row>
    <row r="92" spans="1:13" hidden="1">
      <c r="C92" s="14"/>
      <c r="D92" s="14"/>
      <c r="E92" s="14"/>
      <c r="F92" s="14"/>
    </row>
    <row r="93" spans="1:13" hidden="1">
      <c r="C93" s="14"/>
      <c r="D93" s="14"/>
      <c r="E93" s="14"/>
      <c r="F93" s="14"/>
    </row>
    <row r="94" spans="1:13" hidden="1">
      <c r="C94" s="14"/>
      <c r="D94" s="14"/>
      <c r="E94" s="14"/>
      <c r="F94" s="14"/>
    </row>
    <row r="95" spans="1:13" hidden="1">
      <c r="C95" s="14"/>
      <c r="D95" s="14"/>
      <c r="E95" s="14"/>
      <c r="F95" s="14"/>
    </row>
    <row r="96" spans="1:13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A213" s="14"/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6"/>
      <c r="C215" s="14"/>
      <c r="D215" s="14"/>
      <c r="E215" s="14"/>
      <c r="F215" s="14"/>
    </row>
    <row r="216" spans="1:6" hidden="1"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34" width="5.7109375" style="14" hidden="1"/>
    <col min="35" max="46" width="9.140625" style="14" hidden="1"/>
    <col min="47" max="52" width="0" style="14" hidden="1"/>
    <col min="53" max="16384" width="9.140625" style="14" hidden="1"/>
  </cols>
  <sheetData>
    <row r="1" spans="1:16" s="1" customFormat="1">
      <c r="A1" s="2" t="s">
        <v>0</v>
      </c>
      <c r="B1" s="63" t="s">
        <v>1281</v>
      </c>
    </row>
    <row r="2" spans="1:16" s="1" customFormat="1">
      <c r="A2" s="2" t="s">
        <v>1</v>
      </c>
      <c r="B2" s="10" t="s">
        <v>738</v>
      </c>
    </row>
    <row r="3" spans="1:16" s="1" customFormat="1">
      <c r="A3" s="2" t="s">
        <v>2</v>
      </c>
      <c r="B3" s="64" t="s">
        <v>739</v>
      </c>
    </row>
    <row r="4" spans="1:16" s="1" customFormat="1">
      <c r="A4" s="2" t="s">
        <v>3</v>
      </c>
      <c r="B4" s="65" t="s">
        <v>156</v>
      </c>
    </row>
    <row r="5" spans="1:16" ht="18.75">
      <c r="A5" s="79" t="s">
        <v>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</row>
    <row r="6" spans="1:16" s="16" customFormat="1">
      <c r="A6" s="34" t="s">
        <v>45</v>
      </c>
      <c r="B6" s="35" t="s">
        <v>46</v>
      </c>
      <c r="C6" s="35" t="s">
        <v>66</v>
      </c>
      <c r="D6" s="35" t="s">
        <v>47</v>
      </c>
      <c r="E6" s="35" t="s">
        <v>80</v>
      </c>
      <c r="F6" s="35" t="s">
        <v>48</v>
      </c>
      <c r="G6" s="35" t="s">
        <v>49</v>
      </c>
      <c r="H6" s="35" t="s">
        <v>50</v>
      </c>
      <c r="I6" s="35" t="s">
        <v>146</v>
      </c>
      <c r="J6" s="35" t="s">
        <v>147</v>
      </c>
      <c r="K6" s="35" t="s">
        <v>53</v>
      </c>
      <c r="L6" s="35" t="s">
        <v>69</v>
      </c>
      <c r="M6" s="35" t="s">
        <v>54</v>
      </c>
      <c r="N6" s="112" t="s">
        <v>142</v>
      </c>
      <c r="P6" s="14"/>
    </row>
    <row r="7" spans="1:16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97" t="s">
        <v>1282</v>
      </c>
      <c r="G7" s="97" t="s">
        <v>1282</v>
      </c>
      <c r="H7" s="97" t="s">
        <v>1282</v>
      </c>
      <c r="I7" s="22" t="s">
        <v>143</v>
      </c>
      <c r="J7" s="97" t="s">
        <v>1282</v>
      </c>
      <c r="K7" s="22" t="s">
        <v>6</v>
      </c>
      <c r="L7" s="22" t="s">
        <v>7</v>
      </c>
      <c r="M7" s="22" t="s">
        <v>7</v>
      </c>
      <c r="N7" s="23" t="s">
        <v>7</v>
      </c>
    </row>
    <row r="8" spans="1:16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25" t="s">
        <v>73</v>
      </c>
      <c r="N8" s="25" t="s">
        <v>74</v>
      </c>
      <c r="O8" s="26"/>
    </row>
    <row r="9" spans="1:16" s="18" customFormat="1" ht="20.25">
      <c r="A9" s="19" t="s">
        <v>90</v>
      </c>
      <c r="B9" s="99" t="s">
        <v>1282</v>
      </c>
      <c r="C9" s="99" t="s">
        <v>1282</v>
      </c>
      <c r="D9" s="99" t="s">
        <v>1282</v>
      </c>
      <c r="E9" s="99" t="s">
        <v>1282</v>
      </c>
      <c r="F9" s="99" t="s">
        <v>1282</v>
      </c>
      <c r="G9" s="99" t="s">
        <v>1282</v>
      </c>
      <c r="H9" s="99" t="s">
        <v>1282</v>
      </c>
      <c r="I9" s="55">
        <v>85877.14</v>
      </c>
      <c r="J9" s="99" t="s">
        <v>1282</v>
      </c>
      <c r="K9" s="55">
        <v>20175.76415524738</v>
      </c>
      <c r="L9" s="99" t="s">
        <v>1282</v>
      </c>
      <c r="M9" s="56">
        <v>1</v>
      </c>
      <c r="N9" s="56">
        <v>4.9799999999999997E-2</v>
      </c>
      <c r="O9" s="26"/>
    </row>
    <row r="10" spans="1:16">
      <c r="A10" s="59" t="s">
        <v>161</v>
      </c>
      <c r="B10" s="104" t="s">
        <v>1282</v>
      </c>
      <c r="C10" s="104" t="s">
        <v>1282</v>
      </c>
      <c r="D10" s="104" t="s">
        <v>1282</v>
      </c>
      <c r="E10" s="104" t="s">
        <v>1282</v>
      </c>
      <c r="F10" s="104" t="s">
        <v>1282</v>
      </c>
      <c r="G10" s="104" t="s">
        <v>1282</v>
      </c>
      <c r="H10" s="104" t="s">
        <v>1282</v>
      </c>
      <c r="I10" s="61">
        <v>0</v>
      </c>
      <c r="J10" s="104" t="s">
        <v>1282</v>
      </c>
      <c r="K10" s="61">
        <v>0</v>
      </c>
      <c r="L10" s="104" t="s">
        <v>1282</v>
      </c>
      <c r="M10" s="60">
        <v>0</v>
      </c>
      <c r="N10" s="60">
        <v>0</v>
      </c>
    </row>
    <row r="11" spans="1:16">
      <c r="A11" s="59" t="s">
        <v>618</v>
      </c>
      <c r="B11" s="104" t="s">
        <v>1282</v>
      </c>
      <c r="C11" s="104" t="s">
        <v>1282</v>
      </c>
      <c r="D11" s="104" t="s">
        <v>1282</v>
      </c>
      <c r="E11" s="104" t="s">
        <v>1282</v>
      </c>
      <c r="F11" s="104" t="s">
        <v>1282</v>
      </c>
      <c r="G11" s="104" t="s">
        <v>1282</v>
      </c>
      <c r="H11" s="104" t="s">
        <v>1282</v>
      </c>
      <c r="I11" s="61">
        <v>0</v>
      </c>
      <c r="J11" s="104" t="s">
        <v>1282</v>
      </c>
      <c r="K11" s="61">
        <v>0</v>
      </c>
      <c r="L11" s="104" t="s">
        <v>1282</v>
      </c>
      <c r="M11" s="60">
        <v>0</v>
      </c>
      <c r="N11" s="60">
        <v>0</v>
      </c>
    </row>
    <row r="12" spans="1:16">
      <c r="A12" t="s">
        <v>168</v>
      </c>
      <c r="B12" t="s">
        <v>168</v>
      </c>
      <c r="C12" s="104" t="s">
        <v>1282</v>
      </c>
      <c r="D12" s="104" t="s">
        <v>1282</v>
      </c>
      <c r="E12" t="s">
        <v>168</v>
      </c>
      <c r="F12" t="s">
        <v>168</v>
      </c>
      <c r="G12" s="104" t="s">
        <v>1282</v>
      </c>
      <c r="H12" t="s">
        <v>168</v>
      </c>
      <c r="I12" s="57">
        <v>0</v>
      </c>
      <c r="J12" s="57">
        <v>0</v>
      </c>
      <c r="K12" s="57">
        <v>0</v>
      </c>
      <c r="L12" s="58">
        <v>0</v>
      </c>
      <c r="M12" s="58">
        <v>0</v>
      </c>
      <c r="N12" s="58">
        <v>0</v>
      </c>
    </row>
    <row r="13" spans="1:16">
      <c r="A13" s="59" t="s">
        <v>619</v>
      </c>
      <c r="B13" s="104" t="s">
        <v>1282</v>
      </c>
      <c r="C13" s="104" t="s">
        <v>1282</v>
      </c>
      <c r="D13" s="104" t="s">
        <v>1282</v>
      </c>
      <c r="E13" s="104" t="s">
        <v>1282</v>
      </c>
      <c r="F13" s="104" t="s">
        <v>1282</v>
      </c>
      <c r="G13" s="104" t="s">
        <v>1282</v>
      </c>
      <c r="H13" s="104" t="s">
        <v>1282</v>
      </c>
      <c r="I13" s="61">
        <v>0</v>
      </c>
      <c r="J13" s="104" t="s">
        <v>1282</v>
      </c>
      <c r="K13" s="61">
        <v>0</v>
      </c>
      <c r="L13" s="104" t="s">
        <v>1282</v>
      </c>
      <c r="M13" s="60">
        <v>0</v>
      </c>
      <c r="N13" s="60">
        <v>0</v>
      </c>
    </row>
    <row r="14" spans="1:16">
      <c r="A14" t="s">
        <v>168</v>
      </c>
      <c r="B14" t="s">
        <v>168</v>
      </c>
      <c r="C14" s="104" t="s">
        <v>1282</v>
      </c>
      <c r="D14" s="104" t="s">
        <v>1282</v>
      </c>
      <c r="E14" t="s">
        <v>168</v>
      </c>
      <c r="F14" t="s">
        <v>168</v>
      </c>
      <c r="G14" s="104" t="s">
        <v>1282</v>
      </c>
      <c r="H14" t="s">
        <v>168</v>
      </c>
      <c r="I14" s="57">
        <v>0</v>
      </c>
      <c r="J14" s="57">
        <v>0</v>
      </c>
      <c r="K14" s="57">
        <v>0</v>
      </c>
      <c r="L14" s="58">
        <v>0</v>
      </c>
      <c r="M14" s="58">
        <v>0</v>
      </c>
      <c r="N14" s="58">
        <v>0</v>
      </c>
    </row>
    <row r="15" spans="1:16">
      <c r="A15" s="59" t="s">
        <v>88</v>
      </c>
      <c r="B15" s="104" t="s">
        <v>1282</v>
      </c>
      <c r="C15" s="104" t="s">
        <v>1282</v>
      </c>
      <c r="D15" s="104" t="s">
        <v>1282</v>
      </c>
      <c r="E15" s="104" t="s">
        <v>1282</v>
      </c>
      <c r="F15" s="104" t="s">
        <v>1282</v>
      </c>
      <c r="G15" s="104" t="s">
        <v>1282</v>
      </c>
      <c r="H15" s="104" t="s">
        <v>1282</v>
      </c>
      <c r="I15" s="61">
        <v>0</v>
      </c>
      <c r="J15" s="104" t="s">
        <v>1282</v>
      </c>
      <c r="K15" s="61">
        <v>0</v>
      </c>
      <c r="L15" s="104" t="s">
        <v>1282</v>
      </c>
      <c r="M15" s="60">
        <v>0</v>
      </c>
      <c r="N15" s="60">
        <v>0</v>
      </c>
    </row>
    <row r="16" spans="1:16">
      <c r="A16" t="s">
        <v>168</v>
      </c>
      <c r="B16" t="s">
        <v>168</v>
      </c>
      <c r="C16" s="104" t="s">
        <v>1282</v>
      </c>
      <c r="D16" s="104" t="s">
        <v>1282</v>
      </c>
      <c r="E16" t="s">
        <v>168</v>
      </c>
      <c r="F16" t="s">
        <v>168</v>
      </c>
      <c r="G16" s="104" t="s">
        <v>1282</v>
      </c>
      <c r="H16" t="s">
        <v>168</v>
      </c>
      <c r="I16" s="57">
        <v>0</v>
      </c>
      <c r="J16" s="57">
        <v>0</v>
      </c>
      <c r="K16" s="57">
        <v>0</v>
      </c>
      <c r="L16" s="58">
        <v>0</v>
      </c>
      <c r="M16" s="58">
        <v>0</v>
      </c>
      <c r="N16" s="58">
        <v>0</v>
      </c>
    </row>
    <row r="17" spans="1:14">
      <c r="A17" s="59" t="s">
        <v>201</v>
      </c>
      <c r="B17" s="104" t="s">
        <v>1282</v>
      </c>
      <c r="C17" s="104" t="s">
        <v>1282</v>
      </c>
      <c r="D17" s="104" t="s">
        <v>1282</v>
      </c>
      <c r="E17" s="104" t="s">
        <v>1282</v>
      </c>
      <c r="F17" s="104" t="s">
        <v>1282</v>
      </c>
      <c r="G17" s="104" t="s">
        <v>1282</v>
      </c>
      <c r="H17" s="104" t="s">
        <v>1282</v>
      </c>
      <c r="I17" s="61">
        <v>0</v>
      </c>
      <c r="J17" s="104" t="s">
        <v>1282</v>
      </c>
      <c r="K17" s="61">
        <v>0</v>
      </c>
      <c r="L17" s="104" t="s">
        <v>1282</v>
      </c>
      <c r="M17" s="60">
        <v>0</v>
      </c>
      <c r="N17" s="60">
        <v>0</v>
      </c>
    </row>
    <row r="18" spans="1:14">
      <c r="A18" t="s">
        <v>168</v>
      </c>
      <c r="B18" t="s">
        <v>168</v>
      </c>
      <c r="C18" s="104" t="s">
        <v>1282</v>
      </c>
      <c r="D18" s="104" t="s">
        <v>1282</v>
      </c>
      <c r="E18" t="s">
        <v>168</v>
      </c>
      <c r="F18" t="s">
        <v>168</v>
      </c>
      <c r="G18" s="104" t="s">
        <v>1282</v>
      </c>
      <c r="H18" t="s">
        <v>168</v>
      </c>
      <c r="I18" s="57">
        <v>0</v>
      </c>
      <c r="J18" s="57">
        <v>0</v>
      </c>
      <c r="K18" s="57">
        <v>0</v>
      </c>
      <c r="L18" s="58">
        <v>0</v>
      </c>
      <c r="M18" s="58">
        <v>0</v>
      </c>
      <c r="N18" s="58">
        <v>0</v>
      </c>
    </row>
    <row r="19" spans="1:14">
      <c r="A19" s="59" t="s">
        <v>175</v>
      </c>
      <c r="B19" s="104" t="s">
        <v>1282</v>
      </c>
      <c r="C19" s="104" t="s">
        <v>1282</v>
      </c>
      <c r="D19" s="104" t="s">
        <v>1282</v>
      </c>
      <c r="E19" s="104" t="s">
        <v>1282</v>
      </c>
      <c r="F19" s="104" t="s">
        <v>1282</v>
      </c>
      <c r="G19" s="104" t="s">
        <v>1282</v>
      </c>
      <c r="H19" s="104" t="s">
        <v>1282</v>
      </c>
      <c r="I19" s="61">
        <v>85877.14</v>
      </c>
      <c r="J19" s="104" t="s">
        <v>1282</v>
      </c>
      <c r="K19" s="61">
        <v>20175.76415524738</v>
      </c>
      <c r="L19" s="104" t="s">
        <v>1282</v>
      </c>
      <c r="M19" s="60">
        <v>1</v>
      </c>
      <c r="N19" s="60">
        <v>4.9799999999999997E-2</v>
      </c>
    </row>
    <row r="20" spans="1:14">
      <c r="A20" s="59" t="s">
        <v>618</v>
      </c>
      <c r="B20" s="104" t="s">
        <v>1282</v>
      </c>
      <c r="C20" s="104" t="s">
        <v>1282</v>
      </c>
      <c r="D20" s="104" t="s">
        <v>1282</v>
      </c>
      <c r="E20" s="104" t="s">
        <v>1282</v>
      </c>
      <c r="F20" s="104" t="s">
        <v>1282</v>
      </c>
      <c r="G20" s="104" t="s">
        <v>1282</v>
      </c>
      <c r="H20" s="104" t="s">
        <v>1282</v>
      </c>
      <c r="I20" s="61">
        <v>0</v>
      </c>
      <c r="J20" s="104" t="s">
        <v>1282</v>
      </c>
      <c r="K20" s="61">
        <v>0</v>
      </c>
      <c r="L20" s="104" t="s">
        <v>1282</v>
      </c>
      <c r="M20" s="60">
        <v>0</v>
      </c>
      <c r="N20" s="60">
        <v>0</v>
      </c>
    </row>
    <row r="21" spans="1:14">
      <c r="A21" t="s">
        <v>168</v>
      </c>
      <c r="B21" t="s">
        <v>168</v>
      </c>
      <c r="C21" s="104" t="s">
        <v>1282</v>
      </c>
      <c r="D21" s="104" t="s">
        <v>1282</v>
      </c>
      <c r="E21" t="s">
        <v>168</v>
      </c>
      <c r="F21" t="s">
        <v>168</v>
      </c>
      <c r="G21" s="104" t="s">
        <v>1282</v>
      </c>
      <c r="H21" t="s">
        <v>168</v>
      </c>
      <c r="I21" s="57">
        <v>0</v>
      </c>
      <c r="J21" s="57">
        <v>0</v>
      </c>
      <c r="K21" s="57">
        <v>0</v>
      </c>
      <c r="L21" s="58">
        <v>0</v>
      </c>
      <c r="M21" s="58">
        <v>0</v>
      </c>
      <c r="N21" s="58">
        <v>0</v>
      </c>
    </row>
    <row r="22" spans="1:14">
      <c r="A22" s="59" t="s">
        <v>619</v>
      </c>
      <c r="B22" s="104" t="s">
        <v>1282</v>
      </c>
      <c r="C22" s="104" t="s">
        <v>1282</v>
      </c>
      <c r="D22" s="104" t="s">
        <v>1282</v>
      </c>
      <c r="E22" s="104" t="s">
        <v>1282</v>
      </c>
      <c r="F22" s="104" t="s">
        <v>1282</v>
      </c>
      <c r="G22" s="104" t="s">
        <v>1282</v>
      </c>
      <c r="H22" s="104" t="s">
        <v>1282</v>
      </c>
      <c r="I22" s="61">
        <v>68572.789999999994</v>
      </c>
      <c r="J22" s="104" t="s">
        <v>1282</v>
      </c>
      <c r="K22" s="61">
        <v>16678.567590508981</v>
      </c>
      <c r="L22" s="104" t="s">
        <v>1282</v>
      </c>
      <c r="M22" s="60">
        <v>0.82669999999999999</v>
      </c>
      <c r="N22" s="60">
        <v>4.1200000000000001E-2</v>
      </c>
    </row>
    <row r="23" spans="1:14">
      <c r="A23" t="s">
        <v>620</v>
      </c>
      <c r="B23" t="s">
        <v>621</v>
      </c>
      <c r="C23" t="s">
        <v>105</v>
      </c>
      <c r="D23" s="102" t="s">
        <v>1282</v>
      </c>
      <c r="E23" t="s">
        <v>597</v>
      </c>
      <c r="F23" t="s">
        <v>257</v>
      </c>
      <c r="G23" t="s">
        <v>186</v>
      </c>
      <c r="H23" t="s">
        <v>98</v>
      </c>
      <c r="I23" s="57">
        <v>27264.37</v>
      </c>
      <c r="J23" s="57">
        <v>12656</v>
      </c>
      <c r="K23" s="57">
        <v>12515.248825934401</v>
      </c>
      <c r="L23" s="58">
        <v>0</v>
      </c>
      <c r="M23" s="58">
        <v>0.62029999999999996</v>
      </c>
      <c r="N23" s="58">
        <v>3.09E-2</v>
      </c>
    </row>
    <row r="24" spans="1:14">
      <c r="A24" t="s">
        <v>622</v>
      </c>
      <c r="B24" t="s">
        <v>623</v>
      </c>
      <c r="C24" t="s">
        <v>105</v>
      </c>
      <c r="D24" s="102" t="s">
        <v>1282</v>
      </c>
      <c r="E24" t="s">
        <v>597</v>
      </c>
      <c r="F24" t="s">
        <v>207</v>
      </c>
      <c r="G24" t="s">
        <v>208</v>
      </c>
      <c r="H24" t="s">
        <v>100</v>
      </c>
      <c r="I24" s="57">
        <v>101.74</v>
      </c>
      <c r="J24" s="57">
        <v>109226.59639999991</v>
      </c>
      <c r="K24" s="57">
        <v>445.797631523897</v>
      </c>
      <c r="L24" s="58">
        <v>0</v>
      </c>
      <c r="M24" s="58">
        <v>2.2100000000000002E-2</v>
      </c>
      <c r="N24" s="58">
        <v>1.1000000000000001E-3</v>
      </c>
    </row>
    <row r="25" spans="1:14">
      <c r="A25" t="s">
        <v>624</v>
      </c>
      <c r="B25" t="s">
        <v>625</v>
      </c>
      <c r="C25" t="s">
        <v>105</v>
      </c>
      <c r="D25" s="102" t="s">
        <v>1282</v>
      </c>
      <c r="E25" t="s">
        <v>597</v>
      </c>
      <c r="F25" t="s">
        <v>223</v>
      </c>
      <c r="G25" t="s">
        <v>208</v>
      </c>
      <c r="H25" t="s">
        <v>98</v>
      </c>
      <c r="I25" s="57">
        <v>17.78</v>
      </c>
      <c r="J25" s="57">
        <v>1016194</v>
      </c>
      <c r="K25" s="57">
        <v>655.32379643640002</v>
      </c>
      <c r="L25" s="58">
        <v>0</v>
      </c>
      <c r="M25" s="58">
        <v>3.2500000000000001E-2</v>
      </c>
      <c r="N25" s="58">
        <v>1.6000000000000001E-3</v>
      </c>
    </row>
    <row r="26" spans="1:14">
      <c r="A26" t="s">
        <v>626</v>
      </c>
      <c r="B26" t="s">
        <v>627</v>
      </c>
      <c r="C26" t="s">
        <v>105</v>
      </c>
      <c r="D26" s="102" t="s">
        <v>1282</v>
      </c>
      <c r="E26" t="s">
        <v>597</v>
      </c>
      <c r="F26" t="s">
        <v>628</v>
      </c>
      <c r="G26" t="s">
        <v>208</v>
      </c>
      <c r="H26" t="s">
        <v>100</v>
      </c>
      <c r="I26" s="57">
        <v>61.5</v>
      </c>
      <c r="J26" s="57">
        <v>244579</v>
      </c>
      <c r="K26" s="57">
        <v>603.40916658599997</v>
      </c>
      <c r="L26" s="58">
        <v>0</v>
      </c>
      <c r="M26" s="58">
        <v>2.9899999999999999E-2</v>
      </c>
      <c r="N26" s="58">
        <v>1.5E-3</v>
      </c>
    </row>
    <row r="27" spans="1:14">
      <c r="A27" t="s">
        <v>629</v>
      </c>
      <c r="B27" t="s">
        <v>630</v>
      </c>
      <c r="C27" t="s">
        <v>105</v>
      </c>
      <c r="D27" s="102" t="s">
        <v>1282</v>
      </c>
      <c r="E27" t="s">
        <v>597</v>
      </c>
      <c r="F27" t="s">
        <v>631</v>
      </c>
      <c r="G27" t="s">
        <v>208</v>
      </c>
      <c r="H27" t="s">
        <v>98</v>
      </c>
      <c r="I27" s="57">
        <v>239.83</v>
      </c>
      <c r="J27" s="57">
        <v>129297.8</v>
      </c>
      <c r="K27" s="57">
        <v>1124.7142521349799</v>
      </c>
      <c r="L27" s="58">
        <v>0</v>
      </c>
      <c r="M27" s="58">
        <v>5.57E-2</v>
      </c>
      <c r="N27" s="58">
        <v>2.8E-3</v>
      </c>
    </row>
    <row r="28" spans="1:14">
      <c r="A28" t="s">
        <v>632</v>
      </c>
      <c r="B28" t="s">
        <v>633</v>
      </c>
      <c r="C28" t="s">
        <v>105</v>
      </c>
      <c r="D28" s="102" t="s">
        <v>1282</v>
      </c>
      <c r="E28" t="s">
        <v>597</v>
      </c>
      <c r="F28" t="s">
        <v>631</v>
      </c>
      <c r="G28" t="s">
        <v>208</v>
      </c>
      <c r="H28" t="s">
        <v>101</v>
      </c>
      <c r="I28" s="57">
        <v>39469.79</v>
      </c>
      <c r="J28" s="57">
        <v>132.5</v>
      </c>
      <c r="K28" s="57">
        <v>241.661387209575</v>
      </c>
      <c r="L28" s="58">
        <v>0</v>
      </c>
      <c r="M28" s="58">
        <v>1.2E-2</v>
      </c>
      <c r="N28" s="58">
        <v>5.9999999999999995E-4</v>
      </c>
    </row>
    <row r="29" spans="1:14">
      <c r="A29" t="s">
        <v>634</v>
      </c>
      <c r="B29" t="s">
        <v>635</v>
      </c>
      <c r="C29" t="s">
        <v>105</v>
      </c>
      <c r="D29" s="102" t="s">
        <v>1282</v>
      </c>
      <c r="E29" t="s">
        <v>597</v>
      </c>
      <c r="F29" s="64" t="s">
        <v>1280</v>
      </c>
      <c r="G29" s="102" t="s">
        <v>1282</v>
      </c>
      <c r="H29" t="s">
        <v>101</v>
      </c>
      <c r="I29" s="57">
        <v>1417.78</v>
      </c>
      <c r="J29" s="57">
        <v>16674.440000000017</v>
      </c>
      <c r="K29" s="57">
        <v>1092.41253068373</v>
      </c>
      <c r="L29" s="58">
        <v>0</v>
      </c>
      <c r="M29" s="58">
        <v>5.4100000000000002E-2</v>
      </c>
      <c r="N29" s="58">
        <v>2.7000000000000001E-3</v>
      </c>
    </row>
    <row r="30" spans="1:14">
      <c r="A30" s="59" t="s">
        <v>88</v>
      </c>
      <c r="B30" s="104" t="s">
        <v>1282</v>
      </c>
      <c r="C30" s="104" t="s">
        <v>1282</v>
      </c>
      <c r="D30" s="104" t="s">
        <v>1282</v>
      </c>
      <c r="E30" s="104" t="s">
        <v>1282</v>
      </c>
      <c r="F30" s="104" t="s">
        <v>1282</v>
      </c>
      <c r="G30" s="104" t="s">
        <v>1282</v>
      </c>
      <c r="H30" s="104" t="s">
        <v>1282</v>
      </c>
      <c r="I30" s="61">
        <v>17304.349999999999</v>
      </c>
      <c r="J30" s="104" t="s">
        <v>1282</v>
      </c>
      <c r="K30" s="61">
        <v>3497.1965647383959</v>
      </c>
      <c r="L30" s="104" t="s">
        <v>1282</v>
      </c>
      <c r="M30" s="60">
        <v>0.17330000000000001</v>
      </c>
      <c r="N30" s="60">
        <v>8.6E-3</v>
      </c>
    </row>
    <row r="31" spans="1:14">
      <c r="A31" t="s">
        <v>636</v>
      </c>
      <c r="B31" t="s">
        <v>637</v>
      </c>
      <c r="C31" t="s">
        <v>105</v>
      </c>
      <c r="D31" s="102" t="s">
        <v>1282</v>
      </c>
      <c r="E31" t="s">
        <v>515</v>
      </c>
      <c r="F31" s="64" t="s">
        <v>1280</v>
      </c>
      <c r="G31" s="102" t="s">
        <v>1282</v>
      </c>
      <c r="H31" t="s">
        <v>98</v>
      </c>
      <c r="I31" s="57">
        <v>595.91</v>
      </c>
      <c r="J31" s="57">
        <v>22796</v>
      </c>
      <c r="K31" s="57">
        <v>492.70489533720001</v>
      </c>
      <c r="L31" s="58">
        <v>0</v>
      </c>
      <c r="M31" s="58">
        <v>2.4400000000000002E-2</v>
      </c>
      <c r="N31" s="58">
        <v>1.1999999999999999E-3</v>
      </c>
    </row>
    <row r="32" spans="1:14">
      <c r="A32" t="s">
        <v>638</v>
      </c>
      <c r="B32" t="s">
        <v>639</v>
      </c>
      <c r="C32" t="s">
        <v>105</v>
      </c>
      <c r="D32" s="102" t="s">
        <v>1282</v>
      </c>
      <c r="E32" t="s">
        <v>515</v>
      </c>
      <c r="F32" s="64" t="s">
        <v>1280</v>
      </c>
      <c r="G32" s="102" t="s">
        <v>1282</v>
      </c>
      <c r="H32" t="s">
        <v>98</v>
      </c>
      <c r="I32" s="57">
        <v>3350</v>
      </c>
      <c r="J32" s="57">
        <v>4107</v>
      </c>
      <c r="K32" s="57">
        <v>499.0189815</v>
      </c>
      <c r="L32" s="58">
        <v>0</v>
      </c>
      <c r="M32" s="58">
        <v>2.47E-2</v>
      </c>
      <c r="N32" s="58">
        <v>1.1999999999999999E-3</v>
      </c>
    </row>
    <row r="33" spans="1:14">
      <c r="A33" t="s">
        <v>640</v>
      </c>
      <c r="B33" t="s">
        <v>641</v>
      </c>
      <c r="C33" t="s">
        <v>105</v>
      </c>
      <c r="D33" s="102" t="s">
        <v>1282</v>
      </c>
      <c r="E33" t="s">
        <v>515</v>
      </c>
      <c r="F33" s="64" t="s">
        <v>1280</v>
      </c>
      <c r="G33" s="102" t="s">
        <v>1282</v>
      </c>
      <c r="H33" t="s">
        <v>98</v>
      </c>
      <c r="I33" s="57">
        <v>8812.76</v>
      </c>
      <c r="J33" s="57">
        <v>1264.03</v>
      </c>
      <c r="K33" s="57">
        <v>404.03303893695602</v>
      </c>
      <c r="L33" s="58">
        <v>0</v>
      </c>
      <c r="M33" s="58">
        <v>0.02</v>
      </c>
      <c r="N33" s="58">
        <v>1E-3</v>
      </c>
    </row>
    <row r="34" spans="1:14">
      <c r="A34" t="s">
        <v>642</v>
      </c>
      <c r="B34" t="s">
        <v>643</v>
      </c>
      <c r="C34" t="s">
        <v>644</v>
      </c>
      <c r="D34" s="102" t="s">
        <v>1282</v>
      </c>
      <c r="E34" t="s">
        <v>515</v>
      </c>
      <c r="F34" s="64" t="s">
        <v>1280</v>
      </c>
      <c r="G34" s="102" t="s">
        <v>1282</v>
      </c>
      <c r="H34" t="s">
        <v>98</v>
      </c>
      <c r="I34" s="57">
        <v>4545.68</v>
      </c>
      <c r="J34" s="57">
        <v>12745.9</v>
      </c>
      <c r="K34" s="57">
        <v>2101.43964896424</v>
      </c>
      <c r="L34" s="58">
        <v>0</v>
      </c>
      <c r="M34" s="58">
        <v>0.1042</v>
      </c>
      <c r="N34" s="58">
        <v>5.1999999999999998E-3</v>
      </c>
    </row>
    <row r="35" spans="1:14">
      <c r="A35" s="59" t="s">
        <v>201</v>
      </c>
      <c r="B35" s="104" t="s">
        <v>1282</v>
      </c>
      <c r="C35" s="104" t="s">
        <v>1282</v>
      </c>
      <c r="D35" s="104" t="s">
        <v>1282</v>
      </c>
      <c r="E35" s="104" t="s">
        <v>1282</v>
      </c>
      <c r="F35" s="104" t="s">
        <v>1282</v>
      </c>
      <c r="G35" s="104" t="s">
        <v>1282</v>
      </c>
      <c r="H35" s="104" t="s">
        <v>1282</v>
      </c>
      <c r="I35" s="61">
        <v>0</v>
      </c>
      <c r="J35" s="104" t="s">
        <v>1282</v>
      </c>
      <c r="K35" s="61">
        <v>0</v>
      </c>
      <c r="L35" s="104" t="s">
        <v>1282</v>
      </c>
      <c r="M35" s="60">
        <v>0</v>
      </c>
      <c r="N35" s="60">
        <v>0</v>
      </c>
    </row>
    <row r="36" spans="1:14">
      <c r="A36" t="s">
        <v>168</v>
      </c>
      <c r="B36" t="s">
        <v>168</v>
      </c>
      <c r="C36" s="104" t="s">
        <v>1282</v>
      </c>
      <c r="D36" s="104" t="s">
        <v>1282</v>
      </c>
      <c r="E36" t="s">
        <v>168</v>
      </c>
      <c r="F36" t="s">
        <v>168</v>
      </c>
      <c r="G36" s="104" t="s">
        <v>1282</v>
      </c>
      <c r="H36" t="s">
        <v>168</v>
      </c>
      <c r="I36" s="57">
        <v>0</v>
      </c>
      <c r="J36" s="57">
        <v>0</v>
      </c>
      <c r="K36" s="57">
        <v>0</v>
      </c>
      <c r="L36" s="58">
        <v>0</v>
      </c>
      <c r="M36" s="58">
        <v>0</v>
      </c>
      <c r="N36" s="58">
        <v>0</v>
      </c>
    </row>
    <row r="37" spans="1:14">
      <c r="A37" t="s">
        <v>178</v>
      </c>
      <c r="B37" s="104" t="s">
        <v>1282</v>
      </c>
      <c r="C37" s="104" t="s">
        <v>1282</v>
      </c>
      <c r="D37" s="104" t="s">
        <v>1282</v>
      </c>
      <c r="E37" s="104" t="s">
        <v>1282</v>
      </c>
      <c r="F37" s="104" t="s">
        <v>1282</v>
      </c>
      <c r="G37" s="104" t="s">
        <v>1282</v>
      </c>
      <c r="H37" s="104" t="s">
        <v>1282</v>
      </c>
      <c r="I37" s="104" t="s">
        <v>1282</v>
      </c>
      <c r="J37" s="104" t="s">
        <v>1282</v>
      </c>
      <c r="K37" s="104" t="s">
        <v>1282</v>
      </c>
      <c r="L37" s="104" t="s">
        <v>1282</v>
      </c>
      <c r="M37" s="104" t="s">
        <v>1282</v>
      </c>
      <c r="N37" s="104" t="s">
        <v>1282</v>
      </c>
    </row>
    <row r="38" spans="1:14">
      <c r="A38" t="s">
        <v>193</v>
      </c>
      <c r="B38" s="104" t="s">
        <v>1282</v>
      </c>
      <c r="C38" s="104" t="s">
        <v>1282</v>
      </c>
      <c r="D38" s="104" t="s">
        <v>1282</v>
      </c>
      <c r="E38" s="104" t="s">
        <v>1282</v>
      </c>
      <c r="F38" s="104" t="s">
        <v>1282</v>
      </c>
      <c r="G38" s="104" t="s">
        <v>1282</v>
      </c>
      <c r="H38" s="104" t="s">
        <v>1282</v>
      </c>
      <c r="I38" s="104" t="s">
        <v>1282</v>
      </c>
      <c r="J38" s="104" t="s">
        <v>1282</v>
      </c>
      <c r="K38" s="104" t="s">
        <v>1282</v>
      </c>
      <c r="L38" s="104" t="s">
        <v>1282</v>
      </c>
      <c r="M38" s="104" t="s">
        <v>1282</v>
      </c>
      <c r="N38" s="104" t="s">
        <v>1282</v>
      </c>
    </row>
    <row r="39" spans="1:14">
      <c r="A39" t="s">
        <v>194</v>
      </c>
      <c r="B39" s="104" t="s">
        <v>1282</v>
      </c>
      <c r="C39" s="104" t="s">
        <v>1282</v>
      </c>
      <c r="D39" s="104" t="s">
        <v>1282</v>
      </c>
      <c r="E39" s="104" t="s">
        <v>1282</v>
      </c>
      <c r="F39" s="104" t="s">
        <v>1282</v>
      </c>
      <c r="G39" s="104" t="s">
        <v>1282</v>
      </c>
      <c r="H39" s="104" t="s">
        <v>1282</v>
      </c>
      <c r="I39" s="104" t="s">
        <v>1282</v>
      </c>
      <c r="J39" s="104" t="s">
        <v>1282</v>
      </c>
      <c r="K39" s="104" t="s">
        <v>1282</v>
      </c>
      <c r="L39" s="104" t="s">
        <v>1282</v>
      </c>
      <c r="M39" s="104" t="s">
        <v>1282</v>
      </c>
      <c r="N39" s="104" t="s">
        <v>1282</v>
      </c>
    </row>
    <row r="40" spans="1:14">
      <c r="A40" t="s">
        <v>195</v>
      </c>
      <c r="B40" s="104" t="s">
        <v>1282</v>
      </c>
      <c r="C40" s="104" t="s">
        <v>1282</v>
      </c>
      <c r="D40" s="104" t="s">
        <v>1282</v>
      </c>
      <c r="E40" s="104" t="s">
        <v>1282</v>
      </c>
      <c r="F40" s="104" t="s">
        <v>1282</v>
      </c>
      <c r="G40" s="104" t="s">
        <v>1282</v>
      </c>
      <c r="H40" s="104" t="s">
        <v>1282</v>
      </c>
      <c r="I40" s="104" t="s">
        <v>1282</v>
      </c>
      <c r="J40" s="104" t="s">
        <v>1282</v>
      </c>
      <c r="K40" s="104" t="s">
        <v>1282</v>
      </c>
      <c r="L40" s="104" t="s">
        <v>1282</v>
      </c>
      <c r="M40" s="104" t="s">
        <v>1282</v>
      </c>
      <c r="N40" s="104" t="s">
        <v>1282</v>
      </c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A293" s="14"/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6"/>
      <c r="B295" s="14"/>
      <c r="C295" s="14"/>
      <c r="D295" s="14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34" width="5.7109375" style="14" hidden="1"/>
    <col min="35" max="41" width="9.140625" style="14" hidden="1"/>
    <col min="42" max="52" width="0" style="14" hidden="1"/>
    <col min="53" max="16384" width="9.140625" style="14" hidden="1"/>
  </cols>
  <sheetData>
    <row r="1" spans="1:11" s="1" customFormat="1">
      <c r="A1" s="2" t="s">
        <v>0</v>
      </c>
      <c r="B1" s="63" t="s">
        <v>1281</v>
      </c>
    </row>
    <row r="2" spans="1:11" s="1" customFormat="1">
      <c r="A2" s="2" t="s">
        <v>1</v>
      </c>
      <c r="B2" s="10" t="s">
        <v>738</v>
      </c>
    </row>
    <row r="3" spans="1:11" s="1" customFormat="1">
      <c r="A3" s="2" t="s">
        <v>2</v>
      </c>
      <c r="B3" s="64" t="s">
        <v>739</v>
      </c>
    </row>
    <row r="4" spans="1:11" s="1" customFormat="1">
      <c r="A4" s="2" t="s">
        <v>3</v>
      </c>
      <c r="B4" s="65" t="s">
        <v>156</v>
      </c>
    </row>
    <row r="5" spans="1:11" ht="18.75">
      <c r="A5" s="79" t="s">
        <v>91</v>
      </c>
      <c r="B5" s="80"/>
      <c r="C5" s="80"/>
      <c r="D5" s="80"/>
      <c r="E5" s="80"/>
      <c r="F5" s="80"/>
      <c r="G5" s="80"/>
      <c r="H5" s="80"/>
      <c r="I5" s="80"/>
      <c r="J5" s="80"/>
      <c r="K5" s="81"/>
    </row>
    <row r="6" spans="1:11" s="16" customFormat="1">
      <c r="A6" s="34" t="s">
        <v>92</v>
      </c>
      <c r="B6" s="35" t="s">
        <v>46</v>
      </c>
      <c r="C6" s="35" t="s">
        <v>66</v>
      </c>
      <c r="D6" s="35" t="s">
        <v>80</v>
      </c>
      <c r="E6" s="35" t="s">
        <v>50</v>
      </c>
      <c r="F6" s="35" t="s">
        <v>146</v>
      </c>
      <c r="G6" s="35" t="s">
        <v>147</v>
      </c>
      <c r="H6" s="35" t="s">
        <v>53</v>
      </c>
      <c r="I6" s="35" t="s">
        <v>69</v>
      </c>
      <c r="J6" s="35" t="s">
        <v>54</v>
      </c>
      <c r="K6" s="35" t="s">
        <v>142</v>
      </c>
    </row>
    <row r="7" spans="1:11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17" t="s">
        <v>143</v>
      </c>
      <c r="G7" s="97" t="s">
        <v>1282</v>
      </c>
      <c r="H7" s="17" t="s">
        <v>6</v>
      </c>
      <c r="I7" s="17" t="s">
        <v>7</v>
      </c>
      <c r="J7" s="22" t="s">
        <v>7</v>
      </c>
      <c r="K7" s="31" t="s">
        <v>7</v>
      </c>
    </row>
    <row r="8" spans="1:11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25" t="s">
        <v>61</v>
      </c>
      <c r="K8" s="25" t="s">
        <v>62</v>
      </c>
    </row>
    <row r="9" spans="1:11" s="18" customFormat="1" ht="20.25">
      <c r="A9" s="19" t="s">
        <v>93</v>
      </c>
      <c r="B9" s="99" t="s">
        <v>1282</v>
      </c>
      <c r="C9" s="99" t="s">
        <v>1282</v>
      </c>
      <c r="D9" s="99" t="s">
        <v>1282</v>
      </c>
      <c r="E9" s="99" t="s">
        <v>1282</v>
      </c>
      <c r="F9" s="55">
        <v>0</v>
      </c>
      <c r="G9" s="99" t="s">
        <v>1282</v>
      </c>
      <c r="H9" s="55">
        <v>0</v>
      </c>
      <c r="I9" s="113" t="s">
        <v>1282</v>
      </c>
      <c r="J9" s="56">
        <v>0</v>
      </c>
      <c r="K9" s="56">
        <v>0</v>
      </c>
    </row>
    <row r="10" spans="1:11">
      <c r="A10" s="59" t="s">
        <v>161</v>
      </c>
      <c r="B10" s="103" t="s">
        <v>1282</v>
      </c>
      <c r="C10" s="104" t="s">
        <v>1282</v>
      </c>
      <c r="D10" s="104" t="s">
        <v>1282</v>
      </c>
      <c r="E10" s="104" t="s">
        <v>1282</v>
      </c>
      <c r="F10" s="61">
        <v>0</v>
      </c>
      <c r="G10" s="104" t="s">
        <v>1282</v>
      </c>
      <c r="H10" s="61">
        <v>0</v>
      </c>
      <c r="I10" s="104" t="s">
        <v>1282</v>
      </c>
      <c r="J10" s="60">
        <v>0</v>
      </c>
      <c r="K10" s="60">
        <v>0</v>
      </c>
    </row>
    <row r="11" spans="1:11">
      <c r="A11" s="59" t="s">
        <v>645</v>
      </c>
      <c r="B11" s="103" t="s">
        <v>1282</v>
      </c>
      <c r="C11" s="104" t="s">
        <v>1282</v>
      </c>
      <c r="D11" s="104" t="s">
        <v>1282</v>
      </c>
      <c r="E11" s="104" t="s">
        <v>1282</v>
      </c>
      <c r="F11" s="61">
        <v>0</v>
      </c>
      <c r="G11" s="104" t="s">
        <v>1282</v>
      </c>
      <c r="H11" s="61">
        <v>0</v>
      </c>
      <c r="I11" s="104" t="s">
        <v>1282</v>
      </c>
      <c r="J11" s="60">
        <v>0</v>
      </c>
      <c r="K11" s="60">
        <v>0</v>
      </c>
    </row>
    <row r="12" spans="1:11">
      <c r="A12" t="s">
        <v>168</v>
      </c>
      <c r="B12" t="s">
        <v>168</v>
      </c>
      <c r="C12" s="104" t="s">
        <v>1282</v>
      </c>
      <c r="D12" t="s">
        <v>168</v>
      </c>
      <c r="E12" t="s">
        <v>168</v>
      </c>
      <c r="F12" s="57">
        <v>0</v>
      </c>
      <c r="G12" s="57">
        <v>0</v>
      </c>
      <c r="H12" s="57">
        <v>0</v>
      </c>
      <c r="I12" s="58">
        <v>0</v>
      </c>
      <c r="J12" s="58">
        <v>0</v>
      </c>
      <c r="K12" s="58">
        <v>0</v>
      </c>
    </row>
    <row r="13" spans="1:11">
      <c r="A13" s="59" t="s">
        <v>175</v>
      </c>
      <c r="B13" s="103" t="s">
        <v>1282</v>
      </c>
      <c r="C13" s="104" t="s">
        <v>1282</v>
      </c>
      <c r="D13" s="104" t="s">
        <v>1282</v>
      </c>
      <c r="E13" s="104" t="s">
        <v>1282</v>
      </c>
      <c r="F13" s="61">
        <v>0</v>
      </c>
      <c r="G13" s="104" t="s">
        <v>1282</v>
      </c>
      <c r="H13" s="61">
        <v>0</v>
      </c>
      <c r="I13" s="104" t="s">
        <v>1282</v>
      </c>
      <c r="J13" s="60">
        <v>0</v>
      </c>
      <c r="K13" s="60">
        <v>0</v>
      </c>
    </row>
    <row r="14" spans="1:11">
      <c r="A14" s="59" t="s">
        <v>646</v>
      </c>
      <c r="B14" s="103" t="s">
        <v>1282</v>
      </c>
      <c r="C14" s="104" t="s">
        <v>1282</v>
      </c>
      <c r="D14" s="104" t="s">
        <v>1282</v>
      </c>
      <c r="E14" s="104" t="s">
        <v>1282</v>
      </c>
      <c r="F14" s="61">
        <v>0</v>
      </c>
      <c r="G14" s="104" t="s">
        <v>1282</v>
      </c>
      <c r="H14" s="61">
        <v>0</v>
      </c>
      <c r="I14" s="104" t="s">
        <v>1282</v>
      </c>
      <c r="J14" s="60">
        <v>0</v>
      </c>
      <c r="K14" s="60">
        <v>0</v>
      </c>
    </row>
    <row r="15" spans="1:11">
      <c r="A15" t="s">
        <v>168</v>
      </c>
      <c r="B15" t="s">
        <v>168</v>
      </c>
      <c r="C15" s="104" t="s">
        <v>1282</v>
      </c>
      <c r="D15" t="s">
        <v>168</v>
      </c>
      <c r="E15" t="s">
        <v>168</v>
      </c>
      <c r="F15" s="57">
        <v>0</v>
      </c>
      <c r="G15" s="57">
        <v>0</v>
      </c>
      <c r="H15" s="57">
        <v>0</v>
      </c>
      <c r="I15" s="58">
        <v>0</v>
      </c>
      <c r="J15" s="58">
        <v>0</v>
      </c>
      <c r="K15" s="58">
        <v>0</v>
      </c>
    </row>
    <row r="16" spans="1:11">
      <c r="A16" t="s">
        <v>178</v>
      </c>
      <c r="B16" s="103" t="s">
        <v>1282</v>
      </c>
      <c r="C16" s="104" t="s">
        <v>1282</v>
      </c>
      <c r="D16" s="104" t="s">
        <v>1282</v>
      </c>
      <c r="E16" s="104" t="s">
        <v>1282</v>
      </c>
      <c r="F16" s="104" t="s">
        <v>1282</v>
      </c>
      <c r="G16" s="104" t="s">
        <v>1282</v>
      </c>
      <c r="H16" s="104" t="s">
        <v>1282</v>
      </c>
      <c r="I16" s="104" t="s">
        <v>1282</v>
      </c>
      <c r="J16" s="104" t="s">
        <v>1282</v>
      </c>
      <c r="K16" s="104" t="s">
        <v>1282</v>
      </c>
    </row>
    <row r="17" spans="1:11">
      <c r="A17" t="s">
        <v>193</v>
      </c>
      <c r="B17" s="103" t="s">
        <v>1282</v>
      </c>
      <c r="C17" s="104" t="s">
        <v>1282</v>
      </c>
      <c r="D17" s="104" t="s">
        <v>1282</v>
      </c>
      <c r="E17" s="104" t="s">
        <v>1282</v>
      </c>
      <c r="F17" s="104" t="s">
        <v>1282</v>
      </c>
      <c r="G17" s="104" t="s">
        <v>1282</v>
      </c>
      <c r="H17" s="104" t="s">
        <v>1282</v>
      </c>
      <c r="I17" s="104" t="s">
        <v>1282</v>
      </c>
      <c r="J17" s="104" t="s">
        <v>1282</v>
      </c>
      <c r="K17" s="104" t="s">
        <v>1282</v>
      </c>
    </row>
    <row r="18" spans="1:11">
      <c r="A18" t="s">
        <v>194</v>
      </c>
      <c r="B18" s="103" t="s">
        <v>1282</v>
      </c>
      <c r="C18" s="104" t="s">
        <v>1282</v>
      </c>
      <c r="D18" s="104" t="s">
        <v>1282</v>
      </c>
      <c r="E18" s="104" t="s">
        <v>1282</v>
      </c>
      <c r="F18" s="104" t="s">
        <v>1282</v>
      </c>
      <c r="G18" s="104" t="s">
        <v>1282</v>
      </c>
      <c r="H18" s="104" t="s">
        <v>1282</v>
      </c>
      <c r="I18" s="104" t="s">
        <v>1282</v>
      </c>
      <c r="J18" s="104" t="s">
        <v>1282</v>
      </c>
      <c r="K18" s="104" t="s">
        <v>1282</v>
      </c>
    </row>
    <row r="19" spans="1:11">
      <c r="A19" t="s">
        <v>195</v>
      </c>
      <c r="B19" s="103" t="s">
        <v>1282</v>
      </c>
      <c r="C19" s="104" t="s">
        <v>1282</v>
      </c>
      <c r="D19" s="104" t="s">
        <v>1282</v>
      </c>
      <c r="E19" s="104" t="s">
        <v>1282</v>
      </c>
      <c r="F19" s="104" t="s">
        <v>1282</v>
      </c>
      <c r="G19" s="104" t="s">
        <v>1282</v>
      </c>
      <c r="H19" s="104" t="s">
        <v>1282</v>
      </c>
      <c r="I19" s="104" t="s">
        <v>1282</v>
      </c>
      <c r="J19" s="104" t="s">
        <v>1282</v>
      </c>
      <c r="K19" s="104" t="s">
        <v>1282</v>
      </c>
    </row>
    <row r="20" spans="1:11" hidden="1">
      <c r="C20" s="14"/>
      <c r="D20" s="14"/>
    </row>
    <row r="21" spans="1:11" hidden="1"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12" s="1" customFormat="1">
      <c r="A1" s="2" t="s">
        <v>0</v>
      </c>
      <c r="B1" s="63" t="s">
        <v>1281</v>
      </c>
    </row>
    <row r="2" spans="1:12" s="1" customFormat="1">
      <c r="A2" s="2" t="s">
        <v>1</v>
      </c>
      <c r="B2" s="10" t="s">
        <v>738</v>
      </c>
    </row>
    <row r="3" spans="1:12" s="1" customFormat="1">
      <c r="A3" s="2" t="s">
        <v>2</v>
      </c>
      <c r="B3" s="64" t="s">
        <v>739</v>
      </c>
    </row>
    <row r="4" spans="1:12" s="1" customFormat="1">
      <c r="A4" s="2" t="s">
        <v>3</v>
      </c>
      <c r="B4" s="65" t="s">
        <v>156</v>
      </c>
    </row>
    <row r="5" spans="1:12" ht="18.75">
      <c r="A5" s="79" t="s">
        <v>94</v>
      </c>
      <c r="B5" s="80"/>
      <c r="C5" s="80"/>
      <c r="D5" s="80"/>
      <c r="E5" s="80"/>
      <c r="F5" s="80"/>
      <c r="G5" s="80"/>
      <c r="H5" s="80"/>
      <c r="I5" s="80"/>
      <c r="J5" s="80"/>
      <c r="K5" s="81"/>
    </row>
    <row r="6" spans="1:12" s="16" customFormat="1">
      <c r="A6" s="34" t="s">
        <v>92</v>
      </c>
      <c r="B6" s="35" t="s">
        <v>46</v>
      </c>
      <c r="C6" s="35" t="s">
        <v>66</v>
      </c>
      <c r="D6" s="35" t="s">
        <v>80</v>
      </c>
      <c r="E6" s="35" t="s">
        <v>50</v>
      </c>
      <c r="F6" s="35" t="s">
        <v>146</v>
      </c>
      <c r="G6" s="35" t="s">
        <v>147</v>
      </c>
      <c r="H6" s="35" t="s">
        <v>53</v>
      </c>
      <c r="I6" s="35" t="s">
        <v>69</v>
      </c>
      <c r="J6" s="35" t="s">
        <v>54</v>
      </c>
      <c r="K6" s="36" t="s">
        <v>142</v>
      </c>
      <c r="L6" s="14"/>
    </row>
    <row r="7" spans="1:12" s="16" customFormat="1">
      <c r="A7" s="96" t="s">
        <v>1282</v>
      </c>
      <c r="B7" s="114" t="s">
        <v>1282</v>
      </c>
      <c r="C7" s="114" t="s">
        <v>1282</v>
      </c>
      <c r="D7" s="114" t="s">
        <v>1282</v>
      </c>
      <c r="E7" s="114" t="s">
        <v>1282</v>
      </c>
      <c r="F7" s="17" t="s">
        <v>143</v>
      </c>
      <c r="G7" s="97" t="s">
        <v>1282</v>
      </c>
      <c r="H7" s="17" t="s">
        <v>6</v>
      </c>
      <c r="I7" s="17" t="s">
        <v>7</v>
      </c>
      <c r="J7" s="22" t="s">
        <v>7</v>
      </c>
      <c r="K7" s="31" t="s">
        <v>7</v>
      </c>
    </row>
    <row r="8" spans="1:12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25" t="s">
        <v>61</v>
      </c>
      <c r="K8" s="25" t="s">
        <v>62</v>
      </c>
    </row>
    <row r="9" spans="1:12" s="18" customFormat="1" ht="20.25">
      <c r="A9" s="19" t="s">
        <v>95</v>
      </c>
      <c r="B9" s="99" t="s">
        <v>1282</v>
      </c>
      <c r="C9" s="99" t="s">
        <v>1282</v>
      </c>
      <c r="D9" s="99" t="s">
        <v>1282</v>
      </c>
      <c r="E9" s="99" t="s">
        <v>1282</v>
      </c>
      <c r="F9" s="55">
        <v>251.8</v>
      </c>
      <c r="G9" s="99" t="s">
        <v>1282</v>
      </c>
      <c r="H9" s="55">
        <v>138.79948680000001</v>
      </c>
      <c r="I9" s="113" t="s">
        <v>1282</v>
      </c>
      <c r="J9" s="56">
        <v>1</v>
      </c>
      <c r="K9" s="56">
        <v>2.9999999999999997E-4</v>
      </c>
    </row>
    <row r="10" spans="1:12">
      <c r="A10" s="59" t="s">
        <v>161</v>
      </c>
      <c r="B10" s="104" t="s">
        <v>1282</v>
      </c>
      <c r="C10" s="104" t="s">
        <v>1282</v>
      </c>
      <c r="D10" s="104" t="s">
        <v>1282</v>
      </c>
      <c r="E10" s="104" t="s">
        <v>1282</v>
      </c>
      <c r="F10" s="61">
        <v>0</v>
      </c>
      <c r="G10" s="104" t="s">
        <v>1282</v>
      </c>
      <c r="H10" s="61">
        <v>0</v>
      </c>
      <c r="I10" s="104" t="s">
        <v>1282</v>
      </c>
      <c r="J10" s="60">
        <v>0</v>
      </c>
      <c r="K10" s="60">
        <v>0</v>
      </c>
    </row>
    <row r="11" spans="1:12">
      <c r="A11" s="59" t="s">
        <v>647</v>
      </c>
      <c r="B11" s="104" t="s">
        <v>1282</v>
      </c>
      <c r="C11" s="104" t="s">
        <v>1282</v>
      </c>
      <c r="D11" s="104" t="s">
        <v>1282</v>
      </c>
      <c r="E11" s="104" t="s">
        <v>1282</v>
      </c>
      <c r="F11" s="61">
        <v>0</v>
      </c>
      <c r="G11" s="104" t="s">
        <v>1282</v>
      </c>
      <c r="H11" s="61">
        <v>0</v>
      </c>
      <c r="I11" s="104" t="s">
        <v>1282</v>
      </c>
      <c r="J11" s="60">
        <v>0</v>
      </c>
      <c r="K11" s="60">
        <v>0</v>
      </c>
    </row>
    <row r="12" spans="1:12">
      <c r="A12" t="s">
        <v>168</v>
      </c>
      <c r="B12" t="s">
        <v>168</v>
      </c>
      <c r="C12" s="104" t="s">
        <v>1282</v>
      </c>
      <c r="D12" t="s">
        <v>168</v>
      </c>
      <c r="E12" t="s">
        <v>168</v>
      </c>
      <c r="F12" s="57">
        <v>0</v>
      </c>
      <c r="G12" s="57">
        <v>0</v>
      </c>
      <c r="H12" s="57">
        <v>0</v>
      </c>
      <c r="I12" s="58">
        <v>0</v>
      </c>
      <c r="J12" s="58">
        <v>0</v>
      </c>
      <c r="K12" s="58">
        <v>0</v>
      </c>
    </row>
    <row r="13" spans="1:12">
      <c r="A13" s="59" t="s">
        <v>648</v>
      </c>
      <c r="B13" s="104" t="s">
        <v>1282</v>
      </c>
      <c r="C13" s="104" t="s">
        <v>1282</v>
      </c>
      <c r="D13" s="104" t="s">
        <v>1282</v>
      </c>
      <c r="E13" s="104" t="s">
        <v>1282</v>
      </c>
      <c r="F13" s="61">
        <v>0</v>
      </c>
      <c r="G13" s="104" t="s">
        <v>1282</v>
      </c>
      <c r="H13" s="61">
        <v>0</v>
      </c>
      <c r="I13" s="104" t="s">
        <v>1282</v>
      </c>
      <c r="J13" s="60">
        <v>0</v>
      </c>
      <c r="K13" s="60">
        <v>0</v>
      </c>
    </row>
    <row r="14" spans="1:12">
      <c r="A14" t="s">
        <v>168</v>
      </c>
      <c r="B14" t="s">
        <v>168</v>
      </c>
      <c r="C14" s="104" t="s">
        <v>1282</v>
      </c>
      <c r="D14" t="s">
        <v>168</v>
      </c>
      <c r="E14" t="s">
        <v>168</v>
      </c>
      <c r="F14" s="57">
        <v>0</v>
      </c>
      <c r="G14" s="57">
        <v>0</v>
      </c>
      <c r="H14" s="57">
        <v>0</v>
      </c>
      <c r="I14" s="58">
        <v>0</v>
      </c>
      <c r="J14" s="58">
        <v>0</v>
      </c>
      <c r="K14" s="58">
        <v>0</v>
      </c>
    </row>
    <row r="15" spans="1:12">
      <c r="A15" s="59" t="s">
        <v>649</v>
      </c>
      <c r="B15" s="104" t="s">
        <v>1282</v>
      </c>
      <c r="C15" s="104" t="s">
        <v>1282</v>
      </c>
      <c r="D15" s="104" t="s">
        <v>1282</v>
      </c>
      <c r="E15" s="104" t="s">
        <v>1282</v>
      </c>
      <c r="F15" s="61">
        <v>0</v>
      </c>
      <c r="G15" s="104" t="s">
        <v>1282</v>
      </c>
      <c r="H15" s="61">
        <v>0</v>
      </c>
      <c r="I15" s="104" t="s">
        <v>1282</v>
      </c>
      <c r="J15" s="60">
        <v>0</v>
      </c>
      <c r="K15" s="60">
        <v>0</v>
      </c>
    </row>
    <row r="16" spans="1:12">
      <c r="A16" t="s">
        <v>168</v>
      </c>
      <c r="B16" t="s">
        <v>168</v>
      </c>
      <c r="C16" s="104" t="s">
        <v>1282</v>
      </c>
      <c r="D16" t="s">
        <v>168</v>
      </c>
      <c r="E16" t="s">
        <v>168</v>
      </c>
      <c r="F16" s="57">
        <v>0</v>
      </c>
      <c r="G16" s="57">
        <v>0</v>
      </c>
      <c r="H16" s="57">
        <v>0</v>
      </c>
      <c r="I16" s="58">
        <v>0</v>
      </c>
      <c r="J16" s="58">
        <v>0</v>
      </c>
      <c r="K16" s="58">
        <v>0</v>
      </c>
    </row>
    <row r="17" spans="1:11">
      <c r="A17" s="59" t="s">
        <v>201</v>
      </c>
      <c r="B17" s="104" t="s">
        <v>1282</v>
      </c>
      <c r="C17" s="104" t="s">
        <v>1282</v>
      </c>
      <c r="D17" s="104" t="s">
        <v>1282</v>
      </c>
      <c r="E17" s="104" t="s">
        <v>1282</v>
      </c>
      <c r="F17" s="61">
        <v>0</v>
      </c>
      <c r="G17" s="104" t="s">
        <v>1282</v>
      </c>
      <c r="H17" s="61">
        <v>0</v>
      </c>
      <c r="I17" s="104" t="s">
        <v>1282</v>
      </c>
      <c r="J17" s="60">
        <v>0</v>
      </c>
      <c r="K17" s="60">
        <v>0</v>
      </c>
    </row>
    <row r="18" spans="1:11">
      <c r="A18" t="s">
        <v>168</v>
      </c>
      <c r="B18" t="s">
        <v>168</v>
      </c>
      <c r="C18" s="104" t="s">
        <v>1282</v>
      </c>
      <c r="D18" t="s">
        <v>168</v>
      </c>
      <c r="E18" t="s">
        <v>168</v>
      </c>
      <c r="F18" s="57">
        <v>0</v>
      </c>
      <c r="G18" s="57">
        <v>0</v>
      </c>
      <c r="H18" s="57">
        <v>0</v>
      </c>
      <c r="I18" s="58">
        <v>0</v>
      </c>
      <c r="J18" s="58">
        <v>0</v>
      </c>
      <c r="K18" s="58">
        <v>0</v>
      </c>
    </row>
    <row r="19" spans="1:11">
      <c r="A19" s="59" t="s">
        <v>175</v>
      </c>
      <c r="B19" s="104" t="s">
        <v>1282</v>
      </c>
      <c r="C19" s="104" t="s">
        <v>1282</v>
      </c>
      <c r="D19" s="104" t="s">
        <v>1282</v>
      </c>
      <c r="E19" s="104" t="s">
        <v>1282</v>
      </c>
      <c r="F19" s="61">
        <v>251.8</v>
      </c>
      <c r="G19" s="104" t="s">
        <v>1282</v>
      </c>
      <c r="H19" s="61">
        <v>138.79948680000001</v>
      </c>
      <c r="I19" s="104" t="s">
        <v>1282</v>
      </c>
      <c r="J19" s="60">
        <v>1</v>
      </c>
      <c r="K19" s="60">
        <v>2.9999999999999997E-4</v>
      </c>
    </row>
    <row r="20" spans="1:11">
      <c r="A20" s="59" t="s">
        <v>647</v>
      </c>
      <c r="B20" s="104" t="s">
        <v>1282</v>
      </c>
      <c r="C20" s="104" t="s">
        <v>1282</v>
      </c>
      <c r="D20" s="104" t="s">
        <v>1282</v>
      </c>
      <c r="E20" s="104" t="s">
        <v>1282</v>
      </c>
      <c r="F20" s="61">
        <v>251.8</v>
      </c>
      <c r="G20" s="104" t="s">
        <v>1282</v>
      </c>
      <c r="H20" s="61">
        <v>138.79948680000001</v>
      </c>
      <c r="I20" s="104" t="s">
        <v>1282</v>
      </c>
      <c r="J20" s="60">
        <v>1</v>
      </c>
      <c r="K20" s="60">
        <v>2.9999999999999997E-4</v>
      </c>
    </row>
    <row r="21" spans="1:11">
      <c r="A21" t="s">
        <v>650</v>
      </c>
      <c r="B21" t="s">
        <v>651</v>
      </c>
      <c r="C21" t="s">
        <v>461</v>
      </c>
      <c r="D21" t="s">
        <v>652</v>
      </c>
      <c r="E21" t="s">
        <v>98</v>
      </c>
      <c r="F21" s="57">
        <v>100.98</v>
      </c>
      <c r="G21" s="57">
        <v>14000</v>
      </c>
      <c r="H21" s="57">
        <v>51.275624399999998</v>
      </c>
      <c r="I21" s="58">
        <v>0</v>
      </c>
      <c r="J21" s="58">
        <v>0.36940000000000001</v>
      </c>
      <c r="K21" s="58">
        <v>1E-4</v>
      </c>
    </row>
    <row r="22" spans="1:11">
      <c r="A22" t="s">
        <v>653</v>
      </c>
      <c r="B22" t="s">
        <v>654</v>
      </c>
      <c r="C22" t="s">
        <v>461</v>
      </c>
      <c r="D22" t="s">
        <v>652</v>
      </c>
      <c r="E22" t="s">
        <v>98</v>
      </c>
      <c r="F22" s="57">
        <v>150.82</v>
      </c>
      <c r="G22" s="57">
        <v>16000</v>
      </c>
      <c r="H22" s="57">
        <v>87.523862399999999</v>
      </c>
      <c r="I22" s="58">
        <v>0</v>
      </c>
      <c r="J22" s="58">
        <v>0.63060000000000005</v>
      </c>
      <c r="K22" s="58">
        <v>2.0000000000000001E-4</v>
      </c>
    </row>
    <row r="23" spans="1:11">
      <c r="A23" s="59" t="s">
        <v>655</v>
      </c>
      <c r="B23" s="104" t="s">
        <v>1282</v>
      </c>
      <c r="C23" s="104" t="s">
        <v>1282</v>
      </c>
      <c r="D23" s="104" t="s">
        <v>1282</v>
      </c>
      <c r="E23" s="104" t="s">
        <v>1282</v>
      </c>
      <c r="F23" s="61">
        <v>0</v>
      </c>
      <c r="G23" s="104" t="s">
        <v>1282</v>
      </c>
      <c r="H23" s="61">
        <v>0</v>
      </c>
      <c r="I23" s="104" t="s">
        <v>1282</v>
      </c>
      <c r="J23" s="60">
        <v>0</v>
      </c>
      <c r="K23" s="60">
        <v>0</v>
      </c>
    </row>
    <row r="24" spans="1:11">
      <c r="A24" t="s">
        <v>168</v>
      </c>
      <c r="B24" t="s">
        <v>168</v>
      </c>
      <c r="C24" s="104" t="s">
        <v>1282</v>
      </c>
      <c r="D24" t="s">
        <v>168</v>
      </c>
      <c r="E24" t="s">
        <v>168</v>
      </c>
      <c r="F24" s="57">
        <v>0</v>
      </c>
      <c r="G24" s="57">
        <v>0</v>
      </c>
      <c r="H24" s="57">
        <v>0</v>
      </c>
      <c r="I24" s="58">
        <v>0</v>
      </c>
      <c r="J24" s="58">
        <v>0</v>
      </c>
      <c r="K24" s="58">
        <v>0</v>
      </c>
    </row>
    <row r="25" spans="1:11">
      <c r="A25" s="59" t="s">
        <v>649</v>
      </c>
      <c r="B25" s="104" t="s">
        <v>1282</v>
      </c>
      <c r="C25" s="104" t="s">
        <v>1282</v>
      </c>
      <c r="D25" s="104" t="s">
        <v>1282</v>
      </c>
      <c r="E25" s="104" t="s">
        <v>1282</v>
      </c>
      <c r="F25" s="61">
        <v>0</v>
      </c>
      <c r="G25" s="104" t="s">
        <v>1282</v>
      </c>
      <c r="H25" s="61">
        <v>0</v>
      </c>
      <c r="I25" s="104" t="s">
        <v>1282</v>
      </c>
      <c r="J25" s="60">
        <v>0</v>
      </c>
      <c r="K25" s="60">
        <v>0</v>
      </c>
    </row>
    <row r="26" spans="1:11">
      <c r="A26" t="s">
        <v>168</v>
      </c>
      <c r="B26" t="s">
        <v>168</v>
      </c>
      <c r="C26" s="104" t="s">
        <v>1282</v>
      </c>
      <c r="D26" t="s">
        <v>168</v>
      </c>
      <c r="E26" t="s">
        <v>168</v>
      </c>
      <c r="F26" s="57">
        <v>0</v>
      </c>
      <c r="G26" s="57">
        <v>0</v>
      </c>
      <c r="H26" s="57">
        <v>0</v>
      </c>
      <c r="I26" s="58">
        <v>0</v>
      </c>
      <c r="J26" s="58">
        <v>0</v>
      </c>
      <c r="K26" s="58">
        <v>0</v>
      </c>
    </row>
    <row r="27" spans="1:11">
      <c r="A27" s="59" t="s">
        <v>656</v>
      </c>
      <c r="B27" s="104" t="s">
        <v>1282</v>
      </c>
      <c r="C27" s="104" t="s">
        <v>1282</v>
      </c>
      <c r="D27" s="104" t="s">
        <v>1282</v>
      </c>
      <c r="E27" s="104" t="s">
        <v>1282</v>
      </c>
      <c r="F27" s="61">
        <v>0</v>
      </c>
      <c r="G27" s="104" t="s">
        <v>1282</v>
      </c>
      <c r="H27" s="61">
        <v>0</v>
      </c>
      <c r="I27" s="104" t="s">
        <v>1282</v>
      </c>
      <c r="J27" s="60">
        <v>0</v>
      </c>
      <c r="K27" s="60">
        <v>0</v>
      </c>
    </row>
    <row r="28" spans="1:11">
      <c r="A28" t="s">
        <v>168</v>
      </c>
      <c r="B28" t="s">
        <v>168</v>
      </c>
      <c r="C28" s="104" t="s">
        <v>1282</v>
      </c>
      <c r="D28" t="s">
        <v>168</v>
      </c>
      <c r="E28" t="s">
        <v>168</v>
      </c>
      <c r="F28" s="57">
        <v>0</v>
      </c>
      <c r="G28" s="57">
        <v>0</v>
      </c>
      <c r="H28" s="57">
        <v>0</v>
      </c>
      <c r="I28" s="58">
        <v>0</v>
      </c>
      <c r="J28" s="58">
        <v>0</v>
      </c>
      <c r="K28" s="58">
        <v>0</v>
      </c>
    </row>
    <row r="29" spans="1:11">
      <c r="A29" s="59" t="s">
        <v>201</v>
      </c>
      <c r="B29" s="104" t="s">
        <v>1282</v>
      </c>
      <c r="C29" s="104" t="s">
        <v>1282</v>
      </c>
      <c r="D29" s="104" t="s">
        <v>1282</v>
      </c>
      <c r="E29" s="104" t="s">
        <v>1282</v>
      </c>
      <c r="F29" s="61">
        <v>0</v>
      </c>
      <c r="G29" s="104" t="s">
        <v>1282</v>
      </c>
      <c r="H29" s="61">
        <v>0</v>
      </c>
      <c r="I29" s="104" t="s">
        <v>1282</v>
      </c>
      <c r="J29" s="60">
        <v>0</v>
      </c>
      <c r="K29" s="60">
        <v>0</v>
      </c>
    </row>
    <row r="30" spans="1:11">
      <c r="A30" t="s">
        <v>168</v>
      </c>
      <c r="B30" t="s">
        <v>168</v>
      </c>
      <c r="C30" s="104" t="s">
        <v>1282</v>
      </c>
      <c r="D30" t="s">
        <v>168</v>
      </c>
      <c r="E30" t="s">
        <v>168</v>
      </c>
      <c r="F30" s="57">
        <v>0</v>
      </c>
      <c r="G30" s="57">
        <v>0</v>
      </c>
      <c r="H30" s="57">
        <v>0</v>
      </c>
      <c r="I30" s="58">
        <v>0</v>
      </c>
      <c r="J30" s="58">
        <v>0</v>
      </c>
      <c r="K30" s="58">
        <v>0</v>
      </c>
    </row>
    <row r="31" spans="1:11">
      <c r="A31" t="s">
        <v>178</v>
      </c>
      <c r="B31" s="104" t="s">
        <v>1282</v>
      </c>
      <c r="C31" s="104" t="s">
        <v>1282</v>
      </c>
      <c r="D31" s="104" t="s">
        <v>1282</v>
      </c>
      <c r="E31" s="104" t="s">
        <v>1282</v>
      </c>
      <c r="F31" s="104" t="s">
        <v>1282</v>
      </c>
      <c r="G31" s="104" t="s">
        <v>1282</v>
      </c>
      <c r="H31" s="104" t="s">
        <v>1282</v>
      </c>
      <c r="I31" s="104" t="s">
        <v>1282</v>
      </c>
      <c r="J31" s="104" t="s">
        <v>1282</v>
      </c>
      <c r="K31" s="104" t="s">
        <v>1282</v>
      </c>
    </row>
    <row r="32" spans="1:11">
      <c r="A32" t="s">
        <v>193</v>
      </c>
      <c r="B32" s="104" t="s">
        <v>1282</v>
      </c>
      <c r="C32" s="104" t="s">
        <v>1282</v>
      </c>
      <c r="D32" s="104" t="s">
        <v>1282</v>
      </c>
      <c r="E32" s="104" t="s">
        <v>1282</v>
      </c>
      <c r="F32" s="104" t="s">
        <v>1282</v>
      </c>
      <c r="G32" s="104" t="s">
        <v>1282</v>
      </c>
      <c r="H32" s="104" t="s">
        <v>1282</v>
      </c>
      <c r="I32" s="104" t="s">
        <v>1282</v>
      </c>
      <c r="J32" s="104" t="s">
        <v>1282</v>
      </c>
      <c r="K32" s="104" t="s">
        <v>1282</v>
      </c>
    </row>
    <row r="33" spans="1:11">
      <c r="A33" t="s">
        <v>194</v>
      </c>
      <c r="B33" s="104" t="s">
        <v>1282</v>
      </c>
      <c r="C33" s="104" t="s">
        <v>1282</v>
      </c>
      <c r="D33" s="104" t="s">
        <v>1282</v>
      </c>
      <c r="E33" s="104" t="s">
        <v>1282</v>
      </c>
      <c r="F33" s="104" t="s">
        <v>1282</v>
      </c>
      <c r="G33" s="104" t="s">
        <v>1282</v>
      </c>
      <c r="H33" s="104" t="s">
        <v>1282</v>
      </c>
      <c r="I33" s="104" t="s">
        <v>1282</v>
      </c>
      <c r="J33" s="104" t="s">
        <v>1282</v>
      </c>
      <c r="K33" s="104" t="s">
        <v>1282</v>
      </c>
    </row>
    <row r="34" spans="1:11">
      <c r="A34" t="s">
        <v>195</v>
      </c>
      <c r="B34" s="104" t="s">
        <v>1282</v>
      </c>
      <c r="C34" s="104" t="s">
        <v>1282</v>
      </c>
      <c r="D34" s="104" t="s">
        <v>1282</v>
      </c>
      <c r="E34" s="104" t="s">
        <v>1282</v>
      </c>
      <c r="F34" s="104" t="s">
        <v>1282</v>
      </c>
      <c r="G34" s="104" t="s">
        <v>1282</v>
      </c>
      <c r="H34" s="104" t="s">
        <v>1282</v>
      </c>
      <c r="I34" s="104" t="s">
        <v>1282</v>
      </c>
      <c r="J34" s="104" t="s">
        <v>1282</v>
      </c>
      <c r="K34" s="104" t="s">
        <v>1282</v>
      </c>
    </row>
    <row r="35" spans="1:11" hidden="1">
      <c r="B35" s="14"/>
      <c r="C35" s="14"/>
      <c r="D35" s="14"/>
    </row>
    <row r="36" spans="1:11" hidden="1">
      <c r="B36" s="14"/>
      <c r="C36" s="14"/>
      <c r="D36" s="14"/>
    </row>
    <row r="37" spans="1:11" hidden="1"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2.7109375" style="14" bestFit="1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4" hidden="1"/>
    <col min="17" max="17" width="8" style="14" hidden="1"/>
    <col min="18" max="18" width="8.7109375" style="14" hidden="1"/>
    <col min="19" max="19" width="10" style="14" hidden="1"/>
    <col min="20" max="20" width="9.5703125" style="14" hidden="1"/>
    <col min="21" max="21" width="6.140625" style="14" hidden="1"/>
    <col min="22" max="23" width="5.7109375" style="14" hidden="1"/>
    <col min="24" max="24" width="6.85546875" style="14" hidden="1"/>
    <col min="25" max="25" width="6.42578125" style="14" hidden="1"/>
    <col min="26" max="26" width="6.7109375" style="14" hidden="1"/>
    <col min="27" max="27" width="7.28515625" style="14" hidden="1"/>
    <col min="28" max="34" width="5.7109375" style="14" hidden="1"/>
    <col min="35" max="40" width="9.140625" style="14" hidden="1"/>
    <col min="41" max="52" width="0" style="14" hidden="1"/>
    <col min="53" max="16384" width="9.140625" style="14" hidden="1"/>
  </cols>
  <sheetData>
    <row r="1" spans="1:14" s="1" customFormat="1">
      <c r="A1" s="2" t="s">
        <v>0</v>
      </c>
      <c r="B1" s="63" t="s">
        <v>1281</v>
      </c>
    </row>
    <row r="2" spans="1:14" s="1" customFormat="1">
      <c r="A2" s="2" t="s">
        <v>1</v>
      </c>
      <c r="B2" s="10" t="s">
        <v>738</v>
      </c>
    </row>
    <row r="3" spans="1:14" s="1" customFormat="1">
      <c r="A3" s="2" t="s">
        <v>2</v>
      </c>
      <c r="B3" s="64" t="s">
        <v>739</v>
      </c>
    </row>
    <row r="4" spans="1:14" s="1" customFormat="1">
      <c r="A4" s="2" t="s">
        <v>3</v>
      </c>
      <c r="B4" s="65" t="s">
        <v>156</v>
      </c>
    </row>
    <row r="5" spans="1:14" ht="18.75">
      <c r="A5" s="79" t="s">
        <v>97</v>
      </c>
      <c r="B5" s="80"/>
      <c r="C5" s="80"/>
      <c r="D5" s="80"/>
      <c r="E5" s="80"/>
      <c r="F5" s="80"/>
      <c r="G5" s="80"/>
      <c r="H5" s="80"/>
      <c r="I5" s="80"/>
      <c r="J5" s="81"/>
    </row>
    <row r="6" spans="1:14" s="16" customFormat="1">
      <c r="A6" s="34" t="s">
        <v>92</v>
      </c>
      <c r="B6" s="35" t="s">
        <v>46</v>
      </c>
      <c r="C6" s="35" t="s">
        <v>66</v>
      </c>
      <c r="D6" s="35" t="s">
        <v>80</v>
      </c>
      <c r="E6" s="35" t="s">
        <v>50</v>
      </c>
      <c r="F6" s="35" t="s">
        <v>146</v>
      </c>
      <c r="G6" s="35" t="s">
        <v>147</v>
      </c>
      <c r="H6" s="35" t="s">
        <v>53</v>
      </c>
      <c r="I6" s="35" t="s">
        <v>54</v>
      </c>
      <c r="J6" s="35" t="s">
        <v>142</v>
      </c>
    </row>
    <row r="7" spans="1:14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17" t="s">
        <v>143</v>
      </c>
      <c r="G7" s="97" t="s">
        <v>1282</v>
      </c>
      <c r="H7" s="17" t="s">
        <v>6</v>
      </c>
      <c r="I7" s="22" t="s">
        <v>7</v>
      </c>
      <c r="J7" s="32" t="s">
        <v>7</v>
      </c>
    </row>
    <row r="8" spans="1:14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56</v>
      </c>
      <c r="F8" s="6" t="s">
        <v>57</v>
      </c>
      <c r="G8" s="6" t="s">
        <v>58</v>
      </c>
      <c r="H8" s="33" t="s">
        <v>59</v>
      </c>
      <c r="I8" s="33" t="s">
        <v>60</v>
      </c>
      <c r="J8" s="33" t="s">
        <v>61</v>
      </c>
      <c r="K8" s="16"/>
      <c r="L8" s="16"/>
      <c r="M8" s="16"/>
      <c r="N8" s="16"/>
    </row>
    <row r="9" spans="1:14" s="18" customFormat="1" ht="20.25">
      <c r="A9" s="19" t="s">
        <v>103</v>
      </c>
      <c r="B9" s="99" t="s">
        <v>1282</v>
      </c>
      <c r="C9" s="99" t="s">
        <v>1282</v>
      </c>
      <c r="D9" s="99" t="s">
        <v>1282</v>
      </c>
      <c r="E9" s="99" t="s">
        <v>1282</v>
      </c>
      <c r="F9" s="55">
        <v>119.29</v>
      </c>
      <c r="G9" s="113" t="s">
        <v>1282</v>
      </c>
      <c r="H9" s="55">
        <v>2221.2481271769825</v>
      </c>
      <c r="I9" s="56">
        <v>1</v>
      </c>
      <c r="J9" s="56">
        <v>5.4999999999999997E-3</v>
      </c>
      <c r="K9" s="16"/>
      <c r="L9" s="16"/>
      <c r="M9" s="16"/>
      <c r="N9" s="16"/>
    </row>
    <row r="10" spans="1:14">
      <c r="A10" s="59" t="s">
        <v>161</v>
      </c>
      <c r="B10" s="115" t="s">
        <v>1282</v>
      </c>
      <c r="C10" s="115" t="s">
        <v>1282</v>
      </c>
      <c r="D10" s="115" t="s">
        <v>1282</v>
      </c>
      <c r="E10" s="115" t="s">
        <v>1282</v>
      </c>
      <c r="F10" s="61">
        <v>0</v>
      </c>
      <c r="G10" s="115" t="s">
        <v>1282</v>
      </c>
      <c r="H10" s="61">
        <v>0</v>
      </c>
      <c r="I10" s="60">
        <v>0</v>
      </c>
      <c r="J10" s="60">
        <v>0</v>
      </c>
    </row>
    <row r="11" spans="1:14">
      <c r="A11" t="s">
        <v>168</v>
      </c>
      <c r="B11" t="s">
        <v>168</v>
      </c>
      <c r="C11" s="115" t="s">
        <v>1282</v>
      </c>
      <c r="D11" t="s">
        <v>168</v>
      </c>
      <c r="E11" t="s">
        <v>168</v>
      </c>
      <c r="F11" s="57">
        <v>0</v>
      </c>
      <c r="G11" s="57">
        <v>0</v>
      </c>
      <c r="H11" s="57">
        <v>0</v>
      </c>
      <c r="I11" s="58">
        <v>0</v>
      </c>
      <c r="J11" s="58">
        <v>0</v>
      </c>
    </row>
    <row r="12" spans="1:14">
      <c r="A12" s="59" t="s">
        <v>175</v>
      </c>
      <c r="B12" s="115" t="s">
        <v>1282</v>
      </c>
      <c r="C12" s="115" t="s">
        <v>1282</v>
      </c>
      <c r="D12" s="115" t="s">
        <v>1282</v>
      </c>
      <c r="E12" s="115" t="s">
        <v>1282</v>
      </c>
      <c r="F12" s="61">
        <v>119.29</v>
      </c>
      <c r="G12" s="115" t="s">
        <v>1282</v>
      </c>
      <c r="H12" s="61">
        <v>2221.2481271769825</v>
      </c>
      <c r="I12" s="60">
        <v>1</v>
      </c>
      <c r="J12" s="60">
        <v>5.4999999999999997E-3</v>
      </c>
    </row>
    <row r="13" spans="1:14">
      <c r="A13" t="s">
        <v>657</v>
      </c>
      <c r="B13" t="s">
        <v>658</v>
      </c>
      <c r="C13" t="s">
        <v>105</v>
      </c>
      <c r="D13" t="s">
        <v>260</v>
      </c>
      <c r="E13" t="s">
        <v>100</v>
      </c>
      <c r="F13" s="57">
        <v>19.55</v>
      </c>
      <c r="G13" s="57">
        <v>69486.414999999994</v>
      </c>
      <c r="H13" s="57">
        <v>54.495957821936997</v>
      </c>
      <c r="I13" s="58">
        <v>2.4500000000000001E-2</v>
      </c>
      <c r="J13" s="58">
        <v>1E-4</v>
      </c>
    </row>
    <row r="14" spans="1:14">
      <c r="A14" t="s">
        <v>659</v>
      </c>
      <c r="B14" t="s">
        <v>660</v>
      </c>
      <c r="C14" t="s">
        <v>105</v>
      </c>
      <c r="D14" t="s">
        <v>260</v>
      </c>
      <c r="E14" t="s">
        <v>98</v>
      </c>
      <c r="F14" s="57">
        <v>11.93</v>
      </c>
      <c r="G14" s="57">
        <v>230750.75</v>
      </c>
      <c r="H14" s="57">
        <v>99.846103350825004</v>
      </c>
      <c r="I14" s="58">
        <v>4.4999999999999998E-2</v>
      </c>
      <c r="J14" s="58">
        <v>2.0000000000000001E-4</v>
      </c>
    </row>
    <row r="15" spans="1:14">
      <c r="A15" t="s">
        <v>661</v>
      </c>
      <c r="B15" t="s">
        <v>662</v>
      </c>
      <c r="C15" t="s">
        <v>105</v>
      </c>
      <c r="D15" t="s">
        <v>260</v>
      </c>
      <c r="E15" t="s">
        <v>98</v>
      </c>
      <c r="F15" s="57">
        <v>5.86</v>
      </c>
      <c r="G15" s="57">
        <v>1176916.32</v>
      </c>
      <c r="H15" s="57">
        <v>250.14438386870401</v>
      </c>
      <c r="I15" s="58">
        <v>0.11260000000000001</v>
      </c>
      <c r="J15" s="58">
        <v>5.9999999999999995E-4</v>
      </c>
    </row>
    <row r="16" spans="1:14">
      <c r="A16" t="s">
        <v>663</v>
      </c>
      <c r="B16" t="s">
        <v>664</v>
      </c>
      <c r="C16" t="s">
        <v>105</v>
      </c>
      <c r="D16" t="s">
        <v>260</v>
      </c>
      <c r="E16" t="s">
        <v>159</v>
      </c>
      <c r="F16" s="57">
        <v>1.74</v>
      </c>
      <c r="G16" s="57">
        <v>64120122.63000001</v>
      </c>
      <c r="H16" s="57">
        <v>28.602947959256401</v>
      </c>
      <c r="I16" s="58">
        <v>1.29E-2</v>
      </c>
      <c r="J16" s="58">
        <v>1E-4</v>
      </c>
    </row>
    <row r="17" spans="1:10">
      <c r="A17" t="s">
        <v>665</v>
      </c>
      <c r="B17" t="s">
        <v>666</v>
      </c>
      <c r="C17" t="s">
        <v>105</v>
      </c>
      <c r="D17" t="s">
        <v>260</v>
      </c>
      <c r="E17" t="s">
        <v>98</v>
      </c>
      <c r="F17" s="57">
        <v>58.25</v>
      </c>
      <c r="G17" s="57">
        <v>651453.79499999876</v>
      </c>
      <c r="H17" s="57">
        <v>1376.34434767586</v>
      </c>
      <c r="I17" s="58">
        <v>0.61960000000000004</v>
      </c>
      <c r="J17" s="58">
        <v>3.3999999999999998E-3</v>
      </c>
    </row>
    <row r="18" spans="1:10">
      <c r="A18" t="s">
        <v>667</v>
      </c>
      <c r="B18" t="s">
        <v>668</v>
      </c>
      <c r="C18" t="s">
        <v>105</v>
      </c>
      <c r="D18" t="s">
        <v>260</v>
      </c>
      <c r="E18" t="s">
        <v>98</v>
      </c>
      <c r="F18" s="57">
        <v>21.96</v>
      </c>
      <c r="G18" s="57">
        <v>517037</v>
      </c>
      <c r="H18" s="57">
        <v>411.81438650040002</v>
      </c>
      <c r="I18" s="58">
        <v>0.18540000000000001</v>
      </c>
      <c r="J18" s="58">
        <v>1E-3</v>
      </c>
    </row>
    <row r="19" spans="1:10">
      <c r="A19" t="s">
        <v>178</v>
      </c>
      <c r="B19" s="115" t="s">
        <v>1282</v>
      </c>
      <c r="C19" s="115" t="s">
        <v>1282</v>
      </c>
      <c r="D19" s="115" t="s">
        <v>1282</v>
      </c>
      <c r="E19" s="115" t="s">
        <v>1282</v>
      </c>
      <c r="F19" s="115" t="s">
        <v>1282</v>
      </c>
      <c r="G19" s="115" t="s">
        <v>1282</v>
      </c>
      <c r="H19" s="104" t="s">
        <v>1282</v>
      </c>
      <c r="I19" s="104" t="s">
        <v>1282</v>
      </c>
      <c r="J19" s="115" t="s">
        <v>1282</v>
      </c>
    </row>
    <row r="20" spans="1:10">
      <c r="A20" t="s">
        <v>193</v>
      </c>
      <c r="B20" s="115" t="s">
        <v>1282</v>
      </c>
      <c r="C20" s="115" t="s">
        <v>1282</v>
      </c>
      <c r="D20" s="115" t="s">
        <v>1282</v>
      </c>
      <c r="E20" s="115" t="s">
        <v>1282</v>
      </c>
      <c r="F20" s="115" t="s">
        <v>1282</v>
      </c>
      <c r="G20" s="115" t="s">
        <v>1282</v>
      </c>
      <c r="H20" s="104" t="s">
        <v>1282</v>
      </c>
      <c r="I20" s="104" t="s">
        <v>1282</v>
      </c>
      <c r="J20" s="115" t="s">
        <v>1282</v>
      </c>
    </row>
    <row r="21" spans="1:10">
      <c r="A21" t="s">
        <v>194</v>
      </c>
      <c r="B21" s="115" t="s">
        <v>1282</v>
      </c>
      <c r="C21" s="115" t="s">
        <v>1282</v>
      </c>
      <c r="D21" s="115" t="s">
        <v>1282</v>
      </c>
      <c r="E21" s="115" t="s">
        <v>1282</v>
      </c>
      <c r="F21" s="115" t="s">
        <v>1282</v>
      </c>
      <c r="G21" s="115" t="s">
        <v>1282</v>
      </c>
      <c r="H21" s="104" t="s">
        <v>1282</v>
      </c>
      <c r="I21" s="104" t="s">
        <v>1282</v>
      </c>
      <c r="J21" s="115" t="s">
        <v>1282</v>
      </c>
    </row>
    <row r="22" spans="1:10">
      <c r="A22" t="s">
        <v>195</v>
      </c>
      <c r="B22" s="115" t="s">
        <v>1282</v>
      </c>
      <c r="C22" s="115" t="s">
        <v>1282</v>
      </c>
      <c r="D22" s="115" t="s">
        <v>1282</v>
      </c>
      <c r="E22" s="115" t="s">
        <v>1282</v>
      </c>
      <c r="F22" s="115" t="s">
        <v>1282</v>
      </c>
      <c r="G22" s="115" t="s">
        <v>1282</v>
      </c>
      <c r="H22" s="104" t="s">
        <v>1282</v>
      </c>
      <c r="I22" s="104" t="s">
        <v>1282</v>
      </c>
      <c r="J22" s="115" t="s">
        <v>1282</v>
      </c>
    </row>
    <row r="23" spans="1:10" hidden="1">
      <c r="B23" s="16"/>
      <c r="C23" s="16"/>
      <c r="D23" s="16"/>
      <c r="E23" s="16"/>
      <c r="F23" s="16"/>
      <c r="G23" s="16"/>
    </row>
    <row r="24" spans="1:10" hidden="1">
      <c r="B24" s="16"/>
      <c r="C24" s="16"/>
      <c r="D24" s="16"/>
      <c r="E24" s="16"/>
      <c r="F24" s="16"/>
      <c r="G24" s="16"/>
    </row>
    <row r="25" spans="1:10" hidden="1">
      <c r="B25" s="16"/>
      <c r="C25" s="16"/>
      <c r="D25" s="16"/>
      <c r="E25" s="16"/>
      <c r="F25" s="16"/>
      <c r="G25" s="16"/>
    </row>
    <row r="26" spans="1:10" hidden="1">
      <c r="B26" s="16"/>
      <c r="C26" s="16"/>
      <c r="D26" s="16"/>
      <c r="E26" s="16"/>
      <c r="F26" s="16"/>
      <c r="G26" s="16"/>
    </row>
    <row r="27" spans="1:10" hidden="1">
      <c r="B27" s="16"/>
      <c r="C27" s="16"/>
      <c r="D27" s="16"/>
      <c r="E27" s="16"/>
      <c r="F27" s="16"/>
      <c r="G27" s="16"/>
    </row>
    <row r="28" spans="1:10" hidden="1">
      <c r="B28" s="16"/>
      <c r="C28" s="16"/>
      <c r="D28" s="16"/>
      <c r="E28" s="16"/>
      <c r="F28" s="16"/>
      <c r="G28" s="16"/>
    </row>
    <row r="29" spans="1:10" hidden="1">
      <c r="B29" s="16"/>
      <c r="C29" s="16"/>
      <c r="D29" s="16"/>
      <c r="E29" s="16"/>
      <c r="F29" s="16"/>
      <c r="G29" s="16"/>
    </row>
    <row r="30" spans="1:10" hidden="1">
      <c r="B30" s="16"/>
      <c r="C30" s="16"/>
      <c r="D30" s="16"/>
      <c r="E30" s="16"/>
      <c r="F30" s="16"/>
      <c r="G30" s="16"/>
    </row>
    <row r="31" spans="1:10" hidden="1">
      <c r="B31" s="16"/>
      <c r="C31" s="16"/>
      <c r="D31" s="16"/>
      <c r="E31" s="16"/>
      <c r="F31" s="16"/>
      <c r="G31" s="16"/>
    </row>
    <row r="32" spans="1:10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48" width="9.140625" style="14" hidden="1"/>
    <col min="49" max="52" width="0" style="14" hidden="1"/>
    <col min="53" max="16384" width="9.140625" style="14" hidden="1"/>
  </cols>
  <sheetData>
    <row r="1" spans="1:23" s="1" customFormat="1">
      <c r="A1" s="2" t="s">
        <v>0</v>
      </c>
      <c r="B1" s="63" t="s">
        <v>1281</v>
      </c>
    </row>
    <row r="2" spans="1:23" s="1" customFormat="1">
      <c r="A2" s="2" t="s">
        <v>1</v>
      </c>
      <c r="B2" s="10" t="s">
        <v>738</v>
      </c>
    </row>
    <row r="3" spans="1:23" s="1" customFormat="1">
      <c r="A3" s="2" t="s">
        <v>2</v>
      </c>
      <c r="B3" s="64" t="s">
        <v>739</v>
      </c>
    </row>
    <row r="4" spans="1:23" s="1" customFormat="1">
      <c r="A4" s="2" t="s">
        <v>3</v>
      </c>
      <c r="B4" s="65" t="s">
        <v>156</v>
      </c>
    </row>
    <row r="5" spans="1:23" ht="18.75">
      <c r="A5" s="79" t="s">
        <v>106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</row>
    <row r="6" spans="1:23" s="16" customFormat="1">
      <c r="A6" s="34" t="s">
        <v>92</v>
      </c>
      <c r="B6" s="35" t="s">
        <v>46</v>
      </c>
      <c r="C6" s="37" t="s">
        <v>107</v>
      </c>
      <c r="D6" s="35" t="s">
        <v>48</v>
      </c>
      <c r="E6" s="35" t="s">
        <v>49</v>
      </c>
      <c r="F6" s="35" t="s">
        <v>67</v>
      </c>
      <c r="G6" s="35" t="s">
        <v>68</v>
      </c>
      <c r="H6" s="35" t="s">
        <v>50</v>
      </c>
      <c r="I6" s="35" t="s">
        <v>51</v>
      </c>
      <c r="J6" s="35" t="s">
        <v>52</v>
      </c>
      <c r="K6" s="35" t="s">
        <v>146</v>
      </c>
      <c r="L6" s="35" t="s">
        <v>147</v>
      </c>
      <c r="M6" s="35" t="s">
        <v>53</v>
      </c>
      <c r="N6" s="35" t="s">
        <v>69</v>
      </c>
      <c r="O6" s="35" t="s">
        <v>54</v>
      </c>
      <c r="P6" s="36" t="s">
        <v>142</v>
      </c>
      <c r="Q6" s="14"/>
      <c r="R6" s="14"/>
      <c r="S6" s="14"/>
      <c r="T6" s="14"/>
      <c r="U6" s="14"/>
      <c r="V6" s="14"/>
      <c r="W6" s="14"/>
    </row>
    <row r="7" spans="1:23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22" t="s">
        <v>70</v>
      </c>
      <c r="G7" s="22" t="s">
        <v>71</v>
      </c>
      <c r="H7" s="97" t="s">
        <v>1282</v>
      </c>
      <c r="I7" s="22" t="s">
        <v>7</v>
      </c>
      <c r="J7" s="22" t="s">
        <v>7</v>
      </c>
      <c r="K7" s="22" t="s">
        <v>143</v>
      </c>
      <c r="L7" s="97" t="s">
        <v>1282</v>
      </c>
      <c r="M7" s="22" t="s">
        <v>6</v>
      </c>
      <c r="N7" s="22" t="s">
        <v>7</v>
      </c>
      <c r="O7" s="22" t="s">
        <v>7</v>
      </c>
      <c r="P7" s="23" t="s">
        <v>7</v>
      </c>
      <c r="Q7" s="14"/>
      <c r="R7" s="14"/>
      <c r="S7" s="14"/>
      <c r="T7" s="14"/>
      <c r="U7" s="14"/>
      <c r="V7" s="14"/>
      <c r="W7" s="14"/>
    </row>
    <row r="8" spans="1:23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25" t="s">
        <v>76</v>
      </c>
      <c r="Q8" s="14"/>
      <c r="R8" s="14"/>
      <c r="S8" s="14"/>
      <c r="T8" s="14"/>
      <c r="U8" s="14"/>
      <c r="V8" s="14"/>
      <c r="W8" s="14"/>
    </row>
    <row r="9" spans="1:23" s="18" customFormat="1" ht="20.25">
      <c r="A9" s="19" t="s">
        <v>108</v>
      </c>
      <c r="B9" s="99" t="s">
        <v>1282</v>
      </c>
      <c r="C9" s="99" t="s">
        <v>1282</v>
      </c>
      <c r="D9" s="99" t="s">
        <v>1282</v>
      </c>
      <c r="E9" s="99" t="s">
        <v>1282</v>
      </c>
      <c r="F9" s="99" t="s">
        <v>1282</v>
      </c>
      <c r="G9" s="99" t="s">
        <v>1282</v>
      </c>
      <c r="H9" s="99" t="s">
        <v>1282</v>
      </c>
      <c r="I9" s="99" t="s">
        <v>1282</v>
      </c>
      <c r="J9" s="99" t="s">
        <v>1282</v>
      </c>
      <c r="K9" s="55">
        <v>0</v>
      </c>
      <c r="L9" s="99" t="s">
        <v>1282</v>
      </c>
      <c r="M9" s="55">
        <v>0</v>
      </c>
      <c r="N9" s="99" t="s">
        <v>1282</v>
      </c>
      <c r="O9" s="56">
        <v>0</v>
      </c>
      <c r="P9" s="56">
        <v>0</v>
      </c>
      <c r="Q9" s="14"/>
      <c r="R9" s="14"/>
      <c r="S9" s="14"/>
      <c r="T9" s="14"/>
      <c r="U9" s="14"/>
      <c r="V9" s="14"/>
      <c r="W9" s="14"/>
    </row>
    <row r="10" spans="1:23">
      <c r="A10" s="59" t="s">
        <v>161</v>
      </c>
      <c r="B10" s="103" t="s">
        <v>1282</v>
      </c>
      <c r="C10" s="103" t="s">
        <v>1282</v>
      </c>
      <c r="D10" s="104" t="s">
        <v>1282</v>
      </c>
      <c r="E10" s="104" t="s">
        <v>1282</v>
      </c>
      <c r="F10" s="104" t="s">
        <v>1282</v>
      </c>
      <c r="G10" s="61">
        <v>0</v>
      </c>
      <c r="H10" s="104" t="s">
        <v>1282</v>
      </c>
      <c r="I10" s="104" t="s">
        <v>1282</v>
      </c>
      <c r="J10" s="60">
        <v>0</v>
      </c>
      <c r="K10" s="61">
        <v>0</v>
      </c>
      <c r="L10" s="104" t="s">
        <v>1282</v>
      </c>
      <c r="M10" s="61">
        <v>0</v>
      </c>
      <c r="N10" s="104" t="s">
        <v>1282</v>
      </c>
      <c r="O10" s="60">
        <v>0</v>
      </c>
      <c r="P10" s="60">
        <v>0</v>
      </c>
    </row>
    <row r="11" spans="1:23">
      <c r="A11" s="59" t="s">
        <v>669</v>
      </c>
      <c r="B11" s="103" t="s">
        <v>1282</v>
      </c>
      <c r="C11" s="103" t="s">
        <v>1282</v>
      </c>
      <c r="D11" s="104" t="s">
        <v>1282</v>
      </c>
      <c r="E11" s="104" t="s">
        <v>1282</v>
      </c>
      <c r="F11" s="104" t="s">
        <v>1282</v>
      </c>
      <c r="G11" s="61">
        <v>0</v>
      </c>
      <c r="H11" s="104" t="s">
        <v>1282</v>
      </c>
      <c r="I11" s="104" t="s">
        <v>1282</v>
      </c>
      <c r="J11" s="60">
        <v>0</v>
      </c>
      <c r="K11" s="61">
        <v>0</v>
      </c>
      <c r="L11" s="104" t="s">
        <v>1282</v>
      </c>
      <c r="M11" s="61">
        <v>0</v>
      </c>
      <c r="N11" s="104" t="s">
        <v>1282</v>
      </c>
      <c r="O11" s="60">
        <v>0</v>
      </c>
      <c r="P11" s="60">
        <v>0</v>
      </c>
    </row>
    <row r="12" spans="1:23">
      <c r="A12" t="s">
        <v>168</v>
      </c>
      <c r="B12" t="s">
        <v>168</v>
      </c>
      <c r="C12" s="103" t="s">
        <v>1282</v>
      </c>
      <c r="D12" t="s">
        <v>168</v>
      </c>
      <c r="E12" s="104" t="s">
        <v>1282</v>
      </c>
      <c r="F12" s="104" t="s">
        <v>1282</v>
      </c>
      <c r="G12" s="57">
        <v>0</v>
      </c>
      <c r="H12" t="s">
        <v>168</v>
      </c>
      <c r="I12" s="58">
        <v>0</v>
      </c>
      <c r="J12" s="58">
        <v>0</v>
      </c>
      <c r="K12" s="57">
        <v>0</v>
      </c>
      <c r="L12" s="57">
        <v>0</v>
      </c>
      <c r="M12" s="57">
        <v>0</v>
      </c>
      <c r="N12" s="58">
        <v>0</v>
      </c>
      <c r="O12" s="58">
        <v>0</v>
      </c>
      <c r="P12" s="58">
        <v>0</v>
      </c>
    </row>
    <row r="13" spans="1:23">
      <c r="A13" s="59" t="s">
        <v>670</v>
      </c>
      <c r="B13" s="103" t="s">
        <v>1282</v>
      </c>
      <c r="C13" s="103" t="s">
        <v>1282</v>
      </c>
      <c r="D13" s="104" t="s">
        <v>1282</v>
      </c>
      <c r="E13" s="104" t="s">
        <v>1282</v>
      </c>
      <c r="F13" s="104" t="s">
        <v>1282</v>
      </c>
      <c r="G13" s="61">
        <v>0</v>
      </c>
      <c r="H13" s="104" t="s">
        <v>1282</v>
      </c>
      <c r="I13" s="104" t="s">
        <v>1282</v>
      </c>
      <c r="J13" s="60">
        <v>0</v>
      </c>
      <c r="K13" s="61">
        <v>0</v>
      </c>
      <c r="L13" s="104" t="s">
        <v>1282</v>
      </c>
      <c r="M13" s="61">
        <v>0</v>
      </c>
      <c r="N13" s="104" t="s">
        <v>1282</v>
      </c>
      <c r="O13" s="60">
        <v>0</v>
      </c>
      <c r="P13" s="60">
        <v>0</v>
      </c>
    </row>
    <row r="14" spans="1:23">
      <c r="A14" t="s">
        <v>168</v>
      </c>
      <c r="B14" t="s">
        <v>168</v>
      </c>
      <c r="C14" s="103" t="s">
        <v>1282</v>
      </c>
      <c r="D14" t="s">
        <v>168</v>
      </c>
      <c r="E14" s="104" t="s">
        <v>1282</v>
      </c>
      <c r="F14" s="104" t="s">
        <v>1282</v>
      </c>
      <c r="G14" s="57">
        <v>0</v>
      </c>
      <c r="H14" t="s">
        <v>168</v>
      </c>
      <c r="I14" s="58">
        <v>0</v>
      </c>
      <c r="J14" s="58">
        <v>0</v>
      </c>
      <c r="K14" s="57">
        <v>0</v>
      </c>
      <c r="L14" s="57">
        <v>0</v>
      </c>
      <c r="M14" s="57">
        <v>0</v>
      </c>
      <c r="N14" s="58">
        <v>0</v>
      </c>
      <c r="O14" s="58">
        <v>0</v>
      </c>
      <c r="P14" s="58">
        <v>0</v>
      </c>
    </row>
    <row r="15" spans="1:23">
      <c r="A15" s="59" t="s">
        <v>671</v>
      </c>
      <c r="B15" s="103" t="s">
        <v>1282</v>
      </c>
      <c r="C15" s="103" t="s">
        <v>1282</v>
      </c>
      <c r="D15" s="104" t="s">
        <v>1282</v>
      </c>
      <c r="E15" s="104" t="s">
        <v>1282</v>
      </c>
      <c r="F15" s="104" t="s">
        <v>1282</v>
      </c>
      <c r="G15" s="61">
        <v>0</v>
      </c>
      <c r="H15" s="104" t="s">
        <v>1282</v>
      </c>
      <c r="I15" s="104" t="s">
        <v>1282</v>
      </c>
      <c r="J15" s="60">
        <v>0</v>
      </c>
      <c r="K15" s="61">
        <v>0</v>
      </c>
      <c r="L15" s="104" t="s">
        <v>1282</v>
      </c>
      <c r="M15" s="61">
        <v>0</v>
      </c>
      <c r="N15" s="104" t="s">
        <v>1282</v>
      </c>
      <c r="O15" s="60">
        <v>0</v>
      </c>
      <c r="P15" s="60">
        <v>0</v>
      </c>
    </row>
    <row r="16" spans="1:23">
      <c r="A16" t="s">
        <v>168</v>
      </c>
      <c r="B16" t="s">
        <v>168</v>
      </c>
      <c r="C16" s="103" t="s">
        <v>1282</v>
      </c>
      <c r="D16" t="s">
        <v>168</v>
      </c>
      <c r="E16" s="104" t="s">
        <v>1282</v>
      </c>
      <c r="F16" s="104" t="s">
        <v>1282</v>
      </c>
      <c r="G16" s="57">
        <v>0</v>
      </c>
      <c r="H16" t="s">
        <v>168</v>
      </c>
      <c r="I16" s="58">
        <v>0</v>
      </c>
      <c r="J16" s="58">
        <v>0</v>
      </c>
      <c r="K16" s="57">
        <v>0</v>
      </c>
      <c r="L16" s="57">
        <v>0</v>
      </c>
      <c r="M16" s="57">
        <v>0</v>
      </c>
      <c r="N16" s="58">
        <v>0</v>
      </c>
      <c r="O16" s="58">
        <v>0</v>
      </c>
      <c r="P16" s="58">
        <v>0</v>
      </c>
    </row>
    <row r="17" spans="1:16">
      <c r="A17" t="s">
        <v>168</v>
      </c>
      <c r="B17" t="s">
        <v>168</v>
      </c>
      <c r="C17" s="103" t="s">
        <v>1282</v>
      </c>
      <c r="D17" t="s">
        <v>168</v>
      </c>
      <c r="E17" s="104" t="s">
        <v>1282</v>
      </c>
      <c r="F17" s="104" t="s">
        <v>1282</v>
      </c>
      <c r="G17" s="57">
        <v>0</v>
      </c>
      <c r="H17" t="s">
        <v>168</v>
      </c>
      <c r="I17" s="58">
        <v>0</v>
      </c>
      <c r="J17" s="58">
        <v>0</v>
      </c>
      <c r="K17" s="57">
        <v>0</v>
      </c>
      <c r="L17" s="57">
        <v>0</v>
      </c>
      <c r="M17" s="57">
        <v>0</v>
      </c>
      <c r="N17" s="58">
        <v>0</v>
      </c>
      <c r="O17" s="58">
        <v>0</v>
      </c>
      <c r="P17" s="58">
        <v>0</v>
      </c>
    </row>
    <row r="18" spans="1:16">
      <c r="A18" t="s">
        <v>168</v>
      </c>
      <c r="B18" t="s">
        <v>168</v>
      </c>
      <c r="C18" s="103" t="s">
        <v>1282</v>
      </c>
      <c r="D18" t="s">
        <v>168</v>
      </c>
      <c r="E18" s="104" t="s">
        <v>1282</v>
      </c>
      <c r="F18" s="104" t="s">
        <v>1282</v>
      </c>
      <c r="G18" s="57">
        <v>0</v>
      </c>
      <c r="H18" t="s">
        <v>168</v>
      </c>
      <c r="I18" s="58">
        <v>0</v>
      </c>
      <c r="J18" s="58">
        <v>0</v>
      </c>
      <c r="K18" s="57">
        <v>0</v>
      </c>
      <c r="L18" s="57">
        <v>0</v>
      </c>
      <c r="M18" s="57">
        <v>0</v>
      </c>
      <c r="N18" s="58">
        <v>0</v>
      </c>
      <c r="O18" s="58">
        <v>0</v>
      </c>
      <c r="P18" s="58">
        <v>0</v>
      </c>
    </row>
    <row r="19" spans="1:16">
      <c r="A19" t="s">
        <v>168</v>
      </c>
      <c r="B19" t="s">
        <v>168</v>
      </c>
      <c r="C19" s="103" t="s">
        <v>1282</v>
      </c>
      <c r="D19" t="s">
        <v>168</v>
      </c>
      <c r="E19" s="104" t="s">
        <v>1282</v>
      </c>
      <c r="F19" s="104" t="s">
        <v>1282</v>
      </c>
      <c r="G19" s="57">
        <v>0</v>
      </c>
      <c r="H19" t="s">
        <v>168</v>
      </c>
      <c r="I19" s="58">
        <v>0</v>
      </c>
      <c r="J19" s="58">
        <v>0</v>
      </c>
      <c r="K19" s="57">
        <v>0</v>
      </c>
      <c r="L19" s="57">
        <v>0</v>
      </c>
      <c r="M19" s="57">
        <v>0</v>
      </c>
      <c r="N19" s="58">
        <v>0</v>
      </c>
      <c r="O19" s="58">
        <v>0</v>
      </c>
      <c r="P19" s="58">
        <v>0</v>
      </c>
    </row>
    <row r="20" spans="1:16">
      <c r="A20" s="59" t="s">
        <v>175</v>
      </c>
      <c r="B20" s="103" t="s">
        <v>1282</v>
      </c>
      <c r="C20" s="103" t="s">
        <v>1282</v>
      </c>
      <c r="D20" s="104" t="s">
        <v>1282</v>
      </c>
      <c r="E20" s="104" t="s">
        <v>1282</v>
      </c>
      <c r="F20" s="104" t="s">
        <v>1282</v>
      </c>
      <c r="G20" s="61">
        <v>0</v>
      </c>
      <c r="H20" s="104" t="s">
        <v>1282</v>
      </c>
      <c r="I20" s="104" t="s">
        <v>1282</v>
      </c>
      <c r="J20" s="60">
        <v>0</v>
      </c>
      <c r="K20" s="61">
        <v>0</v>
      </c>
      <c r="L20" s="104" t="s">
        <v>1282</v>
      </c>
      <c r="M20" s="61">
        <v>0</v>
      </c>
      <c r="N20" s="104" t="s">
        <v>1282</v>
      </c>
      <c r="O20" s="60">
        <v>0</v>
      </c>
      <c r="P20" s="60">
        <v>0</v>
      </c>
    </row>
    <row r="21" spans="1:16">
      <c r="A21" s="59" t="s">
        <v>669</v>
      </c>
      <c r="B21" s="103" t="s">
        <v>1282</v>
      </c>
      <c r="C21" s="103" t="s">
        <v>1282</v>
      </c>
      <c r="D21" s="104" t="s">
        <v>1282</v>
      </c>
      <c r="E21" s="104" t="s">
        <v>1282</v>
      </c>
      <c r="F21" s="104" t="s">
        <v>1282</v>
      </c>
      <c r="G21" s="61">
        <v>0</v>
      </c>
      <c r="H21" s="104" t="s">
        <v>1282</v>
      </c>
      <c r="I21" s="104" t="s">
        <v>1282</v>
      </c>
      <c r="J21" s="60">
        <v>0</v>
      </c>
      <c r="K21" s="61">
        <v>0</v>
      </c>
      <c r="L21" s="104" t="s">
        <v>1282</v>
      </c>
      <c r="M21" s="61">
        <v>0</v>
      </c>
      <c r="N21" s="104" t="s">
        <v>1282</v>
      </c>
      <c r="O21" s="60">
        <v>0</v>
      </c>
      <c r="P21" s="60">
        <v>0</v>
      </c>
    </row>
    <row r="22" spans="1:16">
      <c r="A22" t="s">
        <v>168</v>
      </c>
      <c r="B22" t="s">
        <v>168</v>
      </c>
      <c r="C22" s="103" t="s">
        <v>1282</v>
      </c>
      <c r="D22" t="s">
        <v>168</v>
      </c>
      <c r="E22" s="104" t="s">
        <v>1282</v>
      </c>
      <c r="F22" s="104" t="s">
        <v>1282</v>
      </c>
      <c r="G22" s="57">
        <v>0</v>
      </c>
      <c r="H22" t="s">
        <v>168</v>
      </c>
      <c r="I22" s="58">
        <v>0</v>
      </c>
      <c r="J22" s="58">
        <v>0</v>
      </c>
      <c r="K22" s="57">
        <v>0</v>
      </c>
      <c r="L22" s="57">
        <v>0</v>
      </c>
      <c r="M22" s="57">
        <v>0</v>
      </c>
      <c r="N22" s="58">
        <v>0</v>
      </c>
      <c r="O22" s="58">
        <v>0</v>
      </c>
      <c r="P22" s="58">
        <v>0</v>
      </c>
    </row>
    <row r="23" spans="1:16">
      <c r="A23" s="59" t="s">
        <v>670</v>
      </c>
      <c r="B23" s="103" t="s">
        <v>1282</v>
      </c>
      <c r="C23" s="103" t="s">
        <v>1282</v>
      </c>
      <c r="D23" s="104" t="s">
        <v>1282</v>
      </c>
      <c r="E23" s="104" t="s">
        <v>1282</v>
      </c>
      <c r="F23" s="104" t="s">
        <v>1282</v>
      </c>
      <c r="G23" s="61">
        <v>0</v>
      </c>
      <c r="H23" s="104" t="s">
        <v>1282</v>
      </c>
      <c r="I23" s="104" t="s">
        <v>1282</v>
      </c>
      <c r="J23" s="60">
        <v>0</v>
      </c>
      <c r="K23" s="61">
        <v>0</v>
      </c>
      <c r="L23" s="104" t="s">
        <v>1282</v>
      </c>
      <c r="M23" s="61">
        <v>0</v>
      </c>
      <c r="N23" s="104" t="s">
        <v>1282</v>
      </c>
      <c r="O23" s="60">
        <v>0</v>
      </c>
      <c r="P23" s="60">
        <v>0</v>
      </c>
    </row>
    <row r="24" spans="1:16">
      <c r="A24" t="s">
        <v>168</v>
      </c>
      <c r="B24" t="s">
        <v>168</v>
      </c>
      <c r="C24" s="103" t="s">
        <v>1282</v>
      </c>
      <c r="D24" t="s">
        <v>168</v>
      </c>
      <c r="E24" s="104" t="s">
        <v>1282</v>
      </c>
      <c r="F24" s="104" t="s">
        <v>1282</v>
      </c>
      <c r="G24" s="57">
        <v>0</v>
      </c>
      <c r="H24" t="s">
        <v>168</v>
      </c>
      <c r="I24" s="58">
        <v>0</v>
      </c>
      <c r="J24" s="58">
        <v>0</v>
      </c>
      <c r="K24" s="57">
        <v>0</v>
      </c>
      <c r="L24" s="57">
        <v>0</v>
      </c>
      <c r="M24" s="57">
        <v>0</v>
      </c>
      <c r="N24" s="58">
        <v>0</v>
      </c>
      <c r="O24" s="58">
        <v>0</v>
      </c>
      <c r="P24" s="58">
        <v>0</v>
      </c>
    </row>
    <row r="25" spans="1:16">
      <c r="A25" s="59" t="s">
        <v>671</v>
      </c>
      <c r="B25" s="103" t="s">
        <v>1282</v>
      </c>
      <c r="C25" s="103" t="s">
        <v>1282</v>
      </c>
      <c r="D25" s="104" t="s">
        <v>1282</v>
      </c>
      <c r="E25" s="104" t="s">
        <v>1282</v>
      </c>
      <c r="F25" s="104" t="s">
        <v>1282</v>
      </c>
      <c r="G25" s="61">
        <v>0</v>
      </c>
      <c r="H25" s="104" t="s">
        <v>1282</v>
      </c>
      <c r="I25" s="104" t="s">
        <v>1282</v>
      </c>
      <c r="J25" s="60">
        <v>0</v>
      </c>
      <c r="K25" s="61">
        <v>0</v>
      </c>
      <c r="L25" s="104" t="s">
        <v>1282</v>
      </c>
      <c r="M25" s="61">
        <v>0</v>
      </c>
      <c r="N25" s="104" t="s">
        <v>1282</v>
      </c>
      <c r="O25" s="60">
        <v>0</v>
      </c>
      <c r="P25" s="60">
        <v>0</v>
      </c>
    </row>
    <row r="26" spans="1:16">
      <c r="A26" t="s">
        <v>168</v>
      </c>
      <c r="B26" t="s">
        <v>168</v>
      </c>
      <c r="C26" s="103" t="s">
        <v>1282</v>
      </c>
      <c r="D26" t="s">
        <v>168</v>
      </c>
      <c r="E26" s="104" t="s">
        <v>1282</v>
      </c>
      <c r="F26" s="104" t="s">
        <v>1282</v>
      </c>
      <c r="G26" s="57">
        <v>0</v>
      </c>
      <c r="H26" t="s">
        <v>168</v>
      </c>
      <c r="I26" s="58">
        <v>0</v>
      </c>
      <c r="J26" s="58">
        <v>0</v>
      </c>
      <c r="K26" s="57">
        <v>0</v>
      </c>
      <c r="L26" s="57">
        <v>0</v>
      </c>
      <c r="M26" s="57">
        <v>0</v>
      </c>
      <c r="N26" s="58">
        <v>0</v>
      </c>
      <c r="O26" s="58">
        <v>0</v>
      </c>
      <c r="P26" s="58">
        <v>0</v>
      </c>
    </row>
    <row r="27" spans="1:16">
      <c r="A27" t="s">
        <v>168</v>
      </c>
      <c r="B27" t="s">
        <v>168</v>
      </c>
      <c r="C27" s="103" t="s">
        <v>1282</v>
      </c>
      <c r="D27" t="s">
        <v>168</v>
      </c>
      <c r="E27" s="104" t="s">
        <v>1282</v>
      </c>
      <c r="F27" s="104" t="s">
        <v>1282</v>
      </c>
      <c r="G27" s="57">
        <v>0</v>
      </c>
      <c r="H27" t="s">
        <v>168</v>
      </c>
      <c r="I27" s="58">
        <v>0</v>
      </c>
      <c r="J27" s="58">
        <v>0</v>
      </c>
      <c r="K27" s="57">
        <v>0</v>
      </c>
      <c r="L27" s="57">
        <v>0</v>
      </c>
      <c r="M27" s="57">
        <v>0</v>
      </c>
      <c r="N27" s="58">
        <v>0</v>
      </c>
      <c r="O27" s="58">
        <v>0</v>
      </c>
      <c r="P27" s="58">
        <v>0</v>
      </c>
    </row>
    <row r="28" spans="1:16">
      <c r="A28" t="s">
        <v>168</v>
      </c>
      <c r="B28" t="s">
        <v>168</v>
      </c>
      <c r="C28" s="103" t="s">
        <v>1282</v>
      </c>
      <c r="D28" t="s">
        <v>168</v>
      </c>
      <c r="E28" s="104" t="s">
        <v>1282</v>
      </c>
      <c r="F28" s="104" t="s">
        <v>1282</v>
      </c>
      <c r="G28" s="57">
        <v>0</v>
      </c>
      <c r="H28" t="s">
        <v>168</v>
      </c>
      <c r="I28" s="58">
        <v>0</v>
      </c>
      <c r="J28" s="58">
        <v>0</v>
      </c>
      <c r="K28" s="57">
        <v>0</v>
      </c>
      <c r="L28" s="57">
        <v>0</v>
      </c>
      <c r="M28" s="57">
        <v>0</v>
      </c>
      <c r="N28" s="58">
        <v>0</v>
      </c>
      <c r="O28" s="58">
        <v>0</v>
      </c>
      <c r="P28" s="58">
        <v>0</v>
      </c>
    </row>
    <row r="29" spans="1:16">
      <c r="A29" t="s">
        <v>168</v>
      </c>
      <c r="B29" t="s">
        <v>168</v>
      </c>
      <c r="C29" s="103" t="s">
        <v>1282</v>
      </c>
      <c r="D29" t="s">
        <v>168</v>
      </c>
      <c r="E29" s="104" t="s">
        <v>1282</v>
      </c>
      <c r="F29" s="104" t="s">
        <v>1282</v>
      </c>
      <c r="G29" s="57">
        <v>0</v>
      </c>
      <c r="H29" t="s">
        <v>168</v>
      </c>
      <c r="I29" s="58">
        <v>0</v>
      </c>
      <c r="J29" s="58">
        <v>0</v>
      </c>
      <c r="K29" s="57">
        <v>0</v>
      </c>
      <c r="L29" s="57">
        <v>0</v>
      </c>
      <c r="M29" s="57">
        <v>0</v>
      </c>
      <c r="N29" s="58">
        <v>0</v>
      </c>
      <c r="O29" s="58">
        <v>0</v>
      </c>
      <c r="P29" s="58">
        <v>0</v>
      </c>
    </row>
    <row r="30" spans="1:16">
      <c r="A30" t="s">
        <v>178</v>
      </c>
      <c r="B30" s="103" t="s">
        <v>1282</v>
      </c>
      <c r="C30" s="103" t="s">
        <v>1282</v>
      </c>
      <c r="D30" s="104" t="s">
        <v>1282</v>
      </c>
      <c r="E30" s="104" t="s">
        <v>1282</v>
      </c>
      <c r="F30" s="104" t="s">
        <v>1282</v>
      </c>
      <c r="G30" s="104" t="s">
        <v>1282</v>
      </c>
      <c r="H30" s="104" t="s">
        <v>1282</v>
      </c>
      <c r="I30" s="104" t="s">
        <v>1282</v>
      </c>
      <c r="J30" s="104" t="s">
        <v>1282</v>
      </c>
      <c r="K30" s="104" t="s">
        <v>1282</v>
      </c>
      <c r="L30" s="104" t="s">
        <v>1282</v>
      </c>
      <c r="M30" s="104" t="s">
        <v>1282</v>
      </c>
      <c r="N30" s="104" t="s">
        <v>1282</v>
      </c>
      <c r="O30" s="104" t="s">
        <v>1282</v>
      </c>
      <c r="P30" s="104" t="s">
        <v>1282</v>
      </c>
    </row>
    <row r="31" spans="1:16">
      <c r="A31" t="s">
        <v>193</v>
      </c>
      <c r="B31" s="103" t="s">
        <v>1282</v>
      </c>
      <c r="C31" s="103" t="s">
        <v>1282</v>
      </c>
      <c r="D31" s="104" t="s">
        <v>1282</v>
      </c>
      <c r="E31" s="104" t="s">
        <v>1282</v>
      </c>
      <c r="F31" s="104" t="s">
        <v>1282</v>
      </c>
      <c r="G31" s="104" t="s">
        <v>1282</v>
      </c>
      <c r="H31" s="104" t="s">
        <v>1282</v>
      </c>
      <c r="I31" s="104" t="s">
        <v>1282</v>
      </c>
      <c r="J31" s="104" t="s">
        <v>1282</v>
      </c>
      <c r="K31" s="104" t="s">
        <v>1282</v>
      </c>
      <c r="L31" s="104" t="s">
        <v>1282</v>
      </c>
      <c r="M31" s="104" t="s">
        <v>1282</v>
      </c>
      <c r="N31" s="104" t="s">
        <v>1282</v>
      </c>
      <c r="O31" s="104" t="s">
        <v>1282</v>
      </c>
      <c r="P31" s="104" t="s">
        <v>1282</v>
      </c>
    </row>
    <row r="32" spans="1:16">
      <c r="A32" t="s">
        <v>194</v>
      </c>
      <c r="B32" s="103" t="s">
        <v>1282</v>
      </c>
      <c r="C32" s="103" t="s">
        <v>1282</v>
      </c>
      <c r="D32" s="104" t="s">
        <v>1282</v>
      </c>
      <c r="E32" s="104" t="s">
        <v>1282</v>
      </c>
      <c r="F32" s="104" t="s">
        <v>1282</v>
      </c>
      <c r="G32" s="104" t="s">
        <v>1282</v>
      </c>
      <c r="H32" s="104" t="s">
        <v>1282</v>
      </c>
      <c r="I32" s="104" t="s">
        <v>1282</v>
      </c>
      <c r="J32" s="104" t="s">
        <v>1282</v>
      </c>
      <c r="K32" s="104" t="s">
        <v>1282</v>
      </c>
      <c r="L32" s="104" t="s">
        <v>1282</v>
      </c>
      <c r="M32" s="104" t="s">
        <v>1282</v>
      </c>
      <c r="N32" s="104" t="s">
        <v>1282</v>
      </c>
      <c r="O32" s="104" t="s">
        <v>1282</v>
      </c>
      <c r="P32" s="104" t="s">
        <v>1282</v>
      </c>
    </row>
    <row r="33" spans="1:16">
      <c r="A33" t="s">
        <v>195</v>
      </c>
      <c r="B33" s="103" t="s">
        <v>1282</v>
      </c>
      <c r="C33" s="103" t="s">
        <v>1282</v>
      </c>
      <c r="D33" s="104" t="s">
        <v>1282</v>
      </c>
      <c r="E33" s="104" t="s">
        <v>1282</v>
      </c>
      <c r="F33" s="104" t="s">
        <v>1282</v>
      </c>
      <c r="G33" s="104" t="s">
        <v>1282</v>
      </c>
      <c r="H33" s="104" t="s">
        <v>1282</v>
      </c>
      <c r="I33" s="104" t="s">
        <v>1282</v>
      </c>
      <c r="J33" s="104" t="s">
        <v>1282</v>
      </c>
      <c r="K33" s="104" t="s">
        <v>1282</v>
      </c>
      <c r="L33" s="104" t="s">
        <v>1282</v>
      </c>
      <c r="M33" s="104" t="s">
        <v>1282</v>
      </c>
      <c r="N33" s="104" t="s">
        <v>1282</v>
      </c>
      <c r="O33" s="104" t="s">
        <v>1282</v>
      </c>
      <c r="P33" s="104" t="s">
        <v>1282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47" width="9.140625" style="14" hidden="1"/>
    <col min="48" max="52" width="0" style="14" hidden="1"/>
    <col min="53" max="16384" width="9.140625" style="14" hidden="1"/>
  </cols>
  <sheetData>
    <row r="1" spans="1:34" s="1" customFormat="1">
      <c r="A1" s="2" t="s">
        <v>0</v>
      </c>
      <c r="B1" s="63" t="s">
        <v>1281</v>
      </c>
    </row>
    <row r="2" spans="1:34" s="1" customFormat="1">
      <c r="A2" s="2" t="s">
        <v>1</v>
      </c>
      <c r="B2" s="10" t="s">
        <v>738</v>
      </c>
    </row>
    <row r="3" spans="1:34" s="1" customFormat="1">
      <c r="A3" s="2" t="s">
        <v>2</v>
      </c>
      <c r="B3" s="64" t="s">
        <v>739</v>
      </c>
    </row>
    <row r="4" spans="1:34" s="1" customFormat="1">
      <c r="A4" s="2" t="s">
        <v>3</v>
      </c>
      <c r="B4" s="65" t="s">
        <v>156</v>
      </c>
    </row>
    <row r="5" spans="1:34" ht="18.75">
      <c r="A5" s="79" t="s">
        <v>65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</row>
    <row r="6" spans="1:34" s="16" customFormat="1">
      <c r="A6" s="34" t="s">
        <v>92</v>
      </c>
      <c r="B6" s="35" t="s">
        <v>46</v>
      </c>
      <c r="C6" s="35" t="s">
        <v>48</v>
      </c>
      <c r="D6" s="35" t="s">
        <v>49</v>
      </c>
      <c r="E6" s="35" t="s">
        <v>67</v>
      </c>
      <c r="F6" s="35" t="s">
        <v>68</v>
      </c>
      <c r="G6" s="35" t="s">
        <v>50</v>
      </c>
      <c r="H6" s="35" t="s">
        <v>51</v>
      </c>
      <c r="I6" s="35" t="s">
        <v>52</v>
      </c>
      <c r="J6" s="35" t="s">
        <v>146</v>
      </c>
      <c r="K6" s="35" t="s">
        <v>147</v>
      </c>
      <c r="L6" s="35" t="s">
        <v>5</v>
      </c>
      <c r="M6" s="35" t="s">
        <v>69</v>
      </c>
      <c r="N6" s="35" t="s">
        <v>54</v>
      </c>
      <c r="O6" s="36" t="s">
        <v>142</v>
      </c>
    </row>
    <row r="7" spans="1:34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22" t="s">
        <v>70</v>
      </c>
      <c r="F7" s="22" t="s">
        <v>71</v>
      </c>
      <c r="G7" s="97" t="s">
        <v>1282</v>
      </c>
      <c r="H7" s="22" t="s">
        <v>7</v>
      </c>
      <c r="I7" s="22" t="s">
        <v>7</v>
      </c>
      <c r="J7" s="22" t="s">
        <v>143</v>
      </c>
      <c r="K7" s="97" t="s">
        <v>1282</v>
      </c>
      <c r="L7" s="22" t="s">
        <v>6</v>
      </c>
      <c r="M7" s="22" t="s">
        <v>7</v>
      </c>
      <c r="N7" s="22" t="s">
        <v>7</v>
      </c>
      <c r="O7" s="23" t="s">
        <v>7</v>
      </c>
    </row>
    <row r="8" spans="1:34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25" t="s">
        <v>74</v>
      </c>
      <c r="O8" s="25" t="s">
        <v>75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s="18" customFormat="1" ht="20.25">
      <c r="A9" s="19" t="s">
        <v>77</v>
      </c>
      <c r="B9" s="99" t="s">
        <v>1282</v>
      </c>
      <c r="C9" s="99" t="s">
        <v>1282</v>
      </c>
      <c r="D9" s="99" t="s">
        <v>1282</v>
      </c>
      <c r="E9" s="99" t="s">
        <v>1282</v>
      </c>
      <c r="F9" s="99" t="s">
        <v>1282</v>
      </c>
      <c r="G9" s="99" t="s">
        <v>1282</v>
      </c>
      <c r="H9" s="99" t="s">
        <v>1282</v>
      </c>
      <c r="I9" s="99" t="s">
        <v>1282</v>
      </c>
      <c r="J9" s="55">
        <v>0</v>
      </c>
      <c r="K9" s="99" t="s">
        <v>1282</v>
      </c>
      <c r="L9" s="55">
        <v>0</v>
      </c>
      <c r="M9" s="99" t="s">
        <v>1282</v>
      </c>
      <c r="N9" s="56">
        <v>0</v>
      </c>
      <c r="O9" s="56">
        <v>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>
      <c r="A10" s="59" t="s">
        <v>161</v>
      </c>
      <c r="B10" s="103" t="s">
        <v>1282</v>
      </c>
      <c r="C10" s="104" t="s">
        <v>1282</v>
      </c>
      <c r="D10" s="104" t="s">
        <v>1282</v>
      </c>
      <c r="E10" s="104" t="s">
        <v>1282</v>
      </c>
      <c r="F10" s="61">
        <v>0</v>
      </c>
      <c r="G10" s="104" t="s">
        <v>1282</v>
      </c>
      <c r="H10" s="104" t="s">
        <v>1282</v>
      </c>
      <c r="I10" s="60">
        <v>0</v>
      </c>
      <c r="J10" s="61">
        <v>0</v>
      </c>
      <c r="K10" s="104" t="s">
        <v>1282</v>
      </c>
      <c r="L10" s="61">
        <v>0</v>
      </c>
      <c r="M10" s="104" t="s">
        <v>1282</v>
      </c>
      <c r="N10" s="60">
        <v>0</v>
      </c>
      <c r="O10" s="60">
        <v>0</v>
      </c>
    </row>
    <row r="11" spans="1:34">
      <c r="A11" s="59" t="s">
        <v>672</v>
      </c>
      <c r="B11" s="103" t="s">
        <v>1282</v>
      </c>
      <c r="C11" s="104" t="s">
        <v>1282</v>
      </c>
      <c r="D11" s="104" t="s">
        <v>1282</v>
      </c>
      <c r="E11" s="104" t="s">
        <v>1282</v>
      </c>
      <c r="F11" s="61">
        <v>0</v>
      </c>
      <c r="G11" s="104" t="s">
        <v>1282</v>
      </c>
      <c r="H11" s="104" t="s">
        <v>1282</v>
      </c>
      <c r="I11" s="60">
        <v>0</v>
      </c>
      <c r="J11" s="61">
        <v>0</v>
      </c>
      <c r="K11" s="104" t="s">
        <v>1282</v>
      </c>
      <c r="L11" s="61">
        <v>0</v>
      </c>
      <c r="M11" s="104" t="s">
        <v>1282</v>
      </c>
      <c r="N11" s="60">
        <v>0</v>
      </c>
      <c r="O11" s="60">
        <v>0</v>
      </c>
    </row>
    <row r="12" spans="1:34">
      <c r="A12" t="s">
        <v>168</v>
      </c>
      <c r="B12" t="s">
        <v>168</v>
      </c>
      <c r="C12" t="s">
        <v>168</v>
      </c>
      <c r="D12" s="104" t="s">
        <v>1282</v>
      </c>
      <c r="E12" s="104" t="s">
        <v>1282</v>
      </c>
      <c r="F12" s="57">
        <v>0</v>
      </c>
      <c r="G12" t="s">
        <v>168</v>
      </c>
      <c r="H12" s="58">
        <v>0</v>
      </c>
      <c r="I12" s="58">
        <v>0</v>
      </c>
      <c r="J12" s="57">
        <v>0</v>
      </c>
      <c r="K12" s="57">
        <v>0</v>
      </c>
      <c r="L12" s="57">
        <v>0</v>
      </c>
      <c r="M12" s="58">
        <v>0</v>
      </c>
      <c r="N12" s="58">
        <v>0</v>
      </c>
      <c r="O12" s="58">
        <v>0</v>
      </c>
    </row>
    <row r="13" spans="1:34">
      <c r="A13" s="59" t="s">
        <v>673</v>
      </c>
      <c r="B13" s="103" t="s">
        <v>1282</v>
      </c>
      <c r="C13" s="104" t="s">
        <v>1282</v>
      </c>
      <c r="D13" s="104" t="s">
        <v>1282</v>
      </c>
      <c r="E13" s="104" t="s">
        <v>1282</v>
      </c>
      <c r="F13" s="61">
        <v>0</v>
      </c>
      <c r="G13" s="104" t="s">
        <v>1282</v>
      </c>
      <c r="H13" s="104" t="s">
        <v>1282</v>
      </c>
      <c r="I13" s="60">
        <v>0</v>
      </c>
      <c r="J13" s="61">
        <v>0</v>
      </c>
      <c r="K13" s="104" t="s">
        <v>1282</v>
      </c>
      <c r="L13" s="61">
        <v>0</v>
      </c>
      <c r="M13" s="104" t="s">
        <v>1282</v>
      </c>
      <c r="N13" s="60">
        <v>0</v>
      </c>
      <c r="O13" s="60">
        <v>0</v>
      </c>
    </row>
    <row r="14" spans="1:34">
      <c r="A14" t="s">
        <v>168</v>
      </c>
      <c r="B14" t="s">
        <v>168</v>
      </c>
      <c r="C14" t="s">
        <v>168</v>
      </c>
      <c r="D14" s="104" t="s">
        <v>1282</v>
      </c>
      <c r="E14" s="104" t="s">
        <v>1282</v>
      </c>
      <c r="F14" s="57">
        <v>0</v>
      </c>
      <c r="G14" t="s">
        <v>168</v>
      </c>
      <c r="H14" s="58">
        <v>0</v>
      </c>
      <c r="I14" s="58">
        <v>0</v>
      </c>
      <c r="J14" s="57">
        <v>0</v>
      </c>
      <c r="K14" s="57">
        <v>0</v>
      </c>
      <c r="L14" s="57">
        <v>0</v>
      </c>
      <c r="M14" s="58">
        <v>0</v>
      </c>
      <c r="N14" s="58">
        <v>0</v>
      </c>
      <c r="O14" s="58">
        <v>0</v>
      </c>
    </row>
    <row r="15" spans="1:34">
      <c r="A15" s="59" t="s">
        <v>674</v>
      </c>
      <c r="B15" s="103" t="s">
        <v>1282</v>
      </c>
      <c r="C15" s="104" t="s">
        <v>1282</v>
      </c>
      <c r="D15" s="104" t="s">
        <v>1282</v>
      </c>
      <c r="E15" s="104" t="s">
        <v>1282</v>
      </c>
      <c r="F15" s="61">
        <v>0</v>
      </c>
      <c r="G15" s="104" t="s">
        <v>1282</v>
      </c>
      <c r="H15" s="104" t="s">
        <v>1282</v>
      </c>
      <c r="I15" s="60">
        <v>0</v>
      </c>
      <c r="J15" s="61">
        <v>0</v>
      </c>
      <c r="K15" s="104" t="s">
        <v>1282</v>
      </c>
      <c r="L15" s="61">
        <v>0</v>
      </c>
      <c r="M15" s="104" t="s">
        <v>1282</v>
      </c>
      <c r="N15" s="60">
        <v>0</v>
      </c>
      <c r="O15" s="60">
        <v>0</v>
      </c>
    </row>
    <row r="16" spans="1:34">
      <c r="A16" t="s">
        <v>168</v>
      </c>
      <c r="B16" t="s">
        <v>168</v>
      </c>
      <c r="C16" t="s">
        <v>168</v>
      </c>
      <c r="D16" s="104" t="s">
        <v>1282</v>
      </c>
      <c r="E16" s="104" t="s">
        <v>1282</v>
      </c>
      <c r="F16" s="57">
        <v>0</v>
      </c>
      <c r="G16" t="s">
        <v>168</v>
      </c>
      <c r="H16" s="58">
        <v>0</v>
      </c>
      <c r="I16" s="58">
        <v>0</v>
      </c>
      <c r="J16" s="57">
        <v>0</v>
      </c>
      <c r="K16" s="57">
        <v>0</v>
      </c>
      <c r="L16" s="57">
        <v>0</v>
      </c>
      <c r="M16" s="58">
        <v>0</v>
      </c>
      <c r="N16" s="58">
        <v>0</v>
      </c>
      <c r="O16" s="58">
        <v>0</v>
      </c>
    </row>
    <row r="17" spans="1:15">
      <c r="A17" s="59" t="s">
        <v>675</v>
      </c>
      <c r="B17" s="103" t="s">
        <v>1282</v>
      </c>
      <c r="C17" s="104" t="s">
        <v>1282</v>
      </c>
      <c r="D17" s="104" t="s">
        <v>1282</v>
      </c>
      <c r="E17" s="104" t="s">
        <v>1282</v>
      </c>
      <c r="F17" s="61">
        <v>0</v>
      </c>
      <c r="G17" s="104" t="s">
        <v>1282</v>
      </c>
      <c r="H17" s="104" t="s">
        <v>1282</v>
      </c>
      <c r="I17" s="60">
        <v>0</v>
      </c>
      <c r="J17" s="61">
        <v>0</v>
      </c>
      <c r="K17" s="104" t="s">
        <v>1282</v>
      </c>
      <c r="L17" s="61">
        <v>0</v>
      </c>
      <c r="M17" s="104" t="s">
        <v>1282</v>
      </c>
      <c r="N17" s="60">
        <v>0</v>
      </c>
      <c r="O17" s="60">
        <v>0</v>
      </c>
    </row>
    <row r="18" spans="1:15">
      <c r="A18" t="s">
        <v>168</v>
      </c>
      <c r="B18" t="s">
        <v>168</v>
      </c>
      <c r="C18" t="s">
        <v>168</v>
      </c>
      <c r="D18" s="104" t="s">
        <v>1282</v>
      </c>
      <c r="E18" s="104" t="s">
        <v>1282</v>
      </c>
      <c r="F18" s="57">
        <v>0</v>
      </c>
      <c r="G18" t="s">
        <v>168</v>
      </c>
      <c r="H18" s="58">
        <v>0</v>
      </c>
      <c r="I18" s="58">
        <v>0</v>
      </c>
      <c r="J18" s="57">
        <v>0</v>
      </c>
      <c r="K18" s="57">
        <v>0</v>
      </c>
      <c r="L18" s="57">
        <v>0</v>
      </c>
      <c r="M18" s="58">
        <v>0</v>
      </c>
      <c r="N18" s="58">
        <v>0</v>
      </c>
      <c r="O18" s="58">
        <v>0</v>
      </c>
    </row>
    <row r="19" spans="1:15">
      <c r="A19" s="59" t="s">
        <v>676</v>
      </c>
      <c r="B19" s="103" t="s">
        <v>1282</v>
      </c>
      <c r="C19" s="104" t="s">
        <v>1282</v>
      </c>
      <c r="D19" s="104" t="s">
        <v>1282</v>
      </c>
      <c r="E19" s="104" t="s">
        <v>1282</v>
      </c>
      <c r="F19" s="61">
        <v>0</v>
      </c>
      <c r="G19" s="104" t="s">
        <v>1282</v>
      </c>
      <c r="H19" s="104" t="s">
        <v>1282</v>
      </c>
      <c r="I19" s="60">
        <v>0</v>
      </c>
      <c r="J19" s="61">
        <v>0</v>
      </c>
      <c r="K19" s="104" t="s">
        <v>1282</v>
      </c>
      <c r="L19" s="61">
        <v>0</v>
      </c>
      <c r="M19" s="104" t="s">
        <v>1282</v>
      </c>
      <c r="N19" s="60">
        <v>0</v>
      </c>
      <c r="O19" s="60">
        <v>0</v>
      </c>
    </row>
    <row r="20" spans="1:15">
      <c r="A20" t="s">
        <v>168</v>
      </c>
      <c r="B20" t="s">
        <v>168</v>
      </c>
      <c r="C20" t="s">
        <v>168</v>
      </c>
      <c r="D20" s="104" t="s">
        <v>1282</v>
      </c>
      <c r="E20" s="104" t="s">
        <v>1282</v>
      </c>
      <c r="F20" s="57">
        <v>0</v>
      </c>
      <c r="G20" t="s">
        <v>168</v>
      </c>
      <c r="H20" s="58">
        <v>0</v>
      </c>
      <c r="I20" s="58">
        <v>0</v>
      </c>
      <c r="J20" s="57">
        <v>0</v>
      </c>
      <c r="K20" s="57">
        <v>0</v>
      </c>
      <c r="L20" s="57">
        <v>0</v>
      </c>
      <c r="M20" s="58">
        <v>0</v>
      </c>
      <c r="N20" s="58">
        <v>0</v>
      </c>
      <c r="O20" s="58">
        <v>0</v>
      </c>
    </row>
    <row r="21" spans="1:15">
      <c r="A21" t="s">
        <v>168</v>
      </c>
      <c r="B21" t="s">
        <v>168</v>
      </c>
      <c r="C21" t="s">
        <v>168</v>
      </c>
      <c r="D21" s="104" t="s">
        <v>1282</v>
      </c>
      <c r="E21" s="104" t="s">
        <v>1282</v>
      </c>
      <c r="F21" s="57">
        <v>0</v>
      </c>
      <c r="G21" t="s">
        <v>168</v>
      </c>
      <c r="H21" s="58">
        <v>0</v>
      </c>
      <c r="I21" s="58">
        <v>0</v>
      </c>
      <c r="J21" s="57">
        <v>0</v>
      </c>
      <c r="K21" s="57">
        <v>0</v>
      </c>
      <c r="L21" s="57">
        <v>0</v>
      </c>
      <c r="M21" s="58">
        <v>0</v>
      </c>
      <c r="N21" s="58">
        <v>0</v>
      </c>
      <c r="O21" s="58">
        <v>0</v>
      </c>
    </row>
    <row r="22" spans="1:15">
      <c r="A22" t="s">
        <v>168</v>
      </c>
      <c r="B22" t="s">
        <v>168</v>
      </c>
      <c r="C22" t="s">
        <v>168</v>
      </c>
      <c r="D22" s="104" t="s">
        <v>1282</v>
      </c>
      <c r="E22" s="104" t="s">
        <v>1282</v>
      </c>
      <c r="F22" s="57">
        <v>0</v>
      </c>
      <c r="G22" t="s">
        <v>168</v>
      </c>
      <c r="H22" s="58">
        <v>0</v>
      </c>
      <c r="I22" s="58">
        <v>0</v>
      </c>
      <c r="J22" s="57">
        <v>0</v>
      </c>
      <c r="K22" s="57">
        <v>0</v>
      </c>
      <c r="L22" s="57">
        <v>0</v>
      </c>
      <c r="M22" s="58">
        <v>0</v>
      </c>
      <c r="N22" s="58">
        <v>0</v>
      </c>
      <c r="O22" s="58">
        <v>0</v>
      </c>
    </row>
    <row r="23" spans="1:15">
      <c r="A23" s="59" t="s">
        <v>201</v>
      </c>
      <c r="B23" s="103" t="s">
        <v>1282</v>
      </c>
      <c r="C23" s="104" t="s">
        <v>1282</v>
      </c>
      <c r="D23" s="104" t="s">
        <v>1282</v>
      </c>
      <c r="E23" s="104" t="s">
        <v>1282</v>
      </c>
      <c r="F23" s="61">
        <v>0</v>
      </c>
      <c r="G23" s="104" t="s">
        <v>1282</v>
      </c>
      <c r="H23" s="104" t="s">
        <v>1282</v>
      </c>
      <c r="I23" s="60">
        <v>0</v>
      </c>
      <c r="J23" s="61">
        <v>0</v>
      </c>
      <c r="K23" s="104" t="s">
        <v>1282</v>
      </c>
      <c r="L23" s="61">
        <v>0</v>
      </c>
      <c r="M23" s="104" t="s">
        <v>1282</v>
      </c>
      <c r="N23" s="60">
        <v>0</v>
      </c>
      <c r="O23" s="60">
        <v>0</v>
      </c>
    </row>
    <row r="24" spans="1:15">
      <c r="A24" t="s">
        <v>168</v>
      </c>
      <c r="B24" t="s">
        <v>168</v>
      </c>
      <c r="C24" t="s">
        <v>168</v>
      </c>
      <c r="D24" s="104" t="s">
        <v>1282</v>
      </c>
      <c r="E24" s="104" t="s">
        <v>1282</v>
      </c>
      <c r="F24" s="57">
        <v>0</v>
      </c>
      <c r="G24" t="s">
        <v>168</v>
      </c>
      <c r="H24" s="58">
        <v>0</v>
      </c>
      <c r="I24" s="58">
        <v>0</v>
      </c>
      <c r="J24" s="57">
        <v>0</v>
      </c>
      <c r="K24" s="57">
        <v>0</v>
      </c>
      <c r="L24" s="57">
        <v>0</v>
      </c>
      <c r="M24" s="58">
        <v>0</v>
      </c>
      <c r="N24" s="58">
        <v>0</v>
      </c>
      <c r="O24" s="58">
        <v>0</v>
      </c>
    </row>
    <row r="25" spans="1:15">
      <c r="A25" s="59" t="s">
        <v>175</v>
      </c>
      <c r="B25" s="103" t="s">
        <v>1282</v>
      </c>
      <c r="C25" s="104" t="s">
        <v>1282</v>
      </c>
      <c r="D25" s="104" t="s">
        <v>1282</v>
      </c>
      <c r="E25" s="104" t="s">
        <v>1282</v>
      </c>
      <c r="F25" s="61">
        <v>0</v>
      </c>
      <c r="G25" s="104" t="s">
        <v>1282</v>
      </c>
      <c r="H25" s="104" t="s">
        <v>1282</v>
      </c>
      <c r="I25" s="60">
        <v>0</v>
      </c>
      <c r="J25" s="61">
        <v>0</v>
      </c>
      <c r="K25" s="104" t="s">
        <v>1282</v>
      </c>
      <c r="L25" s="61">
        <v>0</v>
      </c>
      <c r="M25" s="104" t="s">
        <v>1282</v>
      </c>
      <c r="N25" s="60">
        <v>0</v>
      </c>
      <c r="O25" s="60">
        <v>0</v>
      </c>
    </row>
    <row r="26" spans="1:15">
      <c r="A26" s="59" t="s">
        <v>182</v>
      </c>
      <c r="B26" s="103" t="s">
        <v>1282</v>
      </c>
      <c r="C26" s="104" t="s">
        <v>1282</v>
      </c>
      <c r="D26" s="104" t="s">
        <v>1282</v>
      </c>
      <c r="E26" s="104" t="s">
        <v>1282</v>
      </c>
      <c r="F26" s="61">
        <v>0</v>
      </c>
      <c r="G26" s="104" t="s">
        <v>1282</v>
      </c>
      <c r="H26" s="104" t="s">
        <v>1282</v>
      </c>
      <c r="I26" s="60">
        <v>0</v>
      </c>
      <c r="J26" s="61">
        <v>0</v>
      </c>
      <c r="K26" s="104" t="s">
        <v>1282</v>
      </c>
      <c r="L26" s="61">
        <v>0</v>
      </c>
      <c r="M26" s="104" t="s">
        <v>1282</v>
      </c>
      <c r="N26" s="60">
        <v>0</v>
      </c>
      <c r="O26" s="60">
        <v>0</v>
      </c>
    </row>
    <row r="27" spans="1:15">
      <c r="A27" t="s">
        <v>168</v>
      </c>
      <c r="B27" t="s">
        <v>168</v>
      </c>
      <c r="C27" t="s">
        <v>168</v>
      </c>
      <c r="D27" s="104" t="s">
        <v>1282</v>
      </c>
      <c r="E27" s="104" t="s">
        <v>1282</v>
      </c>
      <c r="F27" s="57">
        <v>0</v>
      </c>
      <c r="G27" t="s">
        <v>168</v>
      </c>
      <c r="H27" s="58">
        <v>0</v>
      </c>
      <c r="I27" s="58">
        <v>0</v>
      </c>
      <c r="J27" s="57">
        <v>0</v>
      </c>
      <c r="K27" s="57">
        <v>0</v>
      </c>
      <c r="L27" s="57">
        <v>0</v>
      </c>
      <c r="M27" s="58">
        <v>0</v>
      </c>
      <c r="N27" s="58">
        <v>0</v>
      </c>
      <c r="O27" s="58">
        <v>0</v>
      </c>
    </row>
    <row r="28" spans="1:15">
      <c r="A28" s="59" t="s">
        <v>677</v>
      </c>
      <c r="B28" s="103" t="s">
        <v>1282</v>
      </c>
      <c r="C28" s="104" t="s">
        <v>1282</v>
      </c>
      <c r="D28" s="104" t="s">
        <v>1282</v>
      </c>
      <c r="E28" s="104" t="s">
        <v>1282</v>
      </c>
      <c r="F28" s="61">
        <v>0</v>
      </c>
      <c r="G28" s="104" t="s">
        <v>1282</v>
      </c>
      <c r="H28" s="104" t="s">
        <v>1282</v>
      </c>
      <c r="I28" s="60">
        <v>0</v>
      </c>
      <c r="J28" s="61">
        <v>0</v>
      </c>
      <c r="K28" s="104" t="s">
        <v>1282</v>
      </c>
      <c r="L28" s="61">
        <v>0</v>
      </c>
      <c r="M28" s="104" t="s">
        <v>1282</v>
      </c>
      <c r="N28" s="60">
        <v>0</v>
      </c>
      <c r="O28" s="60">
        <v>0</v>
      </c>
    </row>
    <row r="29" spans="1:15">
      <c r="A29" t="s">
        <v>168</v>
      </c>
      <c r="B29" t="s">
        <v>168</v>
      </c>
      <c r="C29" t="s">
        <v>168</v>
      </c>
      <c r="D29" s="104" t="s">
        <v>1282</v>
      </c>
      <c r="E29" s="104" t="s">
        <v>1282</v>
      </c>
      <c r="F29" s="57">
        <v>0</v>
      </c>
      <c r="G29" t="s">
        <v>168</v>
      </c>
      <c r="H29" s="58">
        <v>0</v>
      </c>
      <c r="I29" s="58">
        <v>0</v>
      </c>
      <c r="J29" s="57">
        <v>0</v>
      </c>
      <c r="K29" s="57">
        <v>0</v>
      </c>
      <c r="L29" s="57">
        <v>0</v>
      </c>
      <c r="M29" s="58">
        <v>0</v>
      </c>
      <c r="N29" s="58">
        <v>0</v>
      </c>
      <c r="O29" s="58">
        <v>0</v>
      </c>
    </row>
    <row r="30" spans="1:15">
      <c r="A30" t="s">
        <v>193</v>
      </c>
      <c r="B30" s="103" t="s">
        <v>1282</v>
      </c>
      <c r="C30" s="104" t="s">
        <v>1282</v>
      </c>
      <c r="D30" s="104" t="s">
        <v>1282</v>
      </c>
      <c r="E30" s="104" t="s">
        <v>1282</v>
      </c>
      <c r="F30" s="104" t="s">
        <v>1282</v>
      </c>
      <c r="G30" s="104" t="s">
        <v>1282</v>
      </c>
      <c r="H30" s="104" t="s">
        <v>1282</v>
      </c>
      <c r="I30" s="104" t="s">
        <v>1282</v>
      </c>
      <c r="J30" s="104" t="s">
        <v>1282</v>
      </c>
      <c r="K30" s="104" t="s">
        <v>1282</v>
      </c>
      <c r="L30" s="104" t="s">
        <v>1282</v>
      </c>
      <c r="M30" s="104" t="s">
        <v>1282</v>
      </c>
      <c r="N30" s="104" t="s">
        <v>1282</v>
      </c>
      <c r="O30" s="104" t="s">
        <v>1282</v>
      </c>
    </row>
    <row r="31" spans="1:15">
      <c r="A31" t="s">
        <v>194</v>
      </c>
      <c r="B31" s="103" t="s">
        <v>1282</v>
      </c>
      <c r="C31" s="104" t="s">
        <v>1282</v>
      </c>
      <c r="D31" s="104" t="s">
        <v>1282</v>
      </c>
      <c r="E31" s="104" t="s">
        <v>1282</v>
      </c>
      <c r="F31" s="104" t="s">
        <v>1282</v>
      </c>
      <c r="G31" s="104" t="s">
        <v>1282</v>
      </c>
      <c r="H31" s="104" t="s">
        <v>1282</v>
      </c>
      <c r="I31" s="104" t="s">
        <v>1282</v>
      </c>
      <c r="J31" s="104" t="s">
        <v>1282</v>
      </c>
      <c r="K31" s="104" t="s">
        <v>1282</v>
      </c>
      <c r="L31" s="104" t="s">
        <v>1282</v>
      </c>
      <c r="M31" s="104" t="s">
        <v>1282</v>
      </c>
      <c r="N31" s="104" t="s">
        <v>1282</v>
      </c>
      <c r="O31" s="104" t="s">
        <v>1282</v>
      </c>
    </row>
    <row r="32" spans="1:15">
      <c r="A32" t="s">
        <v>195</v>
      </c>
      <c r="B32" s="103" t="s">
        <v>1282</v>
      </c>
      <c r="C32" s="104" t="s">
        <v>1282</v>
      </c>
      <c r="D32" s="104" t="s">
        <v>1282</v>
      </c>
      <c r="E32" s="104" t="s">
        <v>1282</v>
      </c>
      <c r="F32" s="104" t="s">
        <v>1282</v>
      </c>
      <c r="G32" s="104" t="s">
        <v>1282</v>
      </c>
      <c r="H32" s="104" t="s">
        <v>1282</v>
      </c>
      <c r="I32" s="104" t="s">
        <v>1282</v>
      </c>
      <c r="J32" s="104" t="s">
        <v>1282</v>
      </c>
      <c r="K32" s="104" t="s">
        <v>1282</v>
      </c>
      <c r="L32" s="104" t="s">
        <v>1282</v>
      </c>
      <c r="M32" s="104" t="s">
        <v>1282</v>
      </c>
      <c r="N32" s="104" t="s">
        <v>1282</v>
      </c>
      <c r="O32" s="104" t="s">
        <v>1282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50" width="9.140625" style="14" hidden="1"/>
    <col min="51" max="52" width="0" style="14" hidden="1"/>
    <col min="53" max="16384" width="9.140625" style="14" hidden="1"/>
  </cols>
  <sheetData>
    <row r="1" spans="1:20" s="1" customFormat="1">
      <c r="A1" s="2" t="s">
        <v>0</v>
      </c>
      <c r="B1" s="63" t="s">
        <v>1281</v>
      </c>
    </row>
    <row r="2" spans="1:20" s="1" customFormat="1">
      <c r="A2" s="2" t="s">
        <v>1</v>
      </c>
      <c r="B2" s="10" t="s">
        <v>738</v>
      </c>
    </row>
    <row r="3" spans="1:20" s="1" customFormat="1">
      <c r="A3" s="2" t="s">
        <v>2</v>
      </c>
      <c r="B3" s="64" t="s">
        <v>739</v>
      </c>
    </row>
    <row r="4" spans="1:20" s="1" customFormat="1">
      <c r="A4" s="2" t="s">
        <v>3</v>
      </c>
      <c r="B4" s="65" t="s">
        <v>156</v>
      </c>
    </row>
    <row r="5" spans="1:20" ht="18.75">
      <c r="A5" s="79" t="s">
        <v>78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1"/>
    </row>
    <row r="6" spans="1:20" s="16" customFormat="1">
      <c r="A6" s="34" t="s">
        <v>92</v>
      </c>
      <c r="B6" s="35" t="s">
        <v>46</v>
      </c>
      <c r="C6" s="35" t="s">
        <v>109</v>
      </c>
      <c r="D6" s="35" t="s">
        <v>47</v>
      </c>
      <c r="E6" s="35" t="s">
        <v>80</v>
      </c>
      <c r="F6" s="35" t="s">
        <v>48</v>
      </c>
      <c r="G6" s="35" t="s">
        <v>49</v>
      </c>
      <c r="H6" s="35" t="s">
        <v>67</v>
      </c>
      <c r="I6" s="35" t="s">
        <v>68</v>
      </c>
      <c r="J6" s="35" t="s">
        <v>50</v>
      </c>
      <c r="K6" s="35" t="s">
        <v>51</v>
      </c>
      <c r="L6" s="111" t="s">
        <v>52</v>
      </c>
      <c r="M6" s="35" t="s">
        <v>146</v>
      </c>
      <c r="N6" s="35" t="s">
        <v>147</v>
      </c>
      <c r="O6" s="35" t="s">
        <v>5</v>
      </c>
      <c r="P6" s="35" t="s">
        <v>69</v>
      </c>
      <c r="Q6" s="35" t="s">
        <v>54</v>
      </c>
      <c r="R6" s="36" t="s">
        <v>142</v>
      </c>
      <c r="T6" s="14"/>
    </row>
    <row r="7" spans="1:20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97" t="s">
        <v>1282</v>
      </c>
      <c r="G7" s="97" t="s">
        <v>1282</v>
      </c>
      <c r="H7" s="22" t="s">
        <v>70</v>
      </c>
      <c r="I7" s="22" t="s">
        <v>71</v>
      </c>
      <c r="J7" s="97" t="s">
        <v>1282</v>
      </c>
      <c r="K7" s="22" t="s">
        <v>7</v>
      </c>
      <c r="L7" s="22" t="s">
        <v>7</v>
      </c>
      <c r="M7" s="22" t="s">
        <v>143</v>
      </c>
      <c r="N7" s="97" t="s">
        <v>1282</v>
      </c>
      <c r="O7" s="22" t="s">
        <v>6</v>
      </c>
      <c r="P7" s="22" t="s">
        <v>7</v>
      </c>
      <c r="Q7" s="22" t="s">
        <v>7</v>
      </c>
      <c r="R7" s="23" t="s">
        <v>7</v>
      </c>
    </row>
    <row r="8" spans="1:20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25" t="s">
        <v>81</v>
      </c>
      <c r="R8" s="25" t="s">
        <v>82</v>
      </c>
      <c r="S8" s="26"/>
    </row>
    <row r="9" spans="1:20" s="18" customFormat="1" ht="20.25">
      <c r="A9" s="19" t="s">
        <v>84</v>
      </c>
      <c r="B9" s="99" t="s">
        <v>1282</v>
      </c>
      <c r="C9" s="99" t="s">
        <v>1282</v>
      </c>
      <c r="D9" s="99" t="s">
        <v>1282</v>
      </c>
      <c r="E9" s="99" t="s">
        <v>1282</v>
      </c>
      <c r="F9" s="99" t="s">
        <v>1282</v>
      </c>
      <c r="G9" s="99" t="s">
        <v>1282</v>
      </c>
      <c r="H9" s="99" t="s">
        <v>1282</v>
      </c>
      <c r="I9" s="99" t="s">
        <v>1282</v>
      </c>
      <c r="J9" s="99" t="s">
        <v>1282</v>
      </c>
      <c r="K9" s="99" t="s">
        <v>1282</v>
      </c>
      <c r="L9" s="99" t="s">
        <v>1282</v>
      </c>
      <c r="M9" s="55">
        <v>0</v>
      </c>
      <c r="N9" s="99" t="s">
        <v>1282</v>
      </c>
      <c r="O9" s="55">
        <v>0</v>
      </c>
      <c r="P9" s="99" t="s">
        <v>1282</v>
      </c>
      <c r="Q9" s="56">
        <v>0</v>
      </c>
      <c r="R9" s="56">
        <v>0</v>
      </c>
      <c r="S9" s="26"/>
    </row>
    <row r="10" spans="1:20">
      <c r="A10" s="59" t="s">
        <v>161</v>
      </c>
      <c r="B10" s="103" t="s">
        <v>1282</v>
      </c>
      <c r="C10" s="104" t="s">
        <v>1282</v>
      </c>
      <c r="D10" s="104" t="s">
        <v>1282</v>
      </c>
      <c r="E10" s="104" t="s">
        <v>1282</v>
      </c>
      <c r="F10" s="104" t="s">
        <v>1282</v>
      </c>
      <c r="G10" s="104" t="s">
        <v>1282</v>
      </c>
      <c r="H10" s="104" t="s">
        <v>1282</v>
      </c>
      <c r="I10" s="61">
        <v>0</v>
      </c>
      <c r="J10" s="104" t="s">
        <v>1282</v>
      </c>
      <c r="K10" s="104" t="s">
        <v>1282</v>
      </c>
      <c r="L10" s="60">
        <v>0</v>
      </c>
      <c r="M10" s="61">
        <v>0</v>
      </c>
      <c r="N10" s="104" t="s">
        <v>1282</v>
      </c>
      <c r="O10" s="61">
        <v>0</v>
      </c>
      <c r="P10" s="104" t="s">
        <v>1282</v>
      </c>
      <c r="Q10" s="60">
        <v>0</v>
      </c>
      <c r="R10" s="60">
        <v>0</v>
      </c>
    </row>
    <row r="11" spans="1:20">
      <c r="A11" s="59" t="s">
        <v>678</v>
      </c>
      <c r="B11" s="103" t="s">
        <v>1282</v>
      </c>
      <c r="C11" s="104" t="s">
        <v>1282</v>
      </c>
      <c r="D11" s="104" t="s">
        <v>1282</v>
      </c>
      <c r="E11" s="104" t="s">
        <v>1282</v>
      </c>
      <c r="F11" s="104" t="s">
        <v>1282</v>
      </c>
      <c r="G11" s="104" t="s">
        <v>1282</v>
      </c>
      <c r="H11" s="104" t="s">
        <v>1282</v>
      </c>
      <c r="I11" s="61">
        <v>0</v>
      </c>
      <c r="J11" s="104" t="s">
        <v>1282</v>
      </c>
      <c r="K11" s="104" t="s">
        <v>1282</v>
      </c>
      <c r="L11" s="60">
        <v>0</v>
      </c>
      <c r="M11" s="61">
        <v>0</v>
      </c>
      <c r="N11" s="104" t="s">
        <v>1282</v>
      </c>
      <c r="O11" s="61">
        <v>0</v>
      </c>
      <c r="P11" s="104" t="s">
        <v>1282</v>
      </c>
      <c r="Q11" s="60">
        <v>0</v>
      </c>
      <c r="R11" s="60">
        <v>0</v>
      </c>
    </row>
    <row r="12" spans="1:20">
      <c r="A12" t="s">
        <v>168</v>
      </c>
      <c r="B12" t="s">
        <v>168</v>
      </c>
      <c r="C12" s="104" t="s">
        <v>1282</v>
      </c>
      <c r="D12" s="104" t="s">
        <v>1282</v>
      </c>
      <c r="E12" t="s">
        <v>168</v>
      </c>
      <c r="F12" t="s">
        <v>168</v>
      </c>
      <c r="G12" s="104" t="s">
        <v>1282</v>
      </c>
      <c r="H12" s="104" t="s">
        <v>1282</v>
      </c>
      <c r="I12" s="57">
        <v>0</v>
      </c>
      <c r="J12" t="s">
        <v>168</v>
      </c>
      <c r="K12" s="58">
        <v>0</v>
      </c>
      <c r="L12" s="58">
        <v>0</v>
      </c>
      <c r="M12" s="57">
        <v>0</v>
      </c>
      <c r="N12" s="57">
        <v>0</v>
      </c>
      <c r="O12" s="57">
        <v>0</v>
      </c>
      <c r="P12" s="58">
        <v>0</v>
      </c>
      <c r="Q12" s="58">
        <v>0</v>
      </c>
      <c r="R12" s="58">
        <v>0</v>
      </c>
    </row>
    <row r="13" spans="1:20">
      <c r="A13" s="59" t="s">
        <v>679</v>
      </c>
      <c r="B13" s="103" t="s">
        <v>1282</v>
      </c>
      <c r="C13" s="104" t="s">
        <v>1282</v>
      </c>
      <c r="D13" s="104" t="s">
        <v>1282</v>
      </c>
      <c r="E13" s="104" t="s">
        <v>1282</v>
      </c>
      <c r="F13" s="104" t="s">
        <v>1282</v>
      </c>
      <c r="G13" s="104" t="s">
        <v>1282</v>
      </c>
      <c r="H13" s="104" t="s">
        <v>1282</v>
      </c>
      <c r="I13" s="61">
        <v>0</v>
      </c>
      <c r="J13" s="104" t="s">
        <v>1282</v>
      </c>
      <c r="K13" s="104" t="s">
        <v>1282</v>
      </c>
      <c r="L13" s="60">
        <v>0</v>
      </c>
      <c r="M13" s="61">
        <v>0</v>
      </c>
      <c r="N13" s="104" t="s">
        <v>1282</v>
      </c>
      <c r="O13" s="61">
        <v>0</v>
      </c>
      <c r="P13" s="104" t="s">
        <v>1282</v>
      </c>
      <c r="Q13" s="60">
        <v>0</v>
      </c>
      <c r="R13" s="60">
        <v>0</v>
      </c>
    </row>
    <row r="14" spans="1:20">
      <c r="A14" t="s">
        <v>168</v>
      </c>
      <c r="B14" t="s">
        <v>168</v>
      </c>
      <c r="C14" s="104" t="s">
        <v>1282</v>
      </c>
      <c r="D14" s="104" t="s">
        <v>1282</v>
      </c>
      <c r="E14" t="s">
        <v>168</v>
      </c>
      <c r="F14" t="s">
        <v>168</v>
      </c>
      <c r="G14" s="104" t="s">
        <v>1282</v>
      </c>
      <c r="H14" s="104" t="s">
        <v>1282</v>
      </c>
      <c r="I14" s="57">
        <v>0</v>
      </c>
      <c r="J14" t="s">
        <v>168</v>
      </c>
      <c r="K14" s="58">
        <v>0</v>
      </c>
      <c r="L14" s="58">
        <v>0</v>
      </c>
      <c r="M14" s="57">
        <v>0</v>
      </c>
      <c r="N14" s="57">
        <v>0</v>
      </c>
      <c r="O14" s="57">
        <v>0</v>
      </c>
      <c r="P14" s="58">
        <v>0</v>
      </c>
      <c r="Q14" s="58">
        <v>0</v>
      </c>
      <c r="R14" s="58">
        <v>0</v>
      </c>
    </row>
    <row r="15" spans="1:20">
      <c r="A15" s="59" t="s">
        <v>198</v>
      </c>
      <c r="B15" s="103" t="s">
        <v>1282</v>
      </c>
      <c r="C15" s="104" t="s">
        <v>1282</v>
      </c>
      <c r="D15" s="104" t="s">
        <v>1282</v>
      </c>
      <c r="E15" s="104" t="s">
        <v>1282</v>
      </c>
      <c r="F15" s="104" t="s">
        <v>1282</v>
      </c>
      <c r="G15" s="104" t="s">
        <v>1282</v>
      </c>
      <c r="H15" s="104" t="s">
        <v>1282</v>
      </c>
      <c r="I15" s="61">
        <v>0</v>
      </c>
      <c r="J15" s="104" t="s">
        <v>1282</v>
      </c>
      <c r="K15" s="104" t="s">
        <v>1282</v>
      </c>
      <c r="L15" s="60">
        <v>0</v>
      </c>
      <c r="M15" s="61">
        <v>0</v>
      </c>
      <c r="N15" s="104" t="s">
        <v>1282</v>
      </c>
      <c r="O15" s="61">
        <v>0</v>
      </c>
      <c r="P15" s="104" t="s">
        <v>1282</v>
      </c>
      <c r="Q15" s="60">
        <v>0</v>
      </c>
      <c r="R15" s="60">
        <v>0</v>
      </c>
    </row>
    <row r="16" spans="1:20">
      <c r="A16" t="s">
        <v>168</v>
      </c>
      <c r="B16" t="s">
        <v>168</v>
      </c>
      <c r="C16" s="104" t="s">
        <v>1282</v>
      </c>
      <c r="D16" s="104" t="s">
        <v>1282</v>
      </c>
      <c r="E16" t="s">
        <v>168</v>
      </c>
      <c r="F16" t="s">
        <v>168</v>
      </c>
      <c r="G16" s="104" t="s">
        <v>1282</v>
      </c>
      <c r="H16" s="104" t="s">
        <v>1282</v>
      </c>
      <c r="I16" s="57">
        <v>0</v>
      </c>
      <c r="J16" t="s">
        <v>168</v>
      </c>
      <c r="K16" s="58">
        <v>0</v>
      </c>
      <c r="L16" s="58">
        <v>0</v>
      </c>
      <c r="M16" s="57">
        <v>0</v>
      </c>
      <c r="N16" s="57">
        <v>0</v>
      </c>
      <c r="O16" s="57">
        <v>0</v>
      </c>
      <c r="P16" s="58">
        <v>0</v>
      </c>
      <c r="Q16" s="58">
        <v>0</v>
      </c>
      <c r="R16" s="58">
        <v>0</v>
      </c>
    </row>
    <row r="17" spans="1:18">
      <c r="A17" s="59" t="s">
        <v>201</v>
      </c>
      <c r="B17" s="103" t="s">
        <v>1282</v>
      </c>
      <c r="C17" s="104" t="s">
        <v>1282</v>
      </c>
      <c r="D17" s="104" t="s">
        <v>1282</v>
      </c>
      <c r="E17" s="104" t="s">
        <v>1282</v>
      </c>
      <c r="F17" s="104" t="s">
        <v>1282</v>
      </c>
      <c r="G17" s="104" t="s">
        <v>1282</v>
      </c>
      <c r="H17" s="104" t="s">
        <v>1282</v>
      </c>
      <c r="I17" s="61">
        <v>0</v>
      </c>
      <c r="J17" s="104" t="s">
        <v>1282</v>
      </c>
      <c r="K17" s="104" t="s">
        <v>1282</v>
      </c>
      <c r="L17" s="60">
        <v>0</v>
      </c>
      <c r="M17" s="61">
        <v>0</v>
      </c>
      <c r="N17" s="104" t="s">
        <v>1282</v>
      </c>
      <c r="O17" s="61">
        <v>0</v>
      </c>
      <c r="P17" s="104" t="s">
        <v>1282</v>
      </c>
      <c r="Q17" s="60">
        <v>0</v>
      </c>
      <c r="R17" s="60">
        <v>0</v>
      </c>
    </row>
    <row r="18" spans="1:18">
      <c r="A18" t="s">
        <v>168</v>
      </c>
      <c r="B18" t="s">
        <v>168</v>
      </c>
      <c r="C18" s="104" t="s">
        <v>1282</v>
      </c>
      <c r="D18" s="104" t="s">
        <v>1282</v>
      </c>
      <c r="E18" t="s">
        <v>168</v>
      </c>
      <c r="F18" t="s">
        <v>168</v>
      </c>
      <c r="G18" s="104" t="s">
        <v>1282</v>
      </c>
      <c r="H18" s="104" t="s">
        <v>1282</v>
      </c>
      <c r="I18" s="57">
        <v>0</v>
      </c>
      <c r="J18" t="s">
        <v>168</v>
      </c>
      <c r="K18" s="58">
        <v>0</v>
      </c>
      <c r="L18" s="58">
        <v>0</v>
      </c>
      <c r="M18" s="57">
        <v>0</v>
      </c>
      <c r="N18" s="57">
        <v>0</v>
      </c>
      <c r="O18" s="57">
        <v>0</v>
      </c>
      <c r="P18" s="58">
        <v>0</v>
      </c>
      <c r="Q18" s="58">
        <v>0</v>
      </c>
      <c r="R18" s="58">
        <v>0</v>
      </c>
    </row>
    <row r="19" spans="1:18">
      <c r="A19" s="59" t="s">
        <v>175</v>
      </c>
      <c r="B19" s="103" t="s">
        <v>1282</v>
      </c>
      <c r="C19" s="104" t="s">
        <v>1282</v>
      </c>
      <c r="D19" s="104" t="s">
        <v>1282</v>
      </c>
      <c r="E19" s="104" t="s">
        <v>1282</v>
      </c>
      <c r="F19" s="104" t="s">
        <v>1282</v>
      </c>
      <c r="G19" s="104" t="s">
        <v>1282</v>
      </c>
      <c r="H19" s="104" t="s">
        <v>1282</v>
      </c>
      <c r="I19" s="61">
        <v>0</v>
      </c>
      <c r="J19" s="104" t="s">
        <v>1282</v>
      </c>
      <c r="K19" s="104" t="s">
        <v>1282</v>
      </c>
      <c r="L19" s="60">
        <v>0</v>
      </c>
      <c r="M19" s="61">
        <v>0</v>
      </c>
      <c r="N19" s="104" t="s">
        <v>1282</v>
      </c>
      <c r="O19" s="61">
        <v>0</v>
      </c>
      <c r="P19" s="104" t="s">
        <v>1282</v>
      </c>
      <c r="Q19" s="60">
        <v>0</v>
      </c>
      <c r="R19" s="60">
        <v>0</v>
      </c>
    </row>
    <row r="20" spans="1:18">
      <c r="A20" s="59" t="s">
        <v>680</v>
      </c>
      <c r="B20" s="103" t="s">
        <v>1282</v>
      </c>
      <c r="C20" s="104" t="s">
        <v>1282</v>
      </c>
      <c r="D20" s="104" t="s">
        <v>1282</v>
      </c>
      <c r="E20" s="104" t="s">
        <v>1282</v>
      </c>
      <c r="F20" s="104" t="s">
        <v>1282</v>
      </c>
      <c r="G20" s="104" t="s">
        <v>1282</v>
      </c>
      <c r="H20" s="104" t="s">
        <v>1282</v>
      </c>
      <c r="I20" s="61">
        <v>0</v>
      </c>
      <c r="J20" s="104" t="s">
        <v>1282</v>
      </c>
      <c r="K20" s="104" t="s">
        <v>1282</v>
      </c>
      <c r="L20" s="60">
        <v>0</v>
      </c>
      <c r="M20" s="61">
        <v>0</v>
      </c>
      <c r="N20" s="104" t="s">
        <v>1282</v>
      </c>
      <c r="O20" s="61">
        <v>0</v>
      </c>
      <c r="P20" s="104" t="s">
        <v>1282</v>
      </c>
      <c r="Q20" s="60">
        <v>0</v>
      </c>
      <c r="R20" s="60">
        <v>0</v>
      </c>
    </row>
    <row r="21" spans="1:18">
      <c r="A21" t="s">
        <v>168</v>
      </c>
      <c r="B21" t="s">
        <v>168</v>
      </c>
      <c r="C21" s="104" t="s">
        <v>1282</v>
      </c>
      <c r="D21" s="104" t="s">
        <v>1282</v>
      </c>
      <c r="E21" t="s">
        <v>168</v>
      </c>
      <c r="F21" t="s">
        <v>168</v>
      </c>
      <c r="G21" s="104" t="s">
        <v>1282</v>
      </c>
      <c r="H21" s="104" t="s">
        <v>1282</v>
      </c>
      <c r="I21" s="57">
        <v>0</v>
      </c>
      <c r="J21" t="s">
        <v>168</v>
      </c>
      <c r="K21" s="58">
        <v>0</v>
      </c>
      <c r="L21" s="58">
        <v>0</v>
      </c>
      <c r="M21" s="57">
        <v>0</v>
      </c>
      <c r="N21" s="57">
        <v>0</v>
      </c>
      <c r="O21" s="57">
        <v>0</v>
      </c>
      <c r="P21" s="58">
        <v>0</v>
      </c>
      <c r="Q21" s="58">
        <v>0</v>
      </c>
      <c r="R21" s="58">
        <v>0</v>
      </c>
    </row>
    <row r="22" spans="1:18">
      <c r="A22" s="59" t="s">
        <v>681</v>
      </c>
      <c r="B22" s="103" t="s">
        <v>1282</v>
      </c>
      <c r="C22" s="104" t="s">
        <v>1282</v>
      </c>
      <c r="D22" s="104" t="s">
        <v>1282</v>
      </c>
      <c r="E22" s="104" t="s">
        <v>1282</v>
      </c>
      <c r="F22" s="104" t="s">
        <v>1282</v>
      </c>
      <c r="G22" s="104" t="s">
        <v>1282</v>
      </c>
      <c r="H22" s="104" t="s">
        <v>1282</v>
      </c>
      <c r="I22" s="61">
        <v>0</v>
      </c>
      <c r="J22" s="104" t="s">
        <v>1282</v>
      </c>
      <c r="K22" s="104" t="s">
        <v>1282</v>
      </c>
      <c r="L22" s="60">
        <v>0</v>
      </c>
      <c r="M22" s="61">
        <v>0</v>
      </c>
      <c r="N22" s="104" t="s">
        <v>1282</v>
      </c>
      <c r="O22" s="61">
        <v>0</v>
      </c>
      <c r="P22" s="104" t="s">
        <v>1282</v>
      </c>
      <c r="Q22" s="60">
        <v>0</v>
      </c>
      <c r="R22" s="60">
        <v>0</v>
      </c>
    </row>
    <row r="23" spans="1:18">
      <c r="A23" t="s">
        <v>168</v>
      </c>
      <c r="B23" t="s">
        <v>168</v>
      </c>
      <c r="C23" s="104" t="s">
        <v>1282</v>
      </c>
      <c r="D23" s="104" t="s">
        <v>1282</v>
      </c>
      <c r="E23" t="s">
        <v>168</v>
      </c>
      <c r="F23" t="s">
        <v>168</v>
      </c>
      <c r="G23" s="104" t="s">
        <v>1282</v>
      </c>
      <c r="H23" s="104" t="s">
        <v>1282</v>
      </c>
      <c r="I23" s="57">
        <v>0</v>
      </c>
      <c r="J23" t="s">
        <v>168</v>
      </c>
      <c r="K23" s="58">
        <v>0</v>
      </c>
      <c r="L23" s="58">
        <v>0</v>
      </c>
      <c r="M23" s="57">
        <v>0</v>
      </c>
      <c r="N23" s="57">
        <v>0</v>
      </c>
      <c r="O23" s="57">
        <v>0</v>
      </c>
      <c r="P23" s="58">
        <v>0</v>
      </c>
      <c r="Q23" s="58">
        <v>0</v>
      </c>
      <c r="R23" s="58">
        <v>0</v>
      </c>
    </row>
    <row r="24" spans="1:18">
      <c r="A24" t="s">
        <v>178</v>
      </c>
      <c r="B24" s="103" t="s">
        <v>1282</v>
      </c>
      <c r="C24" s="104" t="s">
        <v>1282</v>
      </c>
      <c r="D24" s="104" t="s">
        <v>1282</v>
      </c>
      <c r="E24" s="104" t="s">
        <v>1282</v>
      </c>
      <c r="F24" s="104" t="s">
        <v>1282</v>
      </c>
      <c r="G24" s="104" t="s">
        <v>1282</v>
      </c>
      <c r="H24" s="104" t="s">
        <v>1282</v>
      </c>
      <c r="I24" s="104" t="s">
        <v>1282</v>
      </c>
      <c r="J24" s="104" t="s">
        <v>1282</v>
      </c>
      <c r="K24" s="104" t="s">
        <v>1282</v>
      </c>
      <c r="L24" s="104" t="s">
        <v>1282</v>
      </c>
      <c r="M24" s="104" t="s">
        <v>1282</v>
      </c>
      <c r="N24" s="104" t="s">
        <v>1282</v>
      </c>
      <c r="O24" s="104" t="s">
        <v>1282</v>
      </c>
      <c r="P24" s="104" t="s">
        <v>1282</v>
      </c>
      <c r="Q24" s="104" t="s">
        <v>1282</v>
      </c>
      <c r="R24" s="104" t="s">
        <v>1282</v>
      </c>
    </row>
    <row r="25" spans="1:18">
      <c r="A25" t="s">
        <v>193</v>
      </c>
      <c r="B25" s="103" t="s">
        <v>1282</v>
      </c>
      <c r="C25" s="104" t="s">
        <v>1282</v>
      </c>
      <c r="D25" s="104" t="s">
        <v>1282</v>
      </c>
      <c r="E25" s="104" t="s">
        <v>1282</v>
      </c>
      <c r="F25" s="104" t="s">
        <v>1282</v>
      </c>
      <c r="G25" s="104" t="s">
        <v>1282</v>
      </c>
      <c r="H25" s="104" t="s">
        <v>1282</v>
      </c>
      <c r="I25" s="104" t="s">
        <v>1282</v>
      </c>
      <c r="J25" s="104" t="s">
        <v>1282</v>
      </c>
      <c r="K25" s="104" t="s">
        <v>1282</v>
      </c>
      <c r="L25" s="104" t="s">
        <v>1282</v>
      </c>
      <c r="M25" s="104" t="s">
        <v>1282</v>
      </c>
      <c r="N25" s="104" t="s">
        <v>1282</v>
      </c>
      <c r="O25" s="104" t="s">
        <v>1282</v>
      </c>
      <c r="P25" s="104" t="s">
        <v>1282</v>
      </c>
      <c r="Q25" s="104" t="s">
        <v>1282</v>
      </c>
      <c r="R25" s="104" t="s">
        <v>1282</v>
      </c>
    </row>
    <row r="26" spans="1:18">
      <c r="A26" t="s">
        <v>194</v>
      </c>
      <c r="B26" s="103" t="s">
        <v>1282</v>
      </c>
      <c r="C26" s="104" t="s">
        <v>1282</v>
      </c>
      <c r="D26" s="104" t="s">
        <v>1282</v>
      </c>
      <c r="E26" s="104" t="s">
        <v>1282</v>
      </c>
      <c r="F26" s="104" t="s">
        <v>1282</v>
      </c>
      <c r="G26" s="104" t="s">
        <v>1282</v>
      </c>
      <c r="H26" s="104" t="s">
        <v>1282</v>
      </c>
      <c r="I26" s="104" t="s">
        <v>1282</v>
      </c>
      <c r="J26" s="104" t="s">
        <v>1282</v>
      </c>
      <c r="K26" s="104" t="s">
        <v>1282</v>
      </c>
      <c r="L26" s="104" t="s">
        <v>1282</v>
      </c>
      <c r="M26" s="104" t="s">
        <v>1282</v>
      </c>
      <c r="N26" s="104" t="s">
        <v>1282</v>
      </c>
      <c r="O26" s="104" t="s">
        <v>1282</v>
      </c>
      <c r="P26" s="104" t="s">
        <v>1282</v>
      </c>
      <c r="Q26" s="104" t="s">
        <v>1282</v>
      </c>
      <c r="R26" s="104" t="s">
        <v>1282</v>
      </c>
    </row>
    <row r="27" spans="1:18">
      <c r="A27" t="s">
        <v>195</v>
      </c>
      <c r="B27" s="103" t="s">
        <v>1282</v>
      </c>
      <c r="C27" s="104" t="s">
        <v>1282</v>
      </c>
      <c r="D27" s="104" t="s">
        <v>1282</v>
      </c>
      <c r="E27" s="104" t="s">
        <v>1282</v>
      </c>
      <c r="F27" s="104" t="s">
        <v>1282</v>
      </c>
      <c r="G27" s="104" t="s">
        <v>1282</v>
      </c>
      <c r="H27" s="104" t="s">
        <v>1282</v>
      </c>
      <c r="I27" s="104" t="s">
        <v>1282</v>
      </c>
      <c r="J27" s="104" t="s">
        <v>1282</v>
      </c>
      <c r="K27" s="104" t="s">
        <v>1282</v>
      </c>
      <c r="L27" s="104" t="s">
        <v>1282</v>
      </c>
      <c r="M27" s="104" t="s">
        <v>1282</v>
      </c>
      <c r="N27" s="104" t="s">
        <v>1282</v>
      </c>
      <c r="O27" s="104" t="s">
        <v>1282</v>
      </c>
      <c r="P27" s="104" t="s">
        <v>1282</v>
      </c>
      <c r="Q27" s="104" t="s">
        <v>1282</v>
      </c>
      <c r="R27" s="104" t="s">
        <v>1282</v>
      </c>
    </row>
    <row r="28" spans="1:18" hidden="1"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A365" s="14"/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6"/>
      <c r="C367" s="14"/>
      <c r="D367" s="14"/>
      <c r="E367" s="14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50" width="9.140625" style="14" hidden="1"/>
    <col min="51" max="52" width="0" style="14" hidden="1"/>
    <col min="53" max="16384" width="9.140625" style="14" hidden="1"/>
  </cols>
  <sheetData>
    <row r="1" spans="1:20" s="1" customFormat="1">
      <c r="A1" s="2" t="s">
        <v>0</v>
      </c>
      <c r="B1" s="63" t="s">
        <v>1281</v>
      </c>
    </row>
    <row r="2" spans="1:20" s="1" customFormat="1">
      <c r="A2" s="2" t="s">
        <v>1</v>
      </c>
      <c r="B2" s="10" t="s">
        <v>738</v>
      </c>
    </row>
    <row r="3" spans="1:20" s="1" customFormat="1">
      <c r="A3" s="2" t="s">
        <v>2</v>
      </c>
      <c r="B3" s="64" t="s">
        <v>739</v>
      </c>
    </row>
    <row r="4" spans="1:20" s="1" customFormat="1">
      <c r="A4" s="2" t="s">
        <v>3</v>
      </c>
      <c r="B4" s="65" t="s">
        <v>156</v>
      </c>
    </row>
    <row r="5" spans="1:20" ht="18.75">
      <c r="A5" s="79" t="s">
        <v>85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1"/>
    </row>
    <row r="6" spans="1:20" s="16" customFormat="1">
      <c r="A6" s="34" t="s">
        <v>92</v>
      </c>
      <c r="B6" s="35" t="s">
        <v>46</v>
      </c>
      <c r="C6" s="35" t="s">
        <v>109</v>
      </c>
      <c r="D6" s="35" t="s">
        <v>47</v>
      </c>
      <c r="E6" s="35" t="s">
        <v>80</v>
      </c>
      <c r="F6" s="35" t="s">
        <v>48</v>
      </c>
      <c r="G6" s="35" t="s">
        <v>49</v>
      </c>
      <c r="H6" s="35" t="s">
        <v>67</v>
      </c>
      <c r="I6" s="35" t="s">
        <v>68</v>
      </c>
      <c r="J6" s="35" t="s">
        <v>50</v>
      </c>
      <c r="K6" s="35" t="s">
        <v>51</v>
      </c>
      <c r="L6" s="111" t="s">
        <v>52</v>
      </c>
      <c r="M6" s="111" t="s">
        <v>146</v>
      </c>
      <c r="N6" s="35" t="s">
        <v>147</v>
      </c>
      <c r="O6" s="35" t="s">
        <v>5</v>
      </c>
      <c r="P6" s="35" t="s">
        <v>69</v>
      </c>
      <c r="Q6" s="35" t="s">
        <v>54</v>
      </c>
      <c r="R6" s="36" t="s">
        <v>142</v>
      </c>
      <c r="T6" s="14"/>
    </row>
    <row r="7" spans="1:20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97" t="s">
        <v>1282</v>
      </c>
      <c r="G7" s="97" t="s">
        <v>1282</v>
      </c>
      <c r="H7" s="22" t="s">
        <v>70</v>
      </c>
      <c r="I7" s="22" t="s">
        <v>71</v>
      </c>
      <c r="J7" s="97" t="s">
        <v>1282</v>
      </c>
      <c r="K7" s="22" t="s">
        <v>7</v>
      </c>
      <c r="L7" s="22" t="s">
        <v>7</v>
      </c>
      <c r="M7" s="22" t="s">
        <v>143</v>
      </c>
      <c r="N7" s="97" t="s">
        <v>1282</v>
      </c>
      <c r="O7" s="22" t="s">
        <v>6</v>
      </c>
      <c r="P7" s="22" t="s">
        <v>7</v>
      </c>
      <c r="Q7" s="22" t="s">
        <v>7</v>
      </c>
      <c r="R7" s="23" t="s">
        <v>7</v>
      </c>
    </row>
    <row r="8" spans="1:20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25" t="s">
        <v>81</v>
      </c>
      <c r="R8" s="25" t="s">
        <v>82</v>
      </c>
      <c r="S8" s="26"/>
    </row>
    <row r="9" spans="1:20" s="18" customFormat="1" ht="20.25">
      <c r="A9" s="19" t="s">
        <v>110</v>
      </c>
      <c r="B9" s="99" t="s">
        <v>1282</v>
      </c>
      <c r="C9" s="99" t="s">
        <v>1282</v>
      </c>
      <c r="D9" s="99" t="s">
        <v>1282</v>
      </c>
      <c r="E9" s="99" t="s">
        <v>1282</v>
      </c>
      <c r="F9" s="99" t="s">
        <v>1282</v>
      </c>
      <c r="G9" s="99" t="s">
        <v>1282</v>
      </c>
      <c r="H9" s="99" t="s">
        <v>1282</v>
      </c>
      <c r="I9" s="99" t="s">
        <v>1282</v>
      </c>
      <c r="J9" s="99" t="s">
        <v>1282</v>
      </c>
      <c r="K9" s="99" t="s">
        <v>1282</v>
      </c>
      <c r="L9" s="99" t="s">
        <v>1282</v>
      </c>
      <c r="M9" s="55">
        <v>0</v>
      </c>
      <c r="N9" s="99" t="s">
        <v>1282</v>
      </c>
      <c r="O9" s="55">
        <v>0</v>
      </c>
      <c r="P9" s="99" t="s">
        <v>1282</v>
      </c>
      <c r="Q9" s="56">
        <v>0</v>
      </c>
      <c r="R9" s="56">
        <v>0</v>
      </c>
      <c r="S9" s="26"/>
    </row>
    <row r="10" spans="1:20">
      <c r="A10" s="59" t="s">
        <v>161</v>
      </c>
      <c r="B10" s="104" t="s">
        <v>1282</v>
      </c>
      <c r="C10" s="104" t="s">
        <v>1282</v>
      </c>
      <c r="D10" s="104" t="s">
        <v>1282</v>
      </c>
      <c r="E10" s="104" t="s">
        <v>1282</v>
      </c>
      <c r="F10" s="104" t="s">
        <v>1282</v>
      </c>
      <c r="G10" s="104" t="s">
        <v>1282</v>
      </c>
      <c r="H10" s="104" t="s">
        <v>1282</v>
      </c>
      <c r="I10" s="61">
        <v>0</v>
      </c>
      <c r="J10" s="104" t="s">
        <v>1282</v>
      </c>
      <c r="K10" s="104" t="s">
        <v>1282</v>
      </c>
      <c r="L10" s="60">
        <v>0</v>
      </c>
      <c r="M10" s="61">
        <v>0</v>
      </c>
      <c r="N10" s="104" t="s">
        <v>1282</v>
      </c>
      <c r="O10" s="61">
        <v>0</v>
      </c>
      <c r="P10" s="104" t="s">
        <v>1282</v>
      </c>
      <c r="Q10" s="60">
        <v>0</v>
      </c>
      <c r="R10" s="60">
        <v>0</v>
      </c>
    </row>
    <row r="11" spans="1:20">
      <c r="A11" s="59" t="s">
        <v>678</v>
      </c>
      <c r="B11" s="104" t="s">
        <v>1282</v>
      </c>
      <c r="C11" s="104" t="s">
        <v>1282</v>
      </c>
      <c r="D11" s="104" t="s">
        <v>1282</v>
      </c>
      <c r="E11" s="104" t="s">
        <v>1282</v>
      </c>
      <c r="F11" s="104" t="s">
        <v>1282</v>
      </c>
      <c r="G11" s="104" t="s">
        <v>1282</v>
      </c>
      <c r="H11" s="104" t="s">
        <v>1282</v>
      </c>
      <c r="I11" s="61">
        <v>0</v>
      </c>
      <c r="J11" s="104" t="s">
        <v>1282</v>
      </c>
      <c r="K11" s="104" t="s">
        <v>1282</v>
      </c>
      <c r="L11" s="60">
        <v>0</v>
      </c>
      <c r="M11" s="61">
        <v>0</v>
      </c>
      <c r="N11" s="104" t="s">
        <v>1282</v>
      </c>
      <c r="O11" s="61">
        <v>0</v>
      </c>
      <c r="P11" s="104" t="s">
        <v>1282</v>
      </c>
      <c r="Q11" s="60">
        <v>0</v>
      </c>
      <c r="R11" s="60">
        <v>0</v>
      </c>
    </row>
    <row r="12" spans="1:20">
      <c r="A12" t="s">
        <v>168</v>
      </c>
      <c r="B12" t="s">
        <v>168</v>
      </c>
      <c r="C12" s="104" t="s">
        <v>1282</v>
      </c>
      <c r="D12" s="104" t="s">
        <v>1282</v>
      </c>
      <c r="E12" t="s">
        <v>168</v>
      </c>
      <c r="F12" t="s">
        <v>168</v>
      </c>
      <c r="G12" s="104" t="s">
        <v>1282</v>
      </c>
      <c r="H12" s="104" t="s">
        <v>1282</v>
      </c>
      <c r="I12" s="57">
        <v>0</v>
      </c>
      <c r="J12" t="s">
        <v>168</v>
      </c>
      <c r="K12" s="58">
        <v>0</v>
      </c>
      <c r="L12" s="58">
        <v>0</v>
      </c>
      <c r="M12" s="57">
        <v>0</v>
      </c>
      <c r="N12" s="57">
        <v>0</v>
      </c>
      <c r="O12" s="57">
        <v>0</v>
      </c>
      <c r="P12" s="58">
        <v>0</v>
      </c>
      <c r="Q12" s="58">
        <v>0</v>
      </c>
      <c r="R12" s="58">
        <v>0</v>
      </c>
    </row>
    <row r="13" spans="1:20">
      <c r="A13" s="59" t="s">
        <v>679</v>
      </c>
      <c r="B13" s="104" t="s">
        <v>1282</v>
      </c>
      <c r="C13" s="104" t="s">
        <v>1282</v>
      </c>
      <c r="D13" s="104" t="s">
        <v>1282</v>
      </c>
      <c r="E13" s="104" t="s">
        <v>1282</v>
      </c>
      <c r="F13" s="104" t="s">
        <v>1282</v>
      </c>
      <c r="G13" s="104" t="s">
        <v>1282</v>
      </c>
      <c r="H13" s="104" t="s">
        <v>1282</v>
      </c>
      <c r="I13" s="61">
        <v>0</v>
      </c>
      <c r="J13" s="104" t="s">
        <v>1282</v>
      </c>
      <c r="K13" s="104" t="s">
        <v>1282</v>
      </c>
      <c r="L13" s="60">
        <v>0</v>
      </c>
      <c r="M13" s="61">
        <v>0</v>
      </c>
      <c r="N13" s="104" t="s">
        <v>1282</v>
      </c>
      <c r="O13" s="61">
        <v>0</v>
      </c>
      <c r="P13" s="104" t="s">
        <v>1282</v>
      </c>
      <c r="Q13" s="60">
        <v>0</v>
      </c>
      <c r="R13" s="60">
        <v>0</v>
      </c>
    </row>
    <row r="14" spans="1:20">
      <c r="A14" t="s">
        <v>168</v>
      </c>
      <c r="B14" t="s">
        <v>168</v>
      </c>
      <c r="C14" s="104" t="s">
        <v>1282</v>
      </c>
      <c r="D14" s="104" t="s">
        <v>1282</v>
      </c>
      <c r="E14" t="s">
        <v>168</v>
      </c>
      <c r="F14" t="s">
        <v>168</v>
      </c>
      <c r="G14" s="104" t="s">
        <v>1282</v>
      </c>
      <c r="H14" s="104" t="s">
        <v>1282</v>
      </c>
      <c r="I14" s="57">
        <v>0</v>
      </c>
      <c r="J14" t="s">
        <v>168</v>
      </c>
      <c r="K14" s="58">
        <v>0</v>
      </c>
      <c r="L14" s="58">
        <v>0</v>
      </c>
      <c r="M14" s="57">
        <v>0</v>
      </c>
      <c r="N14" s="57">
        <v>0</v>
      </c>
      <c r="O14" s="57">
        <v>0</v>
      </c>
      <c r="P14" s="58">
        <v>0</v>
      </c>
      <c r="Q14" s="58">
        <v>0</v>
      </c>
      <c r="R14" s="58">
        <v>0</v>
      </c>
    </row>
    <row r="15" spans="1:20">
      <c r="A15" s="59" t="s">
        <v>198</v>
      </c>
      <c r="B15" s="104" t="s">
        <v>1282</v>
      </c>
      <c r="C15" s="104" t="s">
        <v>1282</v>
      </c>
      <c r="D15" s="104" t="s">
        <v>1282</v>
      </c>
      <c r="E15" s="104" t="s">
        <v>1282</v>
      </c>
      <c r="F15" s="104" t="s">
        <v>1282</v>
      </c>
      <c r="G15" s="104" t="s">
        <v>1282</v>
      </c>
      <c r="H15" s="104" t="s">
        <v>1282</v>
      </c>
      <c r="I15" s="61">
        <v>0</v>
      </c>
      <c r="J15" s="104" t="s">
        <v>1282</v>
      </c>
      <c r="K15" s="104" t="s">
        <v>1282</v>
      </c>
      <c r="L15" s="60">
        <v>0</v>
      </c>
      <c r="M15" s="61">
        <v>0</v>
      </c>
      <c r="N15" s="104" t="s">
        <v>1282</v>
      </c>
      <c r="O15" s="61">
        <v>0</v>
      </c>
      <c r="P15" s="104" t="s">
        <v>1282</v>
      </c>
      <c r="Q15" s="60">
        <v>0</v>
      </c>
      <c r="R15" s="60">
        <v>0</v>
      </c>
    </row>
    <row r="16" spans="1:20">
      <c r="A16" t="s">
        <v>168</v>
      </c>
      <c r="B16" t="s">
        <v>168</v>
      </c>
      <c r="C16" s="104" t="s">
        <v>1282</v>
      </c>
      <c r="D16" s="104" t="s">
        <v>1282</v>
      </c>
      <c r="E16" t="s">
        <v>168</v>
      </c>
      <c r="F16" t="s">
        <v>168</v>
      </c>
      <c r="G16" s="104" t="s">
        <v>1282</v>
      </c>
      <c r="H16" s="104" t="s">
        <v>1282</v>
      </c>
      <c r="I16" s="57">
        <v>0</v>
      </c>
      <c r="J16" t="s">
        <v>168</v>
      </c>
      <c r="K16" s="58">
        <v>0</v>
      </c>
      <c r="L16" s="58">
        <v>0</v>
      </c>
      <c r="M16" s="57">
        <v>0</v>
      </c>
      <c r="N16" s="57">
        <v>0</v>
      </c>
      <c r="O16" s="57">
        <v>0</v>
      </c>
      <c r="P16" s="58">
        <v>0</v>
      </c>
      <c r="Q16" s="58">
        <v>0</v>
      </c>
      <c r="R16" s="58">
        <v>0</v>
      </c>
    </row>
    <row r="17" spans="1:18">
      <c r="A17" s="59" t="s">
        <v>201</v>
      </c>
      <c r="B17" s="104" t="s">
        <v>1282</v>
      </c>
      <c r="C17" s="104" t="s">
        <v>1282</v>
      </c>
      <c r="D17" s="104" t="s">
        <v>1282</v>
      </c>
      <c r="E17" s="104" t="s">
        <v>1282</v>
      </c>
      <c r="F17" s="104" t="s">
        <v>1282</v>
      </c>
      <c r="G17" s="104" t="s">
        <v>1282</v>
      </c>
      <c r="H17" s="104" t="s">
        <v>1282</v>
      </c>
      <c r="I17" s="61">
        <v>0</v>
      </c>
      <c r="J17" s="104" t="s">
        <v>1282</v>
      </c>
      <c r="K17" s="104" t="s">
        <v>1282</v>
      </c>
      <c r="L17" s="60">
        <v>0</v>
      </c>
      <c r="M17" s="61">
        <v>0</v>
      </c>
      <c r="N17" s="104" t="s">
        <v>1282</v>
      </c>
      <c r="O17" s="61">
        <v>0</v>
      </c>
      <c r="P17" s="104" t="s">
        <v>1282</v>
      </c>
      <c r="Q17" s="60">
        <v>0</v>
      </c>
      <c r="R17" s="60">
        <v>0</v>
      </c>
    </row>
    <row r="18" spans="1:18">
      <c r="A18" t="s">
        <v>168</v>
      </c>
      <c r="B18" t="s">
        <v>168</v>
      </c>
      <c r="C18" s="104" t="s">
        <v>1282</v>
      </c>
      <c r="D18" s="104" t="s">
        <v>1282</v>
      </c>
      <c r="E18" t="s">
        <v>168</v>
      </c>
      <c r="F18" t="s">
        <v>168</v>
      </c>
      <c r="G18" s="104" t="s">
        <v>1282</v>
      </c>
      <c r="H18" s="104" t="s">
        <v>1282</v>
      </c>
      <c r="I18" s="57">
        <v>0</v>
      </c>
      <c r="J18" t="s">
        <v>168</v>
      </c>
      <c r="K18" s="58">
        <v>0</v>
      </c>
      <c r="L18" s="58">
        <v>0</v>
      </c>
      <c r="M18" s="57">
        <v>0</v>
      </c>
      <c r="N18" s="57">
        <v>0</v>
      </c>
      <c r="O18" s="57">
        <v>0</v>
      </c>
      <c r="P18" s="58">
        <v>0</v>
      </c>
      <c r="Q18" s="58">
        <v>0</v>
      </c>
      <c r="R18" s="58">
        <v>0</v>
      </c>
    </row>
    <row r="19" spans="1:18">
      <c r="A19" s="59" t="s">
        <v>175</v>
      </c>
      <c r="B19" s="104" t="s">
        <v>1282</v>
      </c>
      <c r="C19" s="104" t="s">
        <v>1282</v>
      </c>
      <c r="D19" s="104" t="s">
        <v>1282</v>
      </c>
      <c r="E19" s="104" t="s">
        <v>1282</v>
      </c>
      <c r="F19" s="104" t="s">
        <v>1282</v>
      </c>
      <c r="G19" s="104" t="s">
        <v>1282</v>
      </c>
      <c r="H19" s="104" t="s">
        <v>1282</v>
      </c>
      <c r="I19" s="61">
        <v>0</v>
      </c>
      <c r="J19" s="104" t="s">
        <v>1282</v>
      </c>
      <c r="K19" s="104" t="s">
        <v>1282</v>
      </c>
      <c r="L19" s="60">
        <v>0</v>
      </c>
      <c r="M19" s="61">
        <v>0</v>
      </c>
      <c r="N19" s="104" t="s">
        <v>1282</v>
      </c>
      <c r="O19" s="61">
        <v>0</v>
      </c>
      <c r="P19" s="104" t="s">
        <v>1282</v>
      </c>
      <c r="Q19" s="60">
        <v>0</v>
      </c>
      <c r="R19" s="60">
        <v>0</v>
      </c>
    </row>
    <row r="20" spans="1:18">
      <c r="A20" s="59" t="s">
        <v>199</v>
      </c>
      <c r="B20" s="104" t="s">
        <v>1282</v>
      </c>
      <c r="C20" s="104" t="s">
        <v>1282</v>
      </c>
      <c r="D20" s="104" t="s">
        <v>1282</v>
      </c>
      <c r="E20" s="104" t="s">
        <v>1282</v>
      </c>
      <c r="F20" s="104" t="s">
        <v>1282</v>
      </c>
      <c r="G20" s="104" t="s">
        <v>1282</v>
      </c>
      <c r="H20" s="104" t="s">
        <v>1282</v>
      </c>
      <c r="I20" s="61">
        <v>0</v>
      </c>
      <c r="J20" s="104" t="s">
        <v>1282</v>
      </c>
      <c r="K20" s="104" t="s">
        <v>1282</v>
      </c>
      <c r="L20" s="60">
        <v>0</v>
      </c>
      <c r="M20" s="61">
        <v>0</v>
      </c>
      <c r="N20" s="104" t="s">
        <v>1282</v>
      </c>
      <c r="O20" s="61">
        <v>0</v>
      </c>
      <c r="P20" s="104" t="s">
        <v>1282</v>
      </c>
      <c r="Q20" s="60">
        <v>0</v>
      </c>
      <c r="R20" s="60">
        <v>0</v>
      </c>
    </row>
    <row r="21" spans="1:18">
      <c r="A21" t="s">
        <v>168</v>
      </c>
      <c r="B21" t="s">
        <v>168</v>
      </c>
      <c r="C21" s="104" t="s">
        <v>1282</v>
      </c>
      <c r="D21" s="104" t="s">
        <v>1282</v>
      </c>
      <c r="E21" t="s">
        <v>168</v>
      </c>
      <c r="F21" t="s">
        <v>168</v>
      </c>
      <c r="G21" s="104" t="s">
        <v>1282</v>
      </c>
      <c r="H21" s="104" t="s">
        <v>1282</v>
      </c>
      <c r="I21" s="57">
        <v>0</v>
      </c>
      <c r="J21" t="s">
        <v>168</v>
      </c>
      <c r="K21" s="58">
        <v>0</v>
      </c>
      <c r="L21" s="58">
        <v>0</v>
      </c>
      <c r="M21" s="57">
        <v>0</v>
      </c>
      <c r="N21" s="57">
        <v>0</v>
      </c>
      <c r="O21" s="57">
        <v>0</v>
      </c>
      <c r="P21" s="58">
        <v>0</v>
      </c>
      <c r="Q21" s="58">
        <v>0</v>
      </c>
      <c r="R21" s="58">
        <v>0</v>
      </c>
    </row>
    <row r="22" spans="1:18">
      <c r="A22" s="59" t="s">
        <v>200</v>
      </c>
      <c r="B22" s="104" t="s">
        <v>1282</v>
      </c>
      <c r="C22" s="104" t="s">
        <v>1282</v>
      </c>
      <c r="D22" s="104" t="s">
        <v>1282</v>
      </c>
      <c r="E22" s="104" t="s">
        <v>1282</v>
      </c>
      <c r="F22" s="104" t="s">
        <v>1282</v>
      </c>
      <c r="G22" s="104" t="s">
        <v>1282</v>
      </c>
      <c r="H22" s="104" t="s">
        <v>1282</v>
      </c>
      <c r="I22" s="61">
        <v>0</v>
      </c>
      <c r="J22" s="104" t="s">
        <v>1282</v>
      </c>
      <c r="K22" s="104" t="s">
        <v>1282</v>
      </c>
      <c r="L22" s="60">
        <v>0</v>
      </c>
      <c r="M22" s="61">
        <v>0</v>
      </c>
      <c r="N22" s="104" t="s">
        <v>1282</v>
      </c>
      <c r="O22" s="61">
        <v>0</v>
      </c>
      <c r="P22" s="104" t="s">
        <v>1282</v>
      </c>
      <c r="Q22" s="60">
        <v>0</v>
      </c>
      <c r="R22" s="60">
        <v>0</v>
      </c>
    </row>
    <row r="23" spans="1:18">
      <c r="A23" t="s">
        <v>168</v>
      </c>
      <c r="B23" t="s">
        <v>168</v>
      </c>
      <c r="C23" s="104" t="s">
        <v>1282</v>
      </c>
      <c r="D23" s="104" t="s">
        <v>1282</v>
      </c>
      <c r="E23" t="s">
        <v>168</v>
      </c>
      <c r="F23" t="s">
        <v>168</v>
      </c>
      <c r="G23" s="104" t="s">
        <v>1282</v>
      </c>
      <c r="H23" s="104" t="s">
        <v>1282</v>
      </c>
      <c r="I23" s="57">
        <v>0</v>
      </c>
      <c r="J23" t="s">
        <v>168</v>
      </c>
      <c r="K23" s="58">
        <v>0</v>
      </c>
      <c r="L23" s="58">
        <v>0</v>
      </c>
      <c r="M23" s="57">
        <v>0</v>
      </c>
      <c r="N23" s="57">
        <v>0</v>
      </c>
      <c r="O23" s="57">
        <v>0</v>
      </c>
      <c r="P23" s="58">
        <v>0</v>
      </c>
      <c r="Q23" s="58">
        <v>0</v>
      </c>
      <c r="R23" s="58">
        <v>0</v>
      </c>
    </row>
    <row r="24" spans="1:18">
      <c r="A24" t="s">
        <v>178</v>
      </c>
      <c r="B24" s="104" t="s">
        <v>1282</v>
      </c>
      <c r="C24" s="104" t="s">
        <v>1282</v>
      </c>
      <c r="D24" s="104" t="s">
        <v>1282</v>
      </c>
      <c r="E24" s="104" t="s">
        <v>1282</v>
      </c>
      <c r="F24" s="104" t="s">
        <v>1282</v>
      </c>
      <c r="G24" s="104" t="s">
        <v>1282</v>
      </c>
      <c r="H24" s="104" t="s">
        <v>1282</v>
      </c>
      <c r="I24" s="104" t="s">
        <v>1282</v>
      </c>
      <c r="J24" s="104" t="s">
        <v>1282</v>
      </c>
      <c r="K24" s="104" t="s">
        <v>1282</v>
      </c>
      <c r="L24" s="104" t="s">
        <v>1282</v>
      </c>
      <c r="M24" s="104" t="s">
        <v>1282</v>
      </c>
      <c r="N24" s="104" t="s">
        <v>1282</v>
      </c>
      <c r="O24" s="104" t="s">
        <v>1282</v>
      </c>
      <c r="P24" s="104" t="s">
        <v>1282</v>
      </c>
      <c r="Q24" s="104" t="s">
        <v>1282</v>
      </c>
      <c r="R24" s="104" t="s">
        <v>1282</v>
      </c>
    </row>
    <row r="25" spans="1:18">
      <c r="A25" t="s">
        <v>193</v>
      </c>
      <c r="B25" s="104" t="s">
        <v>1282</v>
      </c>
      <c r="C25" s="104" t="s">
        <v>1282</v>
      </c>
      <c r="D25" s="104" t="s">
        <v>1282</v>
      </c>
      <c r="E25" s="104" t="s">
        <v>1282</v>
      </c>
      <c r="F25" s="104" t="s">
        <v>1282</v>
      </c>
      <c r="G25" s="104" t="s">
        <v>1282</v>
      </c>
      <c r="H25" s="104" t="s">
        <v>1282</v>
      </c>
      <c r="I25" s="104" t="s">
        <v>1282</v>
      </c>
      <c r="J25" s="104" t="s">
        <v>1282</v>
      </c>
      <c r="K25" s="104" t="s">
        <v>1282</v>
      </c>
      <c r="L25" s="104" t="s">
        <v>1282</v>
      </c>
      <c r="M25" s="104" t="s">
        <v>1282</v>
      </c>
      <c r="N25" s="104" t="s">
        <v>1282</v>
      </c>
      <c r="O25" s="104" t="s">
        <v>1282</v>
      </c>
      <c r="P25" s="104" t="s">
        <v>1282</v>
      </c>
      <c r="Q25" s="104" t="s">
        <v>1282</v>
      </c>
      <c r="R25" s="104" t="s">
        <v>1282</v>
      </c>
    </row>
    <row r="26" spans="1:18">
      <c r="A26" t="s">
        <v>194</v>
      </c>
      <c r="B26" s="104" t="s">
        <v>1282</v>
      </c>
      <c r="C26" s="104" t="s">
        <v>1282</v>
      </c>
      <c r="D26" s="104" t="s">
        <v>1282</v>
      </c>
      <c r="E26" s="104" t="s">
        <v>1282</v>
      </c>
      <c r="F26" s="104" t="s">
        <v>1282</v>
      </c>
      <c r="G26" s="104" t="s">
        <v>1282</v>
      </c>
      <c r="H26" s="104" t="s">
        <v>1282</v>
      </c>
      <c r="I26" s="104" t="s">
        <v>1282</v>
      </c>
      <c r="J26" s="104" t="s">
        <v>1282</v>
      </c>
      <c r="K26" s="104" t="s">
        <v>1282</v>
      </c>
      <c r="L26" s="104" t="s">
        <v>1282</v>
      </c>
      <c r="M26" s="104" t="s">
        <v>1282</v>
      </c>
      <c r="N26" s="104" t="s">
        <v>1282</v>
      </c>
      <c r="O26" s="104" t="s">
        <v>1282</v>
      </c>
      <c r="P26" s="104" t="s">
        <v>1282</v>
      </c>
      <c r="Q26" s="104" t="s">
        <v>1282</v>
      </c>
      <c r="R26" s="104" t="s">
        <v>1282</v>
      </c>
    </row>
    <row r="27" spans="1:18">
      <c r="A27" t="s">
        <v>195</v>
      </c>
      <c r="B27" s="104" t="s">
        <v>1282</v>
      </c>
      <c r="C27" s="104" t="s">
        <v>1282</v>
      </c>
      <c r="D27" s="104" t="s">
        <v>1282</v>
      </c>
      <c r="E27" s="104" t="s">
        <v>1282</v>
      </c>
      <c r="F27" s="104" t="s">
        <v>1282</v>
      </c>
      <c r="G27" s="104" t="s">
        <v>1282</v>
      </c>
      <c r="H27" s="104" t="s">
        <v>1282</v>
      </c>
      <c r="I27" s="104" t="s">
        <v>1282</v>
      </c>
      <c r="J27" s="104" t="s">
        <v>1282</v>
      </c>
      <c r="K27" s="104" t="s">
        <v>1282</v>
      </c>
      <c r="L27" s="104" t="s">
        <v>1282</v>
      </c>
      <c r="M27" s="104" t="s">
        <v>1282</v>
      </c>
      <c r="N27" s="104" t="s">
        <v>1282</v>
      </c>
      <c r="O27" s="104" t="s">
        <v>1282</v>
      </c>
      <c r="P27" s="104" t="s">
        <v>1282</v>
      </c>
      <c r="Q27" s="104" t="s">
        <v>1282</v>
      </c>
      <c r="R27" s="104" t="s">
        <v>1282</v>
      </c>
    </row>
    <row r="28" spans="1:18" hidden="1"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1:4" hidden="1">
      <c r="B497" s="14"/>
      <c r="C497" s="14"/>
      <c r="D497" s="14"/>
    </row>
    <row r="498" spans="1:4" hidden="1">
      <c r="B498" s="14"/>
      <c r="C498" s="14"/>
      <c r="D498" s="14"/>
    </row>
    <row r="499" spans="1:4" hidden="1">
      <c r="B499" s="14"/>
      <c r="C499" s="14"/>
      <c r="D499" s="14"/>
    </row>
    <row r="500" spans="1:4" hidden="1">
      <c r="B500" s="14"/>
      <c r="C500" s="14"/>
      <c r="D500" s="14"/>
    </row>
    <row r="501" spans="1:4" hidden="1">
      <c r="B501" s="14"/>
      <c r="C501" s="14"/>
      <c r="D501" s="14"/>
    </row>
    <row r="502" spans="1:4" hidden="1">
      <c r="B502" s="14"/>
      <c r="C502" s="14"/>
      <c r="D502" s="14"/>
    </row>
    <row r="503" spans="1:4" hidden="1">
      <c r="B503" s="14"/>
      <c r="C503" s="14"/>
      <c r="D503" s="14"/>
    </row>
    <row r="504" spans="1:4" hidden="1">
      <c r="B504" s="14"/>
      <c r="C504" s="14"/>
      <c r="D504" s="14"/>
    </row>
    <row r="505" spans="1:4" hidden="1">
      <c r="B505" s="14"/>
      <c r="C505" s="14"/>
      <c r="D505" s="14"/>
    </row>
    <row r="506" spans="1:4" hidden="1">
      <c r="B506" s="14"/>
      <c r="C506" s="14"/>
      <c r="D506" s="14"/>
    </row>
    <row r="507" spans="1:4" hidden="1">
      <c r="B507" s="14"/>
      <c r="C507" s="14"/>
      <c r="D507" s="14"/>
    </row>
    <row r="508" spans="1:4" hidden="1">
      <c r="B508" s="14"/>
      <c r="C508" s="14"/>
      <c r="D508" s="14"/>
    </row>
    <row r="512" spans="1:4" hidden="1">
      <c r="A512" s="14"/>
    </row>
    <row r="513" spans="1:1" hidden="1">
      <c r="A513" s="14"/>
    </row>
    <row r="514" spans="1:1" hidden="1">
      <c r="A514" s="16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34" s="1" customFormat="1">
      <c r="A1" s="2" t="s">
        <v>0</v>
      </c>
      <c r="B1" s="63" t="s">
        <v>1281</v>
      </c>
    </row>
    <row r="2" spans="1:34" s="1" customFormat="1">
      <c r="A2" s="2" t="s">
        <v>1</v>
      </c>
      <c r="B2" s="10" t="s">
        <v>738</v>
      </c>
    </row>
    <row r="3" spans="1:34" s="1" customFormat="1">
      <c r="A3" s="2" t="s">
        <v>2</v>
      </c>
      <c r="B3" s="64" t="s">
        <v>739</v>
      </c>
    </row>
    <row r="4" spans="1:34" s="1" customFormat="1">
      <c r="A4" s="2" t="s">
        <v>3</v>
      </c>
      <c r="B4" s="65" t="s">
        <v>156</v>
      </c>
    </row>
    <row r="5" spans="1:34" ht="18.75">
      <c r="A5" s="79" t="s">
        <v>87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1"/>
    </row>
    <row r="6" spans="1:34" s="16" customFormat="1">
      <c r="A6" s="34" t="s">
        <v>92</v>
      </c>
      <c r="B6" s="35" t="s">
        <v>46</v>
      </c>
      <c r="C6" s="35" t="s">
        <v>109</v>
      </c>
      <c r="D6" s="35" t="s">
        <v>47</v>
      </c>
      <c r="E6" s="35" t="s">
        <v>80</v>
      </c>
      <c r="F6" s="35" t="s">
        <v>50</v>
      </c>
      <c r="G6" s="35" t="s">
        <v>146</v>
      </c>
      <c r="H6" s="35" t="s">
        <v>147</v>
      </c>
      <c r="I6" s="35" t="s">
        <v>5</v>
      </c>
      <c r="J6" s="35" t="s">
        <v>69</v>
      </c>
      <c r="K6" s="35" t="s">
        <v>54</v>
      </c>
      <c r="L6" s="36" t="s">
        <v>142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97" t="s">
        <v>1282</v>
      </c>
      <c r="G7" s="22" t="s">
        <v>143</v>
      </c>
      <c r="H7" s="97" t="s">
        <v>1282</v>
      </c>
      <c r="I7" s="22" t="s">
        <v>6</v>
      </c>
      <c r="J7" s="22" t="s">
        <v>7</v>
      </c>
      <c r="K7" s="22" t="s">
        <v>7</v>
      </c>
      <c r="L7" s="23" t="s">
        <v>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25" t="s">
        <v>63</v>
      </c>
      <c r="L8" s="25" t="s">
        <v>72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s="18" customFormat="1" ht="20.25">
      <c r="A9" s="19" t="s">
        <v>88</v>
      </c>
      <c r="B9" s="99" t="s">
        <v>1282</v>
      </c>
      <c r="C9" s="99" t="s">
        <v>1282</v>
      </c>
      <c r="D9" s="99" t="s">
        <v>1282</v>
      </c>
      <c r="E9" s="99" t="s">
        <v>1282</v>
      </c>
      <c r="F9" s="99" t="s">
        <v>1282</v>
      </c>
      <c r="G9" s="55">
        <v>0</v>
      </c>
      <c r="H9" s="99" t="s">
        <v>1282</v>
      </c>
      <c r="I9" s="55">
        <v>0</v>
      </c>
      <c r="J9" s="99" t="s">
        <v>1282</v>
      </c>
      <c r="K9" s="56">
        <v>0</v>
      </c>
      <c r="L9" s="56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>
      <c r="A10" s="59" t="s">
        <v>161</v>
      </c>
      <c r="B10" s="104" t="s">
        <v>1282</v>
      </c>
      <c r="C10" s="104" t="s">
        <v>1282</v>
      </c>
      <c r="D10" s="104" t="s">
        <v>1282</v>
      </c>
      <c r="E10" s="104" t="s">
        <v>1282</v>
      </c>
      <c r="F10" s="104" t="s">
        <v>1282</v>
      </c>
      <c r="G10" s="61">
        <v>0</v>
      </c>
      <c r="H10" s="104" t="s">
        <v>1282</v>
      </c>
      <c r="I10" s="61">
        <v>0</v>
      </c>
      <c r="J10" s="104" t="s">
        <v>1282</v>
      </c>
      <c r="K10" s="60">
        <v>0</v>
      </c>
      <c r="L10" s="60">
        <v>0</v>
      </c>
    </row>
    <row r="11" spans="1:34">
      <c r="A11" t="s">
        <v>168</v>
      </c>
      <c r="B11" t="s">
        <v>168</v>
      </c>
      <c r="C11" s="104" t="s">
        <v>1282</v>
      </c>
      <c r="D11" s="104" t="s">
        <v>1282</v>
      </c>
      <c r="E11" t="s">
        <v>168</v>
      </c>
      <c r="F11" t="s">
        <v>168</v>
      </c>
      <c r="G11" s="57">
        <v>0</v>
      </c>
      <c r="H11" s="57">
        <v>0</v>
      </c>
      <c r="I11" s="57">
        <v>0</v>
      </c>
      <c r="J11" s="58">
        <v>0</v>
      </c>
      <c r="K11" s="58">
        <v>0</v>
      </c>
      <c r="L11" s="58">
        <v>0</v>
      </c>
    </row>
    <row r="12" spans="1:34">
      <c r="A12" s="59" t="s">
        <v>175</v>
      </c>
      <c r="B12" s="104" t="s">
        <v>1282</v>
      </c>
      <c r="C12" s="104" t="s">
        <v>1282</v>
      </c>
      <c r="D12" s="104" t="s">
        <v>1282</v>
      </c>
      <c r="E12" s="104" t="s">
        <v>1282</v>
      </c>
      <c r="F12" s="104" t="s">
        <v>1282</v>
      </c>
      <c r="G12" s="61">
        <v>0</v>
      </c>
      <c r="H12" s="104" t="s">
        <v>1282</v>
      </c>
      <c r="I12" s="61">
        <v>0</v>
      </c>
      <c r="J12" s="104" t="s">
        <v>1282</v>
      </c>
      <c r="K12" s="60">
        <v>0</v>
      </c>
      <c r="L12" s="60">
        <v>0</v>
      </c>
    </row>
    <row r="13" spans="1:34">
      <c r="A13" s="59" t="s">
        <v>199</v>
      </c>
      <c r="B13" s="104" t="s">
        <v>1282</v>
      </c>
      <c r="C13" s="104" t="s">
        <v>1282</v>
      </c>
      <c r="D13" s="104" t="s">
        <v>1282</v>
      </c>
      <c r="E13" s="104" t="s">
        <v>1282</v>
      </c>
      <c r="F13" s="104" t="s">
        <v>1282</v>
      </c>
      <c r="G13" s="61">
        <v>0</v>
      </c>
      <c r="H13" s="104" t="s">
        <v>1282</v>
      </c>
      <c r="I13" s="61">
        <v>0</v>
      </c>
      <c r="J13" s="104" t="s">
        <v>1282</v>
      </c>
      <c r="K13" s="60">
        <v>0</v>
      </c>
      <c r="L13" s="60">
        <v>0</v>
      </c>
    </row>
    <row r="14" spans="1:34">
      <c r="A14" t="s">
        <v>168</v>
      </c>
      <c r="B14" t="s">
        <v>168</v>
      </c>
      <c r="C14" s="104" t="s">
        <v>1282</v>
      </c>
      <c r="D14" s="104" t="s">
        <v>1282</v>
      </c>
      <c r="E14" t="s">
        <v>168</v>
      </c>
      <c r="F14" t="s">
        <v>168</v>
      </c>
      <c r="G14" s="57">
        <v>0</v>
      </c>
      <c r="H14" s="57">
        <v>0</v>
      </c>
      <c r="I14" s="57">
        <v>0</v>
      </c>
      <c r="J14" s="58">
        <v>0</v>
      </c>
      <c r="K14" s="58">
        <v>0</v>
      </c>
      <c r="L14" s="58">
        <v>0</v>
      </c>
    </row>
    <row r="15" spans="1:34">
      <c r="A15" s="59" t="s">
        <v>200</v>
      </c>
      <c r="B15" s="104" t="s">
        <v>1282</v>
      </c>
      <c r="C15" s="104" t="s">
        <v>1282</v>
      </c>
      <c r="D15" s="104" t="s">
        <v>1282</v>
      </c>
      <c r="E15" s="104" t="s">
        <v>1282</v>
      </c>
      <c r="F15" s="104" t="s">
        <v>1282</v>
      </c>
      <c r="G15" s="61">
        <v>0</v>
      </c>
      <c r="H15" s="104" t="s">
        <v>1282</v>
      </c>
      <c r="I15" s="61">
        <v>0</v>
      </c>
      <c r="J15" s="104" t="s">
        <v>1282</v>
      </c>
      <c r="K15" s="60">
        <v>0</v>
      </c>
      <c r="L15" s="60">
        <v>0</v>
      </c>
    </row>
    <row r="16" spans="1:34">
      <c r="A16" t="s">
        <v>168</v>
      </c>
      <c r="B16" t="s">
        <v>168</v>
      </c>
      <c r="C16" s="104" t="s">
        <v>1282</v>
      </c>
      <c r="D16" s="104" t="s">
        <v>1282</v>
      </c>
      <c r="E16" t="s">
        <v>168</v>
      </c>
      <c r="F16" t="s">
        <v>168</v>
      </c>
      <c r="G16" s="57">
        <v>0</v>
      </c>
      <c r="H16" s="57">
        <v>0</v>
      </c>
      <c r="I16" s="57">
        <v>0</v>
      </c>
      <c r="J16" s="58">
        <v>0</v>
      </c>
      <c r="K16" s="58">
        <v>0</v>
      </c>
      <c r="L16" s="58">
        <v>0</v>
      </c>
    </row>
    <row r="17" spans="1:12">
      <c r="A17" t="s">
        <v>178</v>
      </c>
      <c r="B17" s="104" t="s">
        <v>1282</v>
      </c>
      <c r="C17" s="104" t="s">
        <v>1282</v>
      </c>
      <c r="D17" s="104" t="s">
        <v>1282</v>
      </c>
      <c r="E17" s="104" t="s">
        <v>1282</v>
      </c>
      <c r="F17" s="104" t="s">
        <v>1282</v>
      </c>
      <c r="G17" s="104" t="s">
        <v>1282</v>
      </c>
      <c r="H17" s="104" t="s">
        <v>1282</v>
      </c>
      <c r="I17" s="104" t="s">
        <v>1282</v>
      </c>
      <c r="J17" s="104" t="s">
        <v>1282</v>
      </c>
      <c r="K17" s="104" t="s">
        <v>1282</v>
      </c>
      <c r="L17" s="104" t="s">
        <v>1282</v>
      </c>
    </row>
    <row r="18" spans="1:12">
      <c r="A18" t="s">
        <v>193</v>
      </c>
      <c r="B18" s="104" t="s">
        <v>1282</v>
      </c>
      <c r="C18" s="104" t="s">
        <v>1282</v>
      </c>
      <c r="D18" s="104" t="s">
        <v>1282</v>
      </c>
      <c r="E18" s="104" t="s">
        <v>1282</v>
      </c>
      <c r="F18" s="104" t="s">
        <v>1282</v>
      </c>
      <c r="G18" s="104" t="s">
        <v>1282</v>
      </c>
      <c r="H18" s="104" t="s">
        <v>1282</v>
      </c>
      <c r="I18" s="104" t="s">
        <v>1282</v>
      </c>
      <c r="J18" s="104" t="s">
        <v>1282</v>
      </c>
      <c r="K18" s="104" t="s">
        <v>1282</v>
      </c>
      <c r="L18" s="104" t="s">
        <v>1282</v>
      </c>
    </row>
    <row r="19" spans="1:12">
      <c r="A19" t="s">
        <v>194</v>
      </c>
      <c r="B19" s="104" t="s">
        <v>1282</v>
      </c>
      <c r="C19" s="104" t="s">
        <v>1282</v>
      </c>
      <c r="D19" s="104" t="s">
        <v>1282</v>
      </c>
      <c r="E19" s="104" t="s">
        <v>1282</v>
      </c>
      <c r="F19" s="104" t="s">
        <v>1282</v>
      </c>
      <c r="G19" s="104" t="s">
        <v>1282</v>
      </c>
      <c r="H19" s="104" t="s">
        <v>1282</v>
      </c>
      <c r="I19" s="104" t="s">
        <v>1282</v>
      </c>
      <c r="J19" s="104" t="s">
        <v>1282</v>
      </c>
      <c r="K19" s="104" t="s">
        <v>1282</v>
      </c>
      <c r="L19" s="104" t="s">
        <v>1282</v>
      </c>
    </row>
    <row r="20" spans="1:12">
      <c r="A20" t="s">
        <v>195</v>
      </c>
      <c r="B20" s="104" t="s">
        <v>1282</v>
      </c>
      <c r="C20" s="104" t="s">
        <v>1282</v>
      </c>
      <c r="D20" s="104" t="s">
        <v>1282</v>
      </c>
      <c r="E20" s="104" t="s">
        <v>1282</v>
      </c>
      <c r="F20" s="104" t="s">
        <v>1282</v>
      </c>
      <c r="G20" s="104" t="s">
        <v>1282</v>
      </c>
      <c r="H20" s="104" t="s">
        <v>1282</v>
      </c>
      <c r="I20" s="104" t="s">
        <v>1282</v>
      </c>
      <c r="J20" s="104" t="s">
        <v>1282</v>
      </c>
      <c r="K20" s="104" t="s">
        <v>1282</v>
      </c>
      <c r="L20" s="104" t="s">
        <v>1282</v>
      </c>
    </row>
    <row r="21" spans="1:12" hidden="1"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A387" s="14"/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6"/>
      <c r="B389" s="14"/>
      <c r="C389" s="14"/>
      <c r="D389" s="14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4" width="5.7109375" style="14" hidden="1"/>
    <col min="35" max="42" width="9.140625" style="14" hidden="1"/>
    <col min="43" max="52" width="0" style="14" hidden="1"/>
    <col min="53" max="16384" width="9.140625" style="14" hidden="1"/>
  </cols>
  <sheetData>
    <row r="1" spans="1:20" s="1" customFormat="1">
      <c r="A1" s="2" t="s">
        <v>0</v>
      </c>
      <c r="B1" s="63" t="s">
        <v>1281</v>
      </c>
    </row>
    <row r="2" spans="1:20" s="1" customFormat="1">
      <c r="A2" s="2" t="s">
        <v>1</v>
      </c>
      <c r="B2" s="10" t="s">
        <v>738</v>
      </c>
    </row>
    <row r="3" spans="1:20" s="1" customFormat="1">
      <c r="A3" s="2" t="s">
        <v>2</v>
      </c>
      <c r="B3" s="64" t="s">
        <v>739</v>
      </c>
    </row>
    <row r="4" spans="1:20" s="1" customFormat="1">
      <c r="A4" s="2" t="s">
        <v>3</v>
      </c>
      <c r="B4" s="65" t="s">
        <v>156</v>
      </c>
    </row>
    <row r="5" spans="1:20" ht="18.75">
      <c r="A5" s="79" t="s">
        <v>111</v>
      </c>
      <c r="B5" s="80"/>
      <c r="C5" s="80"/>
      <c r="D5" s="80"/>
      <c r="E5" s="80"/>
      <c r="F5" s="80"/>
      <c r="G5" s="80"/>
      <c r="H5" s="80"/>
      <c r="I5" s="80"/>
      <c r="J5" s="81"/>
    </row>
    <row r="6" spans="1:20" s="16" customFormat="1">
      <c r="A6" s="34" t="s">
        <v>92</v>
      </c>
      <c r="B6" s="35" t="s">
        <v>46</v>
      </c>
      <c r="C6" s="35" t="s">
        <v>50</v>
      </c>
      <c r="D6" s="35" t="s">
        <v>67</v>
      </c>
      <c r="E6" s="35" t="s">
        <v>146</v>
      </c>
      <c r="F6" s="35" t="s">
        <v>147</v>
      </c>
      <c r="G6" s="35" t="s">
        <v>5</v>
      </c>
      <c r="H6" s="35" t="s">
        <v>69</v>
      </c>
      <c r="I6" s="35" t="s">
        <v>54</v>
      </c>
      <c r="J6" s="36" t="s">
        <v>142</v>
      </c>
    </row>
    <row r="7" spans="1:20" s="16" customFormat="1">
      <c r="A7" s="96" t="s">
        <v>1282</v>
      </c>
      <c r="B7" s="97" t="s">
        <v>1282</v>
      </c>
      <c r="C7" s="97" t="s">
        <v>1282</v>
      </c>
      <c r="D7" s="22" t="s">
        <v>70</v>
      </c>
      <c r="E7" s="22" t="s">
        <v>143</v>
      </c>
      <c r="F7" s="97" t="s">
        <v>1282</v>
      </c>
      <c r="G7" s="22" t="s">
        <v>6</v>
      </c>
      <c r="H7" s="22" t="s">
        <v>7</v>
      </c>
      <c r="I7" s="22" t="s">
        <v>7</v>
      </c>
      <c r="J7" s="23" t="s">
        <v>7</v>
      </c>
    </row>
    <row r="8" spans="1:20" s="18" customFormat="1" ht="20.25">
      <c r="A8" s="98" t="s">
        <v>1282</v>
      </c>
      <c r="B8" s="6" t="s">
        <v>8</v>
      </c>
      <c r="C8" s="6" t="s">
        <v>56</v>
      </c>
      <c r="D8" s="6" t="s">
        <v>57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25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8" customFormat="1" ht="20.25">
      <c r="A9" s="19" t="s">
        <v>112</v>
      </c>
      <c r="B9" s="99" t="s">
        <v>1282</v>
      </c>
      <c r="C9" s="99" t="s">
        <v>1282</v>
      </c>
      <c r="D9" s="99" t="s">
        <v>1282</v>
      </c>
      <c r="E9" s="55">
        <v>0</v>
      </c>
      <c r="F9" s="99" t="s">
        <v>1282</v>
      </c>
      <c r="G9" s="55">
        <v>0</v>
      </c>
      <c r="H9" s="99" t="s">
        <v>1282</v>
      </c>
      <c r="I9" s="56">
        <v>0</v>
      </c>
      <c r="J9" s="56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>
      <c r="A10" s="59" t="s">
        <v>161</v>
      </c>
      <c r="B10" s="104" t="s">
        <v>1282</v>
      </c>
      <c r="C10" s="104" t="s">
        <v>1282</v>
      </c>
      <c r="D10" s="104" t="s">
        <v>1282</v>
      </c>
      <c r="E10" s="61">
        <v>0</v>
      </c>
      <c r="F10" s="104" t="s">
        <v>1282</v>
      </c>
      <c r="G10" s="61">
        <v>0</v>
      </c>
      <c r="H10" s="104" t="s">
        <v>1282</v>
      </c>
      <c r="I10" s="60">
        <v>0</v>
      </c>
      <c r="J10" s="60">
        <v>0</v>
      </c>
    </row>
    <row r="11" spans="1:20">
      <c r="A11" s="59" t="s">
        <v>682</v>
      </c>
      <c r="B11" s="104" t="s">
        <v>1282</v>
      </c>
      <c r="C11" s="104" t="s">
        <v>1282</v>
      </c>
      <c r="D11" s="104" t="s">
        <v>1282</v>
      </c>
      <c r="E11" s="61">
        <v>0</v>
      </c>
      <c r="F11" s="104" t="s">
        <v>1282</v>
      </c>
      <c r="G11" s="61">
        <v>0</v>
      </c>
      <c r="H11" s="104" t="s">
        <v>1282</v>
      </c>
      <c r="I11" s="60">
        <v>0</v>
      </c>
      <c r="J11" s="60">
        <v>0</v>
      </c>
    </row>
    <row r="12" spans="1:20">
      <c r="A12" t="s">
        <v>168</v>
      </c>
      <c r="B12" t="s">
        <v>168</v>
      </c>
      <c r="C12" t="s">
        <v>168</v>
      </c>
      <c r="D12" s="104" t="s">
        <v>1282</v>
      </c>
      <c r="E12" s="57">
        <v>0</v>
      </c>
      <c r="F12" s="57">
        <v>0</v>
      </c>
      <c r="G12" s="57">
        <v>0</v>
      </c>
      <c r="H12" s="58">
        <v>0</v>
      </c>
      <c r="I12" s="58">
        <v>0</v>
      </c>
      <c r="J12" s="58">
        <v>0</v>
      </c>
    </row>
    <row r="13" spans="1:20">
      <c r="A13" s="59" t="s">
        <v>683</v>
      </c>
      <c r="B13" s="104" t="s">
        <v>1282</v>
      </c>
      <c r="C13" s="104" t="s">
        <v>1282</v>
      </c>
      <c r="D13" s="104" t="s">
        <v>1282</v>
      </c>
      <c r="E13" s="61">
        <v>0</v>
      </c>
      <c r="F13" s="104" t="s">
        <v>1282</v>
      </c>
      <c r="G13" s="61">
        <v>0</v>
      </c>
      <c r="H13" s="104" t="s">
        <v>1282</v>
      </c>
      <c r="I13" s="60">
        <v>0</v>
      </c>
      <c r="J13" s="60">
        <v>0</v>
      </c>
    </row>
    <row r="14" spans="1:20">
      <c r="A14" t="s">
        <v>168</v>
      </c>
      <c r="B14" t="s">
        <v>168</v>
      </c>
      <c r="C14" t="s">
        <v>168</v>
      </c>
      <c r="D14" s="104" t="s">
        <v>1282</v>
      </c>
      <c r="E14" s="57">
        <v>0</v>
      </c>
      <c r="F14" s="57">
        <v>0</v>
      </c>
      <c r="G14" s="57">
        <v>0</v>
      </c>
      <c r="H14" s="58">
        <v>0</v>
      </c>
      <c r="I14" s="58">
        <v>0</v>
      </c>
      <c r="J14" s="58">
        <v>0</v>
      </c>
    </row>
    <row r="15" spans="1:20">
      <c r="A15" s="59" t="s">
        <v>684</v>
      </c>
      <c r="B15" s="104" t="s">
        <v>1282</v>
      </c>
      <c r="C15" s="104" t="s">
        <v>1282</v>
      </c>
      <c r="D15" s="104" t="s">
        <v>1282</v>
      </c>
      <c r="E15" s="61">
        <v>0</v>
      </c>
      <c r="F15" s="104" t="s">
        <v>1282</v>
      </c>
      <c r="G15" s="61">
        <v>0</v>
      </c>
      <c r="H15" s="104" t="s">
        <v>1282</v>
      </c>
      <c r="I15" s="60">
        <v>0</v>
      </c>
      <c r="J15" s="60">
        <v>0</v>
      </c>
    </row>
    <row r="16" spans="1:20">
      <c r="A16" t="s">
        <v>168</v>
      </c>
      <c r="B16" t="s">
        <v>168</v>
      </c>
      <c r="C16" t="s">
        <v>168</v>
      </c>
      <c r="D16" s="104" t="s">
        <v>1282</v>
      </c>
      <c r="E16" s="57">
        <v>0</v>
      </c>
      <c r="F16" s="57">
        <v>0</v>
      </c>
      <c r="G16" s="57">
        <v>0</v>
      </c>
      <c r="H16" s="58">
        <v>0</v>
      </c>
      <c r="I16" s="58">
        <v>0</v>
      </c>
      <c r="J16" s="58">
        <v>0</v>
      </c>
    </row>
    <row r="17" spans="1:10">
      <c r="A17" s="59" t="s">
        <v>685</v>
      </c>
      <c r="B17" s="104" t="s">
        <v>1282</v>
      </c>
      <c r="C17" s="104" t="s">
        <v>1282</v>
      </c>
      <c r="D17" s="104" t="s">
        <v>1282</v>
      </c>
      <c r="E17" s="61">
        <v>0</v>
      </c>
      <c r="F17" s="104" t="s">
        <v>1282</v>
      </c>
      <c r="G17" s="61">
        <v>0</v>
      </c>
      <c r="H17" s="104" t="s">
        <v>1282</v>
      </c>
      <c r="I17" s="60">
        <v>0</v>
      </c>
      <c r="J17" s="60">
        <v>0</v>
      </c>
    </row>
    <row r="18" spans="1:10">
      <c r="A18" t="s">
        <v>168</v>
      </c>
      <c r="B18" t="s">
        <v>168</v>
      </c>
      <c r="C18" t="s">
        <v>168</v>
      </c>
      <c r="D18" s="104" t="s">
        <v>1282</v>
      </c>
      <c r="E18" s="57">
        <v>0</v>
      </c>
      <c r="F18" s="57">
        <v>0</v>
      </c>
      <c r="G18" s="57">
        <v>0</v>
      </c>
      <c r="H18" s="58">
        <v>0</v>
      </c>
      <c r="I18" s="58">
        <v>0</v>
      </c>
      <c r="J18" s="58">
        <v>0</v>
      </c>
    </row>
    <row r="19" spans="1:10">
      <c r="A19" s="59" t="s">
        <v>175</v>
      </c>
      <c r="B19" s="104" t="s">
        <v>1282</v>
      </c>
      <c r="C19" s="104" t="s">
        <v>1282</v>
      </c>
      <c r="D19" s="104" t="s">
        <v>1282</v>
      </c>
      <c r="E19" s="61">
        <v>0</v>
      </c>
      <c r="F19" s="104" t="s">
        <v>1282</v>
      </c>
      <c r="G19" s="61">
        <v>0</v>
      </c>
      <c r="H19" s="104" t="s">
        <v>1282</v>
      </c>
      <c r="I19" s="60">
        <v>0</v>
      </c>
      <c r="J19" s="60">
        <v>0</v>
      </c>
    </row>
    <row r="20" spans="1:10">
      <c r="A20" s="59" t="s">
        <v>686</v>
      </c>
      <c r="B20" s="104" t="s">
        <v>1282</v>
      </c>
      <c r="C20" s="104" t="s">
        <v>1282</v>
      </c>
      <c r="D20" s="104" t="s">
        <v>1282</v>
      </c>
      <c r="E20" s="61">
        <v>0</v>
      </c>
      <c r="F20" s="104" t="s">
        <v>1282</v>
      </c>
      <c r="G20" s="61">
        <v>0</v>
      </c>
      <c r="H20" s="104" t="s">
        <v>1282</v>
      </c>
      <c r="I20" s="60">
        <v>0</v>
      </c>
      <c r="J20" s="60">
        <v>0</v>
      </c>
    </row>
    <row r="21" spans="1:10">
      <c r="A21" t="s">
        <v>168</v>
      </c>
      <c r="B21" t="s">
        <v>168</v>
      </c>
      <c r="C21" t="s">
        <v>168</v>
      </c>
      <c r="D21" s="104" t="s">
        <v>1282</v>
      </c>
      <c r="E21" s="57">
        <v>0</v>
      </c>
      <c r="F21" s="57">
        <v>0</v>
      </c>
      <c r="G21" s="57">
        <v>0</v>
      </c>
      <c r="H21" s="58">
        <v>0</v>
      </c>
      <c r="I21" s="58">
        <v>0</v>
      </c>
      <c r="J21" s="58">
        <v>0</v>
      </c>
    </row>
    <row r="22" spans="1:10">
      <c r="A22" s="59" t="s">
        <v>687</v>
      </c>
      <c r="B22" s="104" t="s">
        <v>1282</v>
      </c>
      <c r="C22" s="104" t="s">
        <v>1282</v>
      </c>
      <c r="D22" s="104" t="s">
        <v>1282</v>
      </c>
      <c r="E22" s="61">
        <v>0</v>
      </c>
      <c r="F22" s="104" t="s">
        <v>1282</v>
      </c>
      <c r="G22" s="61">
        <v>0</v>
      </c>
      <c r="H22" s="104" t="s">
        <v>1282</v>
      </c>
      <c r="I22" s="60">
        <v>0</v>
      </c>
      <c r="J22" s="60">
        <v>0</v>
      </c>
    </row>
    <row r="23" spans="1:10">
      <c r="A23" t="s">
        <v>168</v>
      </c>
      <c r="B23" t="s">
        <v>168</v>
      </c>
      <c r="C23" t="s">
        <v>168</v>
      </c>
      <c r="D23" s="104" t="s">
        <v>1282</v>
      </c>
      <c r="E23" s="57">
        <v>0</v>
      </c>
      <c r="F23" s="57">
        <v>0</v>
      </c>
      <c r="G23" s="57">
        <v>0</v>
      </c>
      <c r="H23" s="58">
        <v>0</v>
      </c>
      <c r="I23" s="58">
        <v>0</v>
      </c>
      <c r="J23" s="58">
        <v>0</v>
      </c>
    </row>
    <row r="24" spans="1:10">
      <c r="A24" s="59" t="s">
        <v>688</v>
      </c>
      <c r="B24" s="104" t="s">
        <v>1282</v>
      </c>
      <c r="C24" s="104" t="s">
        <v>1282</v>
      </c>
      <c r="D24" s="104" t="s">
        <v>1282</v>
      </c>
      <c r="E24" s="61">
        <v>0</v>
      </c>
      <c r="F24" s="104" t="s">
        <v>1282</v>
      </c>
      <c r="G24" s="61">
        <v>0</v>
      </c>
      <c r="H24" s="104" t="s">
        <v>1282</v>
      </c>
      <c r="I24" s="60">
        <v>0</v>
      </c>
      <c r="J24" s="60">
        <v>0</v>
      </c>
    </row>
    <row r="25" spans="1:10">
      <c r="A25" t="s">
        <v>168</v>
      </c>
      <c r="B25" t="s">
        <v>168</v>
      </c>
      <c r="C25" t="s">
        <v>168</v>
      </c>
      <c r="D25" s="104" t="s">
        <v>1282</v>
      </c>
      <c r="E25" s="57">
        <v>0</v>
      </c>
      <c r="F25" s="57">
        <v>0</v>
      </c>
      <c r="G25" s="57">
        <v>0</v>
      </c>
      <c r="H25" s="58">
        <v>0</v>
      </c>
      <c r="I25" s="58">
        <v>0</v>
      </c>
      <c r="J25" s="58">
        <v>0</v>
      </c>
    </row>
    <row r="26" spans="1:10">
      <c r="A26" s="59" t="s">
        <v>689</v>
      </c>
      <c r="B26" s="104" t="s">
        <v>1282</v>
      </c>
      <c r="C26" s="104" t="s">
        <v>1282</v>
      </c>
      <c r="D26" s="104" t="s">
        <v>1282</v>
      </c>
      <c r="E26" s="61">
        <v>0</v>
      </c>
      <c r="F26" s="104" t="s">
        <v>1282</v>
      </c>
      <c r="G26" s="61">
        <v>0</v>
      </c>
      <c r="H26" s="104" t="s">
        <v>1282</v>
      </c>
      <c r="I26" s="60">
        <v>0</v>
      </c>
      <c r="J26" s="60">
        <v>0</v>
      </c>
    </row>
    <row r="27" spans="1:10">
      <c r="A27" t="s">
        <v>168</v>
      </c>
      <c r="B27" t="s">
        <v>168</v>
      </c>
      <c r="C27" t="s">
        <v>168</v>
      </c>
      <c r="D27" s="104" t="s">
        <v>1282</v>
      </c>
      <c r="E27" s="57">
        <v>0</v>
      </c>
      <c r="F27" s="57">
        <v>0</v>
      </c>
      <c r="G27" s="57">
        <v>0</v>
      </c>
      <c r="H27" s="58">
        <v>0</v>
      </c>
      <c r="I27" s="58">
        <v>0</v>
      </c>
      <c r="J27" s="58">
        <v>0</v>
      </c>
    </row>
    <row r="28" spans="1:10">
      <c r="A28" t="s">
        <v>178</v>
      </c>
      <c r="B28" s="104" t="s">
        <v>1282</v>
      </c>
      <c r="C28" s="104" t="s">
        <v>1282</v>
      </c>
      <c r="D28" s="104" t="s">
        <v>1282</v>
      </c>
      <c r="E28" s="104" t="s">
        <v>1282</v>
      </c>
      <c r="F28" s="104" t="s">
        <v>1282</v>
      </c>
      <c r="G28" s="104" t="s">
        <v>1282</v>
      </c>
      <c r="H28" s="104" t="s">
        <v>1282</v>
      </c>
      <c r="I28" s="104" t="s">
        <v>1282</v>
      </c>
      <c r="J28" s="104" t="s">
        <v>1282</v>
      </c>
    </row>
    <row r="29" spans="1:10">
      <c r="A29" t="s">
        <v>193</v>
      </c>
      <c r="B29" s="104" t="s">
        <v>1282</v>
      </c>
      <c r="C29" s="104" t="s">
        <v>1282</v>
      </c>
      <c r="D29" s="104" t="s">
        <v>1282</v>
      </c>
      <c r="E29" s="104" t="s">
        <v>1282</v>
      </c>
      <c r="F29" s="104" t="s">
        <v>1282</v>
      </c>
      <c r="G29" s="104" t="s">
        <v>1282</v>
      </c>
      <c r="H29" s="104" t="s">
        <v>1282</v>
      </c>
      <c r="I29" s="104" t="s">
        <v>1282</v>
      </c>
      <c r="J29" s="104" t="s">
        <v>1282</v>
      </c>
    </row>
    <row r="30" spans="1:10">
      <c r="A30" t="s">
        <v>194</v>
      </c>
      <c r="B30" s="104" t="s">
        <v>1282</v>
      </c>
      <c r="C30" s="104" t="s">
        <v>1282</v>
      </c>
      <c r="D30" s="104" t="s">
        <v>1282</v>
      </c>
      <c r="E30" s="104" t="s">
        <v>1282</v>
      </c>
      <c r="F30" s="104" t="s">
        <v>1282</v>
      </c>
      <c r="G30" s="104" t="s">
        <v>1282</v>
      </c>
      <c r="H30" s="104" t="s">
        <v>1282</v>
      </c>
      <c r="I30" s="104" t="s">
        <v>1282</v>
      </c>
      <c r="J30" s="104" t="s">
        <v>1282</v>
      </c>
    </row>
    <row r="31" spans="1:10">
      <c r="A31" t="s">
        <v>195</v>
      </c>
      <c r="B31" s="104" t="s">
        <v>1282</v>
      </c>
      <c r="C31" s="104" t="s">
        <v>1282</v>
      </c>
      <c r="D31" s="104" t="s">
        <v>1282</v>
      </c>
      <c r="E31" s="104" t="s">
        <v>1282</v>
      </c>
      <c r="F31" s="104" t="s">
        <v>1282</v>
      </c>
      <c r="G31" s="104" t="s">
        <v>1282</v>
      </c>
      <c r="H31" s="104" t="s">
        <v>1282</v>
      </c>
      <c r="I31" s="104" t="s">
        <v>1282</v>
      </c>
      <c r="J31" s="104" t="s">
        <v>1282</v>
      </c>
    </row>
    <row r="32" spans="1:10" hidden="1"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15" s="1" customFormat="1">
      <c r="A1" s="2" t="s">
        <v>0</v>
      </c>
      <c r="B1" s="63" t="s">
        <v>1281</v>
      </c>
    </row>
    <row r="2" spans="1:15" s="1" customFormat="1">
      <c r="A2" s="2" t="s">
        <v>1</v>
      </c>
      <c r="B2" s="10" t="s">
        <v>738</v>
      </c>
    </row>
    <row r="3" spans="1:15" s="1" customFormat="1">
      <c r="A3" s="2" t="s">
        <v>2</v>
      </c>
      <c r="B3" s="64" t="s">
        <v>739</v>
      </c>
    </row>
    <row r="4" spans="1:15" s="1" customFormat="1">
      <c r="A4" s="2" t="s">
        <v>3</v>
      </c>
      <c r="B4" s="65" t="s">
        <v>156</v>
      </c>
    </row>
    <row r="5" spans="1:15" ht="18.75">
      <c r="A5" s="79" t="s">
        <v>113</v>
      </c>
      <c r="B5" s="80"/>
      <c r="C5" s="80"/>
      <c r="D5" s="80"/>
      <c r="E5" s="80"/>
      <c r="F5" s="80"/>
      <c r="G5" s="80"/>
      <c r="H5" s="80"/>
      <c r="I5" s="80"/>
      <c r="J5" s="80"/>
      <c r="K5" s="81"/>
    </row>
    <row r="6" spans="1:15" s="16" customFormat="1">
      <c r="A6" s="34" t="s">
        <v>92</v>
      </c>
      <c r="B6" s="35" t="s">
        <v>46</v>
      </c>
      <c r="C6" s="35" t="s">
        <v>80</v>
      </c>
      <c r="D6" s="35" t="s">
        <v>50</v>
      </c>
      <c r="E6" s="35" t="s">
        <v>67</v>
      </c>
      <c r="F6" s="35" t="s">
        <v>146</v>
      </c>
      <c r="G6" s="35" t="s">
        <v>147</v>
      </c>
      <c r="H6" s="35" t="s">
        <v>5</v>
      </c>
      <c r="I6" s="35" t="s">
        <v>69</v>
      </c>
      <c r="J6" s="35" t="s">
        <v>54</v>
      </c>
      <c r="K6" s="36" t="s">
        <v>142</v>
      </c>
      <c r="L6" s="14"/>
      <c r="M6" s="14"/>
      <c r="N6" s="14"/>
      <c r="O6" s="14"/>
    </row>
    <row r="7" spans="1:15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17" t="s">
        <v>70</v>
      </c>
      <c r="F7" s="17" t="s">
        <v>143</v>
      </c>
      <c r="G7" s="97" t="s">
        <v>1282</v>
      </c>
      <c r="H7" s="17" t="s">
        <v>6</v>
      </c>
      <c r="I7" s="22" t="s">
        <v>7</v>
      </c>
      <c r="J7" s="22" t="s">
        <v>7</v>
      </c>
      <c r="K7" s="23" t="s">
        <v>7</v>
      </c>
      <c r="L7" s="14"/>
      <c r="M7" s="14"/>
      <c r="N7" s="14"/>
      <c r="O7" s="14"/>
    </row>
    <row r="8" spans="1:15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25" t="s">
        <v>62</v>
      </c>
      <c r="K8" s="25" t="s">
        <v>63</v>
      </c>
      <c r="L8" s="14"/>
      <c r="M8" s="14"/>
      <c r="N8" s="14"/>
      <c r="O8" s="14"/>
    </row>
    <row r="9" spans="1:15" s="18" customFormat="1" ht="20.25">
      <c r="A9" s="19" t="s">
        <v>93</v>
      </c>
      <c r="B9" s="99" t="s">
        <v>1282</v>
      </c>
      <c r="C9" s="99" t="s">
        <v>1282</v>
      </c>
      <c r="D9" s="99" t="s">
        <v>1282</v>
      </c>
      <c r="E9" s="99" t="s">
        <v>1282</v>
      </c>
      <c r="F9" s="55">
        <v>0</v>
      </c>
      <c r="G9" s="99" t="s">
        <v>1282</v>
      </c>
      <c r="H9" s="55">
        <v>0</v>
      </c>
      <c r="I9" s="99" t="s">
        <v>1282</v>
      </c>
      <c r="J9" s="56">
        <v>0</v>
      </c>
      <c r="K9" s="56">
        <v>0</v>
      </c>
      <c r="L9" s="14"/>
      <c r="M9" s="14"/>
      <c r="N9" s="14"/>
      <c r="O9" s="14"/>
    </row>
    <row r="10" spans="1:15">
      <c r="A10" s="59" t="s">
        <v>690</v>
      </c>
      <c r="B10" s="104" t="s">
        <v>1282</v>
      </c>
      <c r="C10" s="104" t="s">
        <v>1282</v>
      </c>
      <c r="D10" s="104" t="s">
        <v>1282</v>
      </c>
      <c r="E10" s="104" t="s">
        <v>1282</v>
      </c>
      <c r="F10" s="61">
        <v>0</v>
      </c>
      <c r="G10" s="104" t="s">
        <v>1282</v>
      </c>
      <c r="H10" s="61">
        <v>0</v>
      </c>
      <c r="I10" s="104" t="s">
        <v>1282</v>
      </c>
      <c r="J10" s="60">
        <v>0</v>
      </c>
      <c r="K10" s="60">
        <v>0</v>
      </c>
    </row>
    <row r="11" spans="1:15">
      <c r="A11" t="s">
        <v>168</v>
      </c>
      <c r="B11" t="s">
        <v>168</v>
      </c>
      <c r="C11" t="s">
        <v>168</v>
      </c>
      <c r="D11" t="s">
        <v>168</v>
      </c>
      <c r="E11" s="104" t="s">
        <v>1282</v>
      </c>
      <c r="F11" s="57">
        <v>0</v>
      </c>
      <c r="G11" s="57">
        <v>0</v>
      </c>
      <c r="H11" s="57">
        <v>0</v>
      </c>
      <c r="I11" s="58">
        <v>0</v>
      </c>
      <c r="J11" s="58">
        <v>0</v>
      </c>
      <c r="K11" s="58">
        <v>0</v>
      </c>
    </row>
    <row r="12" spans="1:15">
      <c r="A12" s="59" t="s">
        <v>646</v>
      </c>
      <c r="B12" s="104" t="s">
        <v>1282</v>
      </c>
      <c r="C12" s="104" t="s">
        <v>1282</v>
      </c>
      <c r="D12" s="104" t="s">
        <v>1282</v>
      </c>
      <c r="E12" s="104" t="s">
        <v>1282</v>
      </c>
      <c r="F12" s="61">
        <v>0</v>
      </c>
      <c r="G12" s="104" t="s">
        <v>1282</v>
      </c>
      <c r="H12" s="61">
        <v>0</v>
      </c>
      <c r="I12" s="104" t="s">
        <v>1282</v>
      </c>
      <c r="J12" s="60">
        <v>0</v>
      </c>
      <c r="K12" s="60">
        <v>0</v>
      </c>
    </row>
    <row r="13" spans="1:15">
      <c r="A13" t="s">
        <v>168</v>
      </c>
      <c r="B13" t="s">
        <v>168</v>
      </c>
      <c r="C13" t="s">
        <v>168</v>
      </c>
      <c r="D13" t="s">
        <v>168</v>
      </c>
      <c r="E13" s="104" t="s">
        <v>1282</v>
      </c>
      <c r="F13" s="57">
        <v>0</v>
      </c>
      <c r="G13" s="57">
        <v>0</v>
      </c>
      <c r="H13" s="57">
        <v>0</v>
      </c>
      <c r="I13" s="58">
        <v>0</v>
      </c>
      <c r="J13" s="58">
        <v>0</v>
      </c>
      <c r="K13" s="58">
        <v>0</v>
      </c>
    </row>
    <row r="14" spans="1:15">
      <c r="A14" t="s">
        <v>178</v>
      </c>
      <c r="B14" s="104" t="s">
        <v>1282</v>
      </c>
      <c r="C14" s="104" t="s">
        <v>1282</v>
      </c>
      <c r="D14" s="104" t="s">
        <v>1282</v>
      </c>
      <c r="E14" s="104" t="s">
        <v>1282</v>
      </c>
      <c r="F14" s="104" t="s">
        <v>1282</v>
      </c>
      <c r="G14" s="104" t="s">
        <v>1282</v>
      </c>
      <c r="H14" s="104" t="s">
        <v>1282</v>
      </c>
      <c r="I14" s="104" t="s">
        <v>1282</v>
      </c>
      <c r="J14" s="104" t="s">
        <v>1282</v>
      </c>
      <c r="K14" s="104" t="s">
        <v>1282</v>
      </c>
    </row>
    <row r="15" spans="1:15">
      <c r="A15" t="s">
        <v>193</v>
      </c>
      <c r="B15" s="104" t="s">
        <v>1282</v>
      </c>
      <c r="C15" s="104" t="s">
        <v>1282</v>
      </c>
      <c r="D15" s="104" t="s">
        <v>1282</v>
      </c>
      <c r="E15" s="104" t="s">
        <v>1282</v>
      </c>
      <c r="F15" s="104" t="s">
        <v>1282</v>
      </c>
      <c r="G15" s="104" t="s">
        <v>1282</v>
      </c>
      <c r="H15" s="104" t="s">
        <v>1282</v>
      </c>
      <c r="I15" s="104" t="s">
        <v>1282</v>
      </c>
      <c r="J15" s="104" t="s">
        <v>1282</v>
      </c>
      <c r="K15" s="104" t="s">
        <v>1282</v>
      </c>
    </row>
    <row r="16" spans="1:15">
      <c r="A16" t="s">
        <v>194</v>
      </c>
      <c r="B16" s="104" t="s">
        <v>1282</v>
      </c>
      <c r="C16" s="104" t="s">
        <v>1282</v>
      </c>
      <c r="D16" s="104" t="s">
        <v>1282</v>
      </c>
      <c r="E16" s="104" t="s">
        <v>1282</v>
      </c>
      <c r="F16" s="104" t="s">
        <v>1282</v>
      </c>
      <c r="G16" s="104" t="s">
        <v>1282</v>
      </c>
      <c r="H16" s="104" t="s">
        <v>1282</v>
      </c>
      <c r="I16" s="104" t="s">
        <v>1282</v>
      </c>
      <c r="J16" s="104" t="s">
        <v>1282</v>
      </c>
      <c r="K16" s="104" t="s">
        <v>1282</v>
      </c>
    </row>
    <row r="17" spans="1:11">
      <c r="A17" t="s">
        <v>195</v>
      </c>
      <c r="B17" s="104" t="s">
        <v>1282</v>
      </c>
      <c r="C17" s="104" t="s">
        <v>1282</v>
      </c>
      <c r="D17" s="104" t="s">
        <v>1282</v>
      </c>
      <c r="E17" s="104" t="s">
        <v>1282</v>
      </c>
      <c r="F17" s="104" t="s">
        <v>1282</v>
      </c>
      <c r="G17" s="104" t="s">
        <v>1282</v>
      </c>
      <c r="H17" s="104" t="s">
        <v>1282</v>
      </c>
      <c r="I17" s="104" t="s">
        <v>1282</v>
      </c>
      <c r="J17" s="104" t="s">
        <v>1282</v>
      </c>
      <c r="K17" s="104" t="s">
        <v>1282</v>
      </c>
    </row>
    <row r="18" spans="1:11" hidden="1">
      <c r="B18" s="14"/>
      <c r="C18" s="14"/>
    </row>
    <row r="19" spans="1:11" hidden="1">
      <c r="B19" s="14"/>
      <c r="C19" s="14"/>
    </row>
    <row r="20" spans="1:11" hidden="1">
      <c r="B20" s="14"/>
      <c r="C20" s="14"/>
    </row>
    <row r="21" spans="1:11" hidden="1"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12" s="1" customFormat="1">
      <c r="A1" s="2" t="s">
        <v>0</v>
      </c>
      <c r="B1" s="63" t="s">
        <v>1281</v>
      </c>
    </row>
    <row r="2" spans="1:12" s="1" customFormat="1">
      <c r="A2" s="2" t="s">
        <v>1</v>
      </c>
      <c r="B2" s="10" t="s">
        <v>738</v>
      </c>
    </row>
    <row r="3" spans="1:12" s="1" customFormat="1">
      <c r="A3" s="2" t="s">
        <v>2</v>
      </c>
      <c r="B3" s="64" t="s">
        <v>739</v>
      </c>
    </row>
    <row r="4" spans="1:12" s="1" customFormat="1">
      <c r="A4" s="2" t="s">
        <v>3</v>
      </c>
      <c r="B4" s="65" t="s">
        <v>156</v>
      </c>
    </row>
    <row r="5" spans="1:12" ht="18.75">
      <c r="A5" s="79" t="s">
        <v>114</v>
      </c>
      <c r="B5" s="80"/>
      <c r="C5" s="80"/>
      <c r="D5" s="80"/>
      <c r="E5" s="80"/>
      <c r="F5" s="80"/>
      <c r="G5" s="80"/>
      <c r="H5" s="80"/>
      <c r="I5" s="80"/>
      <c r="J5" s="80"/>
      <c r="K5" s="81"/>
    </row>
    <row r="6" spans="1:12" s="16" customFormat="1">
      <c r="A6" s="34" t="s">
        <v>92</v>
      </c>
      <c r="B6" s="35" t="s">
        <v>46</v>
      </c>
      <c r="C6" s="35" t="s">
        <v>80</v>
      </c>
      <c r="D6" s="35" t="s">
        <v>50</v>
      </c>
      <c r="E6" s="35" t="s">
        <v>67</v>
      </c>
      <c r="F6" s="35" t="s">
        <v>146</v>
      </c>
      <c r="G6" s="35" t="s">
        <v>147</v>
      </c>
      <c r="H6" s="35" t="s">
        <v>5</v>
      </c>
      <c r="I6" s="35" t="s">
        <v>69</v>
      </c>
      <c r="J6" s="35" t="s">
        <v>54</v>
      </c>
      <c r="K6" s="36" t="s">
        <v>142</v>
      </c>
      <c r="L6" s="14"/>
    </row>
    <row r="7" spans="1:12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17" t="s">
        <v>70</v>
      </c>
      <c r="F7" s="17" t="s">
        <v>143</v>
      </c>
      <c r="G7" s="97" t="s">
        <v>1282</v>
      </c>
      <c r="H7" s="17" t="s">
        <v>6</v>
      </c>
      <c r="I7" s="22" t="s">
        <v>7</v>
      </c>
      <c r="J7" s="22" t="s">
        <v>7</v>
      </c>
      <c r="K7" s="23" t="s">
        <v>7</v>
      </c>
    </row>
    <row r="8" spans="1:12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25" t="s">
        <v>62</v>
      </c>
      <c r="K8" s="25" t="s">
        <v>63</v>
      </c>
    </row>
    <row r="9" spans="1:12" s="18" customFormat="1" ht="20.25">
      <c r="A9" s="19" t="s">
        <v>95</v>
      </c>
      <c r="B9" s="99" t="s">
        <v>1282</v>
      </c>
      <c r="C9" s="99" t="s">
        <v>1282</v>
      </c>
      <c r="D9" s="99" t="s">
        <v>1282</v>
      </c>
      <c r="E9" s="99" t="s">
        <v>1282</v>
      </c>
      <c r="F9" s="55">
        <v>1335683.31</v>
      </c>
      <c r="G9" s="99" t="s">
        <v>1282</v>
      </c>
      <c r="H9" s="55">
        <v>2.9431713027200002</v>
      </c>
      <c r="I9" s="99" t="s">
        <v>1282</v>
      </c>
      <c r="J9" s="56">
        <v>1</v>
      </c>
      <c r="K9" s="56">
        <v>0</v>
      </c>
    </row>
    <row r="10" spans="1:12">
      <c r="A10" s="59" t="s">
        <v>161</v>
      </c>
      <c r="B10" s="104" t="s">
        <v>1282</v>
      </c>
      <c r="C10" s="104" t="s">
        <v>1282</v>
      </c>
      <c r="D10" s="104" t="s">
        <v>1282</v>
      </c>
      <c r="E10" s="104" t="s">
        <v>1282</v>
      </c>
      <c r="F10" s="61">
        <v>1335683.31</v>
      </c>
      <c r="G10" s="104" t="s">
        <v>1282</v>
      </c>
      <c r="H10" s="61">
        <v>2.9431713027200002</v>
      </c>
      <c r="I10" s="104" t="s">
        <v>1282</v>
      </c>
      <c r="J10" s="60">
        <v>1</v>
      </c>
      <c r="K10" s="60">
        <v>0</v>
      </c>
    </row>
    <row r="11" spans="1:12">
      <c r="A11" s="59" t="s">
        <v>647</v>
      </c>
      <c r="B11" s="104" t="s">
        <v>1282</v>
      </c>
      <c r="C11" s="104" t="s">
        <v>1282</v>
      </c>
      <c r="D11" s="104" t="s">
        <v>1282</v>
      </c>
      <c r="E11" s="104" t="s">
        <v>1282</v>
      </c>
      <c r="F11" s="61">
        <v>0</v>
      </c>
      <c r="G11" s="104" t="s">
        <v>1282</v>
      </c>
      <c r="H11" s="61">
        <v>0</v>
      </c>
      <c r="I11" s="104" t="s">
        <v>1282</v>
      </c>
      <c r="J11" s="60">
        <v>0</v>
      </c>
      <c r="K11" s="60">
        <v>0</v>
      </c>
    </row>
    <row r="12" spans="1:12">
      <c r="A12" t="s">
        <v>168</v>
      </c>
      <c r="B12" t="s">
        <v>168</v>
      </c>
      <c r="C12" t="s">
        <v>168</v>
      </c>
      <c r="D12" t="s">
        <v>168</v>
      </c>
      <c r="E12" s="104" t="s">
        <v>1282</v>
      </c>
      <c r="F12" s="57">
        <v>0</v>
      </c>
      <c r="G12" s="57">
        <v>0</v>
      </c>
      <c r="H12" s="57">
        <v>0</v>
      </c>
      <c r="I12" s="58">
        <v>0</v>
      </c>
      <c r="J12" s="58">
        <v>0</v>
      </c>
      <c r="K12" s="58">
        <v>0</v>
      </c>
    </row>
    <row r="13" spans="1:12">
      <c r="A13" s="59" t="s">
        <v>648</v>
      </c>
      <c r="B13" s="104" t="s">
        <v>1282</v>
      </c>
      <c r="C13" s="104" t="s">
        <v>1282</v>
      </c>
      <c r="D13" s="104" t="s">
        <v>1282</v>
      </c>
      <c r="E13" s="104" t="s">
        <v>1282</v>
      </c>
      <c r="F13" s="61">
        <v>1335683.31</v>
      </c>
      <c r="G13" s="104" t="s">
        <v>1282</v>
      </c>
      <c r="H13" s="61">
        <v>2.9431713027200002</v>
      </c>
      <c r="I13" s="104" t="s">
        <v>1282</v>
      </c>
      <c r="J13" s="60">
        <v>1</v>
      </c>
      <c r="K13" s="60">
        <v>0</v>
      </c>
    </row>
    <row r="14" spans="1:12">
      <c r="A14" t="s">
        <v>691</v>
      </c>
      <c r="B14" t="s">
        <v>692</v>
      </c>
      <c r="C14" t="s">
        <v>105</v>
      </c>
      <c r="D14" t="s">
        <v>98</v>
      </c>
      <c r="E14" t="s">
        <v>296</v>
      </c>
      <c r="F14" s="57">
        <v>674726.62</v>
      </c>
      <c r="G14" s="57">
        <v>-1.1333</v>
      </c>
      <c r="H14" s="57">
        <v>-7.6466767844600003</v>
      </c>
      <c r="I14" s="58">
        <v>0</v>
      </c>
      <c r="J14" s="58">
        <v>-2.5981000000000001</v>
      </c>
      <c r="K14" s="58">
        <v>0</v>
      </c>
    </row>
    <row r="15" spans="1:12">
      <c r="A15" t="s">
        <v>693</v>
      </c>
      <c r="B15" t="s">
        <v>694</v>
      </c>
      <c r="C15" t="s">
        <v>105</v>
      </c>
      <c r="D15" t="s">
        <v>98</v>
      </c>
      <c r="E15" t="s">
        <v>296</v>
      </c>
      <c r="F15" s="57">
        <v>660956.68999999994</v>
      </c>
      <c r="G15" s="57">
        <v>1.6022000000000001</v>
      </c>
      <c r="H15" s="57">
        <v>10.58984808718</v>
      </c>
      <c r="I15" s="58">
        <v>0</v>
      </c>
      <c r="J15" s="58">
        <v>3.5981000000000001</v>
      </c>
      <c r="K15" s="58">
        <v>0</v>
      </c>
    </row>
    <row r="16" spans="1:12">
      <c r="A16" s="59" t="s">
        <v>695</v>
      </c>
      <c r="B16" s="104" t="s">
        <v>1282</v>
      </c>
      <c r="C16" s="104" t="s">
        <v>1282</v>
      </c>
      <c r="D16" s="104" t="s">
        <v>1282</v>
      </c>
      <c r="E16" s="104" t="s">
        <v>1282</v>
      </c>
      <c r="F16" s="61">
        <v>0</v>
      </c>
      <c r="G16" s="104" t="s">
        <v>1282</v>
      </c>
      <c r="H16" s="61">
        <v>0</v>
      </c>
      <c r="I16" s="104" t="s">
        <v>1282</v>
      </c>
      <c r="J16" s="60">
        <v>0</v>
      </c>
      <c r="K16" s="60">
        <v>0</v>
      </c>
    </row>
    <row r="17" spans="1:11">
      <c r="A17" t="s">
        <v>168</v>
      </c>
      <c r="B17" t="s">
        <v>168</v>
      </c>
      <c r="C17" t="s">
        <v>168</v>
      </c>
      <c r="D17" t="s">
        <v>168</v>
      </c>
      <c r="E17" s="104" t="s">
        <v>1282</v>
      </c>
      <c r="F17" s="57">
        <v>0</v>
      </c>
      <c r="G17" s="57">
        <v>0</v>
      </c>
      <c r="H17" s="57">
        <v>0</v>
      </c>
      <c r="I17" s="58">
        <v>0</v>
      </c>
      <c r="J17" s="58">
        <v>0</v>
      </c>
      <c r="K17" s="58">
        <v>0</v>
      </c>
    </row>
    <row r="18" spans="1:11">
      <c r="A18" s="59" t="s">
        <v>649</v>
      </c>
      <c r="B18" s="104" t="s">
        <v>1282</v>
      </c>
      <c r="C18" s="104" t="s">
        <v>1282</v>
      </c>
      <c r="D18" s="104" t="s">
        <v>1282</v>
      </c>
      <c r="E18" s="104" t="s">
        <v>1282</v>
      </c>
      <c r="F18" s="61">
        <v>0</v>
      </c>
      <c r="G18" s="104" t="s">
        <v>1282</v>
      </c>
      <c r="H18" s="61">
        <v>0</v>
      </c>
      <c r="I18" s="104" t="s">
        <v>1282</v>
      </c>
      <c r="J18" s="60">
        <v>0</v>
      </c>
      <c r="K18" s="60">
        <v>0</v>
      </c>
    </row>
    <row r="19" spans="1:11">
      <c r="A19" t="s">
        <v>168</v>
      </c>
      <c r="B19" t="s">
        <v>168</v>
      </c>
      <c r="C19" t="s">
        <v>168</v>
      </c>
      <c r="D19" t="s">
        <v>168</v>
      </c>
      <c r="E19" s="104" t="s">
        <v>1282</v>
      </c>
      <c r="F19" s="57">
        <v>0</v>
      </c>
      <c r="G19" s="57">
        <v>0</v>
      </c>
      <c r="H19" s="57">
        <v>0</v>
      </c>
      <c r="I19" s="58">
        <v>0</v>
      </c>
      <c r="J19" s="58">
        <v>0</v>
      </c>
      <c r="K19" s="58">
        <v>0</v>
      </c>
    </row>
    <row r="20" spans="1:11">
      <c r="A20" s="59" t="s">
        <v>201</v>
      </c>
      <c r="B20" s="104" t="s">
        <v>1282</v>
      </c>
      <c r="C20" s="104" t="s">
        <v>1282</v>
      </c>
      <c r="D20" s="104" t="s">
        <v>1282</v>
      </c>
      <c r="E20" s="104" t="s">
        <v>1282</v>
      </c>
      <c r="F20" s="61">
        <v>0</v>
      </c>
      <c r="G20" s="104" t="s">
        <v>1282</v>
      </c>
      <c r="H20" s="61">
        <v>0</v>
      </c>
      <c r="I20" s="104" t="s">
        <v>1282</v>
      </c>
      <c r="J20" s="60">
        <v>0</v>
      </c>
      <c r="K20" s="60">
        <v>0</v>
      </c>
    </row>
    <row r="21" spans="1:11">
      <c r="A21" t="s">
        <v>168</v>
      </c>
      <c r="B21" t="s">
        <v>168</v>
      </c>
      <c r="C21" t="s">
        <v>168</v>
      </c>
      <c r="D21" t="s">
        <v>168</v>
      </c>
      <c r="E21" s="104" t="s">
        <v>1282</v>
      </c>
      <c r="F21" s="57">
        <v>0</v>
      </c>
      <c r="G21" s="57">
        <v>0</v>
      </c>
      <c r="H21" s="57">
        <v>0</v>
      </c>
      <c r="I21" s="58">
        <v>0</v>
      </c>
      <c r="J21" s="58">
        <v>0</v>
      </c>
      <c r="K21" s="58">
        <v>0</v>
      </c>
    </row>
    <row r="22" spans="1:11">
      <c r="A22" s="59" t="s">
        <v>175</v>
      </c>
      <c r="B22" s="104" t="s">
        <v>1282</v>
      </c>
      <c r="C22" s="104" t="s">
        <v>1282</v>
      </c>
      <c r="D22" s="104" t="s">
        <v>1282</v>
      </c>
      <c r="E22" s="104" t="s">
        <v>1282</v>
      </c>
      <c r="F22" s="61">
        <v>0</v>
      </c>
      <c r="G22" s="104" t="s">
        <v>1282</v>
      </c>
      <c r="H22" s="61">
        <v>0</v>
      </c>
      <c r="I22" s="104" t="s">
        <v>1282</v>
      </c>
      <c r="J22" s="60">
        <v>0</v>
      </c>
      <c r="K22" s="60">
        <v>0</v>
      </c>
    </row>
    <row r="23" spans="1:11">
      <c r="A23" s="59" t="s">
        <v>647</v>
      </c>
      <c r="B23" s="104" t="s">
        <v>1282</v>
      </c>
      <c r="C23" s="104" t="s">
        <v>1282</v>
      </c>
      <c r="D23" s="104" t="s">
        <v>1282</v>
      </c>
      <c r="E23" s="104" t="s">
        <v>1282</v>
      </c>
      <c r="F23" s="61">
        <v>0</v>
      </c>
      <c r="G23" s="104" t="s">
        <v>1282</v>
      </c>
      <c r="H23" s="61">
        <v>0</v>
      </c>
      <c r="I23" s="104" t="s">
        <v>1282</v>
      </c>
      <c r="J23" s="60">
        <v>0</v>
      </c>
      <c r="K23" s="60">
        <v>0</v>
      </c>
    </row>
    <row r="24" spans="1:11">
      <c r="A24" t="s">
        <v>168</v>
      </c>
      <c r="B24" t="s">
        <v>168</v>
      </c>
      <c r="C24" t="s">
        <v>168</v>
      </c>
      <c r="D24" t="s">
        <v>168</v>
      </c>
      <c r="E24" s="104" t="s">
        <v>1282</v>
      </c>
      <c r="F24" s="57">
        <v>0</v>
      </c>
      <c r="G24" s="57">
        <v>0</v>
      </c>
      <c r="H24" s="57">
        <v>0</v>
      </c>
      <c r="I24" s="58">
        <v>0</v>
      </c>
      <c r="J24" s="58">
        <v>0</v>
      </c>
      <c r="K24" s="58">
        <v>0</v>
      </c>
    </row>
    <row r="25" spans="1:11">
      <c r="A25" s="59" t="s">
        <v>655</v>
      </c>
      <c r="B25" s="104" t="s">
        <v>1282</v>
      </c>
      <c r="C25" s="104" t="s">
        <v>1282</v>
      </c>
      <c r="D25" s="104" t="s">
        <v>1282</v>
      </c>
      <c r="E25" s="104" t="s">
        <v>1282</v>
      </c>
      <c r="F25" s="61">
        <v>0</v>
      </c>
      <c r="G25" s="104" t="s">
        <v>1282</v>
      </c>
      <c r="H25" s="61">
        <v>0</v>
      </c>
      <c r="I25" s="104" t="s">
        <v>1282</v>
      </c>
      <c r="J25" s="60">
        <v>0</v>
      </c>
      <c r="K25" s="60">
        <v>0</v>
      </c>
    </row>
    <row r="26" spans="1:11">
      <c r="A26" t="s">
        <v>168</v>
      </c>
      <c r="B26" t="s">
        <v>168</v>
      </c>
      <c r="C26" t="s">
        <v>168</v>
      </c>
      <c r="D26" t="s">
        <v>168</v>
      </c>
      <c r="E26" s="104" t="s">
        <v>1282</v>
      </c>
      <c r="F26" s="57">
        <v>0</v>
      </c>
      <c r="G26" s="57">
        <v>0</v>
      </c>
      <c r="H26" s="57">
        <v>0</v>
      </c>
      <c r="I26" s="58">
        <v>0</v>
      </c>
      <c r="J26" s="58">
        <v>0</v>
      </c>
      <c r="K26" s="58">
        <v>0</v>
      </c>
    </row>
    <row r="27" spans="1:11">
      <c r="A27" s="59" t="s">
        <v>649</v>
      </c>
      <c r="B27" s="104" t="s">
        <v>1282</v>
      </c>
      <c r="C27" s="104" t="s">
        <v>1282</v>
      </c>
      <c r="D27" s="104" t="s">
        <v>1282</v>
      </c>
      <c r="E27" s="104" t="s">
        <v>1282</v>
      </c>
      <c r="F27" s="61">
        <v>0</v>
      </c>
      <c r="G27" s="104" t="s">
        <v>1282</v>
      </c>
      <c r="H27" s="61">
        <v>0</v>
      </c>
      <c r="I27" s="104" t="s">
        <v>1282</v>
      </c>
      <c r="J27" s="60">
        <v>0</v>
      </c>
      <c r="K27" s="60">
        <v>0</v>
      </c>
    </row>
    <row r="28" spans="1:11">
      <c r="A28" t="s">
        <v>168</v>
      </c>
      <c r="B28" t="s">
        <v>168</v>
      </c>
      <c r="C28" t="s">
        <v>168</v>
      </c>
      <c r="D28" t="s">
        <v>168</v>
      </c>
      <c r="E28" s="104" t="s">
        <v>1282</v>
      </c>
      <c r="F28" s="57">
        <v>0</v>
      </c>
      <c r="G28" s="57">
        <v>0</v>
      </c>
      <c r="H28" s="57">
        <v>0</v>
      </c>
      <c r="I28" s="58">
        <v>0</v>
      </c>
      <c r="J28" s="58">
        <v>0</v>
      </c>
      <c r="K28" s="58">
        <v>0</v>
      </c>
    </row>
    <row r="29" spans="1:11">
      <c r="A29" s="59" t="s">
        <v>656</v>
      </c>
      <c r="B29" s="104" t="s">
        <v>1282</v>
      </c>
      <c r="C29" s="104" t="s">
        <v>1282</v>
      </c>
      <c r="D29" s="104" t="s">
        <v>1282</v>
      </c>
      <c r="E29" s="104" t="s">
        <v>1282</v>
      </c>
      <c r="F29" s="61">
        <v>0</v>
      </c>
      <c r="G29" s="104" t="s">
        <v>1282</v>
      </c>
      <c r="H29" s="61">
        <v>0</v>
      </c>
      <c r="I29" s="104" t="s">
        <v>1282</v>
      </c>
      <c r="J29" s="60">
        <v>0</v>
      </c>
      <c r="K29" s="60">
        <v>0</v>
      </c>
    </row>
    <row r="30" spans="1:11">
      <c r="A30" t="s">
        <v>168</v>
      </c>
      <c r="B30" t="s">
        <v>168</v>
      </c>
      <c r="C30" t="s">
        <v>168</v>
      </c>
      <c r="D30" t="s">
        <v>168</v>
      </c>
      <c r="E30" s="104" t="s">
        <v>1282</v>
      </c>
      <c r="F30" s="57">
        <v>0</v>
      </c>
      <c r="G30" s="57">
        <v>0</v>
      </c>
      <c r="H30" s="57">
        <v>0</v>
      </c>
      <c r="I30" s="58">
        <v>0</v>
      </c>
      <c r="J30" s="58">
        <v>0</v>
      </c>
      <c r="K30" s="58">
        <v>0</v>
      </c>
    </row>
    <row r="31" spans="1:11">
      <c r="A31" s="59" t="s">
        <v>201</v>
      </c>
      <c r="B31" s="104" t="s">
        <v>1282</v>
      </c>
      <c r="C31" s="104" t="s">
        <v>1282</v>
      </c>
      <c r="D31" s="104" t="s">
        <v>1282</v>
      </c>
      <c r="E31" s="104" t="s">
        <v>1282</v>
      </c>
      <c r="F31" s="61">
        <v>0</v>
      </c>
      <c r="G31" s="104" t="s">
        <v>1282</v>
      </c>
      <c r="H31" s="61">
        <v>0</v>
      </c>
      <c r="I31" s="104" t="s">
        <v>1282</v>
      </c>
      <c r="J31" s="60">
        <v>0</v>
      </c>
      <c r="K31" s="60">
        <v>0</v>
      </c>
    </row>
    <row r="32" spans="1:11">
      <c r="A32" t="s">
        <v>168</v>
      </c>
      <c r="B32" t="s">
        <v>168</v>
      </c>
      <c r="C32" t="s">
        <v>168</v>
      </c>
      <c r="D32" t="s">
        <v>168</v>
      </c>
      <c r="E32" s="104" t="s">
        <v>1282</v>
      </c>
      <c r="F32" s="57">
        <v>0</v>
      </c>
      <c r="G32" s="57">
        <v>0</v>
      </c>
      <c r="H32" s="57">
        <v>0</v>
      </c>
      <c r="I32" s="58">
        <v>0</v>
      </c>
      <c r="J32" s="58">
        <v>0</v>
      </c>
      <c r="K32" s="58">
        <v>0</v>
      </c>
    </row>
    <row r="33" spans="1:11">
      <c r="A33" t="s">
        <v>178</v>
      </c>
      <c r="B33" s="104" t="s">
        <v>1282</v>
      </c>
      <c r="C33" s="104" t="s">
        <v>1282</v>
      </c>
      <c r="D33" s="104" t="s">
        <v>1282</v>
      </c>
      <c r="E33" s="104" t="s">
        <v>1282</v>
      </c>
      <c r="F33" s="104" t="s">
        <v>1282</v>
      </c>
      <c r="G33" s="104" t="s">
        <v>1282</v>
      </c>
      <c r="H33" s="104" t="s">
        <v>1282</v>
      </c>
      <c r="I33" s="104" t="s">
        <v>1282</v>
      </c>
      <c r="J33" s="104" t="s">
        <v>1282</v>
      </c>
      <c r="K33" s="104" t="s">
        <v>1282</v>
      </c>
    </row>
    <row r="34" spans="1:11">
      <c r="A34" t="s">
        <v>193</v>
      </c>
      <c r="B34" s="104" t="s">
        <v>1282</v>
      </c>
      <c r="C34" s="104" t="s">
        <v>1282</v>
      </c>
      <c r="D34" s="104" t="s">
        <v>1282</v>
      </c>
      <c r="E34" s="104" t="s">
        <v>1282</v>
      </c>
      <c r="F34" s="104" t="s">
        <v>1282</v>
      </c>
      <c r="G34" s="104" t="s">
        <v>1282</v>
      </c>
      <c r="H34" s="104" t="s">
        <v>1282</v>
      </c>
      <c r="I34" s="104" t="s">
        <v>1282</v>
      </c>
      <c r="J34" s="104" t="s">
        <v>1282</v>
      </c>
      <c r="K34" s="104" t="s">
        <v>1282</v>
      </c>
    </row>
    <row r="35" spans="1:11">
      <c r="A35" t="s">
        <v>194</v>
      </c>
      <c r="B35" s="104" t="s">
        <v>1282</v>
      </c>
      <c r="C35" s="104" t="s">
        <v>1282</v>
      </c>
      <c r="D35" s="104" t="s">
        <v>1282</v>
      </c>
      <c r="E35" s="104" t="s">
        <v>1282</v>
      </c>
      <c r="F35" s="104" t="s">
        <v>1282</v>
      </c>
      <c r="G35" s="104" t="s">
        <v>1282</v>
      </c>
      <c r="H35" s="104" t="s">
        <v>1282</v>
      </c>
      <c r="I35" s="104" t="s">
        <v>1282</v>
      </c>
      <c r="J35" s="104" t="s">
        <v>1282</v>
      </c>
      <c r="K35" s="104" t="s">
        <v>1282</v>
      </c>
    </row>
    <row r="36" spans="1:11">
      <c r="A36" t="s">
        <v>195</v>
      </c>
      <c r="B36" s="104" t="s">
        <v>1282</v>
      </c>
      <c r="C36" s="104" t="s">
        <v>1282</v>
      </c>
      <c r="D36" s="104" t="s">
        <v>1282</v>
      </c>
      <c r="E36" s="104" t="s">
        <v>1282</v>
      </c>
      <c r="F36" s="104" t="s">
        <v>1282</v>
      </c>
      <c r="G36" s="104" t="s">
        <v>1282</v>
      </c>
      <c r="H36" s="104" t="s">
        <v>1282</v>
      </c>
      <c r="I36" s="104" t="s">
        <v>1282</v>
      </c>
      <c r="J36" s="104" t="s">
        <v>1282</v>
      </c>
      <c r="K36" s="104" t="s">
        <v>1282</v>
      </c>
    </row>
    <row r="37" spans="1:11" hidden="1"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28515625" style="13" customWidth="1"/>
    <col min="3" max="3" width="10.7109375" style="13" customWidth="1"/>
    <col min="4" max="4" width="10.7109375" style="14" customWidth="1"/>
    <col min="5" max="5" width="10.7109375" style="72" customWidth="1"/>
    <col min="6" max="6" width="14.7109375" style="14" customWidth="1"/>
    <col min="7" max="7" width="11.7109375" style="14" customWidth="1"/>
    <col min="8" max="8" width="14.7109375" style="14" customWidth="1"/>
    <col min="9" max="10" width="10.710937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10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4" width="5.7109375" style="14" hidden="1"/>
    <col min="35" max="42" width="9.140625" style="14" hidden="1"/>
    <col min="43" max="52" width="0" style="14" hidden="1"/>
    <col min="53" max="16384" width="9.140625" style="14" hidden="1"/>
  </cols>
  <sheetData>
    <row r="1" spans="1:19" s="1" customFormat="1">
      <c r="A1" s="2" t="s">
        <v>0</v>
      </c>
      <c r="B1" s="63" t="s">
        <v>1281</v>
      </c>
      <c r="E1" s="68"/>
    </row>
    <row r="2" spans="1:19" s="1" customFormat="1">
      <c r="A2" s="2" t="s">
        <v>1</v>
      </c>
      <c r="B2" s="10" t="s">
        <v>738</v>
      </c>
      <c r="E2" s="68"/>
    </row>
    <row r="3" spans="1:19" s="1" customFormat="1">
      <c r="A3" s="2" t="s">
        <v>2</v>
      </c>
      <c r="B3" s="64" t="s">
        <v>739</v>
      </c>
      <c r="E3" s="68"/>
    </row>
    <row r="4" spans="1:19" s="1" customFormat="1">
      <c r="A4" s="2" t="s">
        <v>3</v>
      </c>
      <c r="B4" s="65" t="s">
        <v>156</v>
      </c>
      <c r="E4" s="68"/>
    </row>
    <row r="5" spans="1:19" ht="18.75">
      <c r="A5" s="79" t="s">
        <v>115</v>
      </c>
      <c r="B5" s="80"/>
      <c r="C5" s="80"/>
      <c r="D5" s="80"/>
      <c r="E5" s="80"/>
      <c r="F5" s="80"/>
      <c r="G5" s="80"/>
      <c r="H5" s="80"/>
      <c r="I5" s="80"/>
      <c r="J5" s="81"/>
    </row>
    <row r="6" spans="1:19" s="16" customFormat="1" ht="63">
      <c r="A6" s="4" t="s">
        <v>92</v>
      </c>
      <c r="B6" s="21" t="s">
        <v>46</v>
      </c>
      <c r="C6" s="21" t="s">
        <v>80</v>
      </c>
      <c r="D6" s="21" t="s">
        <v>50</v>
      </c>
      <c r="E6" s="69" t="s">
        <v>67</v>
      </c>
      <c r="F6" s="21" t="s">
        <v>146</v>
      </c>
      <c r="G6" s="21" t="s">
        <v>147</v>
      </c>
      <c r="H6" s="21" t="s">
        <v>5</v>
      </c>
      <c r="I6" s="21" t="s">
        <v>54</v>
      </c>
      <c r="J6" s="27" t="s">
        <v>142</v>
      </c>
      <c r="K6" s="14"/>
    </row>
    <row r="7" spans="1:19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70" t="s">
        <v>70</v>
      </c>
      <c r="F7" s="17" t="s">
        <v>143</v>
      </c>
      <c r="G7" s="97" t="s">
        <v>1282</v>
      </c>
      <c r="H7" s="17" t="s">
        <v>6</v>
      </c>
      <c r="I7" s="22" t="s">
        <v>7</v>
      </c>
      <c r="J7" s="31" t="s">
        <v>7</v>
      </c>
    </row>
    <row r="8" spans="1:19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71" t="s">
        <v>57</v>
      </c>
      <c r="F8" s="6" t="s">
        <v>58</v>
      </c>
      <c r="G8" s="6" t="s">
        <v>59</v>
      </c>
      <c r="H8" s="6" t="s">
        <v>60</v>
      </c>
      <c r="I8" s="25" t="s">
        <v>61</v>
      </c>
      <c r="J8" s="25" t="s">
        <v>62</v>
      </c>
    </row>
    <row r="9" spans="1:19" s="18" customFormat="1" ht="20.25">
      <c r="A9" s="19" t="s">
        <v>103</v>
      </c>
      <c r="B9" s="99" t="s">
        <v>1282</v>
      </c>
      <c r="C9" s="99" t="s">
        <v>1282</v>
      </c>
      <c r="D9" s="99" t="s">
        <v>1282</v>
      </c>
      <c r="E9" s="99" t="s">
        <v>1282</v>
      </c>
      <c r="F9" s="116" t="s">
        <v>1282</v>
      </c>
      <c r="G9" s="99" t="s">
        <v>1282</v>
      </c>
      <c r="H9" s="55">
        <f>H10+H269</f>
        <v>3422.8397671619987</v>
      </c>
      <c r="I9" s="56">
        <f>H9/$H$9</f>
        <v>1</v>
      </c>
      <c r="J9" s="56">
        <f>H9/'סכום נכסי הקרן'!$C$41</f>
        <v>8.4459329711562281E-3</v>
      </c>
      <c r="S9" s="66"/>
    </row>
    <row r="10" spans="1:19">
      <c r="A10" s="59" t="s">
        <v>772</v>
      </c>
      <c r="B10" s="104" t="s">
        <v>1282</v>
      </c>
      <c r="C10" s="104" t="s">
        <v>1282</v>
      </c>
      <c r="D10" s="104" t="s">
        <v>1282</v>
      </c>
      <c r="E10" s="104" t="s">
        <v>1282</v>
      </c>
      <c r="F10" s="117" t="s">
        <v>1282</v>
      </c>
      <c r="G10" s="104" t="s">
        <v>1282</v>
      </c>
      <c r="H10" s="61">
        <f>H11+H173</f>
        <v>1471.0819070239986</v>
      </c>
      <c r="I10" s="60">
        <f t="shared" ref="I10:I73" si="0">H10/$H$9</f>
        <v>0.42978404105773443</v>
      </c>
      <c r="J10" s="60">
        <f>H10/'סכום נכסי הקרן'!$C$41</f>
        <v>3.6299272028462812E-3</v>
      </c>
    </row>
    <row r="11" spans="1:19">
      <c r="A11" s="59" t="s">
        <v>1279</v>
      </c>
      <c r="B11" s="104" t="s">
        <v>1282</v>
      </c>
      <c r="C11" s="104" t="s">
        <v>1282</v>
      </c>
      <c r="D11" s="104" t="s">
        <v>1282</v>
      </c>
      <c r="E11" s="104" t="s">
        <v>1282</v>
      </c>
      <c r="F11" s="117" t="s">
        <v>1282</v>
      </c>
      <c r="G11" s="104" t="s">
        <v>1282</v>
      </c>
      <c r="H11" s="61">
        <f>SUM(H12:H172)</f>
        <v>1732.0746984039984</v>
      </c>
      <c r="I11" s="60">
        <f t="shared" si="0"/>
        <v>0.50603440892008933</v>
      </c>
      <c r="J11" s="60">
        <f>H11/'סכום נכסי הקרן'!$C$41</f>
        <v>4.2739326988377362E-3</v>
      </c>
    </row>
    <row r="12" spans="1:19">
      <c r="A12" t="s">
        <v>773</v>
      </c>
      <c r="B12" t="s">
        <v>774</v>
      </c>
      <c r="C12" t="s">
        <v>652</v>
      </c>
      <c r="D12" t="s">
        <v>98</v>
      </c>
      <c r="E12" s="73">
        <v>45131</v>
      </c>
      <c r="F12" s="57">
        <v>336143.68703999999</v>
      </c>
      <c r="G12" s="57">
        <v>-1.8345130000000001</v>
      </c>
      <c r="H12" s="57">
        <v>-6.1666000289999996</v>
      </c>
      <c r="I12" s="58">
        <f t="shared" si="0"/>
        <v>-1.8016034779544917E-3</v>
      </c>
      <c r="J12" s="58">
        <f>H12/'סכום נכסי הקרן'!$C$41</f>
        <v>-1.5216222215405575E-5</v>
      </c>
    </row>
    <row r="13" spans="1:19">
      <c r="A13" t="s">
        <v>773</v>
      </c>
      <c r="B13" t="s">
        <v>775</v>
      </c>
      <c r="C13" t="s">
        <v>652</v>
      </c>
      <c r="D13" t="s">
        <v>98</v>
      </c>
      <c r="E13" s="73">
        <v>45131</v>
      </c>
      <c r="F13" s="57">
        <v>430664.16480000003</v>
      </c>
      <c r="G13" s="57">
        <v>-1.8345130000000001</v>
      </c>
      <c r="H13" s="57">
        <v>-7.9005905979999991</v>
      </c>
      <c r="I13" s="58">
        <f t="shared" si="0"/>
        <v>-2.308197618187271E-3</v>
      </c>
      <c r="J13" s="58">
        <f>H13/'סכום נכסי הקרן'!$C$41</f>
        <v>-1.9494882367392148E-5</v>
      </c>
    </row>
    <row r="14" spans="1:19">
      <c r="A14" t="s">
        <v>776</v>
      </c>
      <c r="B14" t="s">
        <v>777</v>
      </c>
      <c r="C14" t="s">
        <v>652</v>
      </c>
      <c r="D14" t="s">
        <v>98</v>
      </c>
      <c r="E14" s="73">
        <v>45131</v>
      </c>
      <c r="F14" s="57">
        <v>571110.88635299995</v>
      </c>
      <c r="G14" s="57">
        <v>-1.7487699999999999</v>
      </c>
      <c r="H14" s="57">
        <v>-9.9874145460000001</v>
      </c>
      <c r="I14" s="58">
        <f t="shared" si="0"/>
        <v>-2.9178738198080856E-3</v>
      </c>
      <c r="J14" s="58">
        <f>H14/'סכום נכסי הקרן'!$C$41</f>
        <v>-2.4644166700390677E-5</v>
      </c>
    </row>
    <row r="15" spans="1:19">
      <c r="A15" t="s">
        <v>778</v>
      </c>
      <c r="B15" t="s">
        <v>779</v>
      </c>
      <c r="C15" t="s">
        <v>652</v>
      </c>
      <c r="D15" t="s">
        <v>98</v>
      </c>
      <c r="E15" s="73">
        <v>45131</v>
      </c>
      <c r="F15" s="57">
        <v>337017.74560599995</v>
      </c>
      <c r="G15" s="57">
        <v>-1.720221</v>
      </c>
      <c r="H15" s="57">
        <v>-5.7974491349999999</v>
      </c>
      <c r="I15" s="58">
        <f t="shared" si="0"/>
        <v>-1.6937541717901906E-3</v>
      </c>
      <c r="J15" s="58">
        <f>H15/'סכום נכסי הקרן'!$C$41</f>
        <v>-1.4305334204556181E-5</v>
      </c>
    </row>
    <row r="16" spans="1:19">
      <c r="A16" t="s">
        <v>780</v>
      </c>
      <c r="B16" t="s">
        <v>781</v>
      </c>
      <c r="C16" t="s">
        <v>652</v>
      </c>
      <c r="D16" t="s">
        <v>98</v>
      </c>
      <c r="E16" s="73">
        <v>45288</v>
      </c>
      <c r="F16" s="57">
        <v>2161140</v>
      </c>
      <c r="G16" s="57">
        <v>-0.137409</v>
      </c>
      <c r="H16" s="57">
        <v>-2.9696100000000003</v>
      </c>
      <c r="I16" s="58">
        <f t="shared" si="0"/>
        <v>-8.6758662455946995E-4</v>
      </c>
      <c r="J16" s="58">
        <f>H16/'סכום נכסי הקרן'!$C$41</f>
        <v>-7.327578477700966E-6</v>
      </c>
    </row>
    <row r="17" spans="1:10">
      <c r="A17" t="s">
        <v>782</v>
      </c>
      <c r="B17" t="s">
        <v>783</v>
      </c>
      <c r="C17" t="s">
        <v>652</v>
      </c>
      <c r="D17" t="s">
        <v>98</v>
      </c>
      <c r="E17" s="73">
        <v>45138</v>
      </c>
      <c r="F17" s="57">
        <v>718534.6709100001</v>
      </c>
      <c r="G17" s="57">
        <v>0.75822500000000004</v>
      </c>
      <c r="H17" s="57">
        <v>5.4481060380000006</v>
      </c>
      <c r="I17" s="58">
        <f t="shared" si="0"/>
        <v>1.5916918139925738E-3</v>
      </c>
      <c r="J17" s="58">
        <f>H17/'סכום נכסי הקרן'!$C$41</f>
        <v>1.3443322371719344E-5</v>
      </c>
    </row>
    <row r="18" spans="1:10">
      <c r="A18" t="s">
        <v>784</v>
      </c>
      <c r="B18" t="s">
        <v>785</v>
      </c>
      <c r="C18" t="s">
        <v>652</v>
      </c>
      <c r="D18" t="s">
        <v>98</v>
      </c>
      <c r="E18" s="73">
        <v>45274</v>
      </c>
      <c r="F18" s="57">
        <v>287838.76909199997</v>
      </c>
      <c r="G18" s="57">
        <v>1.4278599999999999</v>
      </c>
      <c r="H18" s="57">
        <v>4.1099349109999999</v>
      </c>
      <c r="I18" s="58">
        <f t="shared" si="0"/>
        <v>1.2007383314959254E-3</v>
      </c>
      <c r="J18" s="58">
        <f>H18/'סכום נכסי הקרן'!$C$41</f>
        <v>1.0141355463712552E-5</v>
      </c>
    </row>
    <row r="19" spans="1:10">
      <c r="A19" t="s">
        <v>786</v>
      </c>
      <c r="B19" t="s">
        <v>787</v>
      </c>
      <c r="C19" t="s">
        <v>652</v>
      </c>
      <c r="D19" t="s">
        <v>98</v>
      </c>
      <c r="E19" s="73">
        <v>45274</v>
      </c>
      <c r="F19" s="57">
        <v>287956.79707199999</v>
      </c>
      <c r="G19" s="57">
        <v>1.4682630000000001</v>
      </c>
      <c r="H19" s="57">
        <v>4.2279628909999998</v>
      </c>
      <c r="I19" s="58">
        <f t="shared" si="0"/>
        <v>1.2352208045384367E-3</v>
      </c>
      <c r="J19" s="58">
        <f>H19/'סכום נכסי הקרן'!$C$41</f>
        <v>1.0432592119709305E-5</v>
      </c>
    </row>
    <row r="20" spans="1:10">
      <c r="A20" t="s">
        <v>788</v>
      </c>
      <c r="B20" t="s">
        <v>789</v>
      </c>
      <c r="C20" t="s">
        <v>652</v>
      </c>
      <c r="D20" t="s">
        <v>98</v>
      </c>
      <c r="E20" s="73">
        <v>45264</v>
      </c>
      <c r="F20" s="57">
        <v>465280.61164200003</v>
      </c>
      <c r="G20" s="57">
        <v>1.537382</v>
      </c>
      <c r="H20" s="57">
        <v>7.1531400350000007</v>
      </c>
      <c r="I20" s="58">
        <f t="shared" si="0"/>
        <v>2.089826144836143E-3</v>
      </c>
      <c r="J20" s="58">
        <f>H20/'סכום נכסי הקרן'!$C$41</f>
        <v>1.765053154065589E-5</v>
      </c>
    </row>
    <row r="21" spans="1:10">
      <c r="A21" t="s">
        <v>790</v>
      </c>
      <c r="B21" t="s">
        <v>791</v>
      </c>
      <c r="C21" t="s">
        <v>652</v>
      </c>
      <c r="D21" t="s">
        <v>98</v>
      </c>
      <c r="E21" s="73">
        <v>45264</v>
      </c>
      <c r="F21" s="57">
        <v>587300.10878400004</v>
      </c>
      <c r="G21" s="57">
        <v>1.564255</v>
      </c>
      <c r="H21" s="57">
        <v>9.1868708039999998</v>
      </c>
      <c r="I21" s="58">
        <f t="shared" si="0"/>
        <v>2.6839909049020923E-3</v>
      </c>
      <c r="J21" s="58">
        <f>H21/'סכום נכסי הקרן'!$C$41</f>
        <v>2.2668807277996022E-5</v>
      </c>
    </row>
    <row r="22" spans="1:10">
      <c r="A22" t="s">
        <v>792</v>
      </c>
      <c r="B22" t="s">
        <v>793</v>
      </c>
      <c r="C22" t="s">
        <v>652</v>
      </c>
      <c r="D22" t="s">
        <v>98</v>
      </c>
      <c r="E22" s="73">
        <v>45264</v>
      </c>
      <c r="F22" s="57">
        <v>387966.71621400001</v>
      </c>
      <c r="G22" s="57">
        <v>1.5964830000000001</v>
      </c>
      <c r="H22" s="57">
        <v>6.1938232079999995</v>
      </c>
      <c r="I22" s="58">
        <f t="shared" si="0"/>
        <v>1.8095568677862839E-3</v>
      </c>
      <c r="J22" s="58">
        <f>H22/'סכום נכסי הקרן'!$C$41</f>
        <v>1.5283396012818366E-5</v>
      </c>
    </row>
    <row r="23" spans="1:10">
      <c r="A23" t="s">
        <v>794</v>
      </c>
      <c r="B23" t="s">
        <v>795</v>
      </c>
      <c r="C23" t="s">
        <v>652</v>
      </c>
      <c r="D23" t="s">
        <v>98</v>
      </c>
      <c r="E23" s="73">
        <v>45258</v>
      </c>
      <c r="F23" s="57">
        <v>559075.34482799994</v>
      </c>
      <c r="G23" s="57">
        <v>1.573842</v>
      </c>
      <c r="H23" s="57">
        <v>8.798960834999999</v>
      </c>
      <c r="I23" s="58">
        <f t="shared" si="0"/>
        <v>2.5706610398229476E-3</v>
      </c>
      <c r="J23" s="58">
        <f>H23/'סכום נכסי הקרן'!$C$41</f>
        <v>2.1711630833907385E-5</v>
      </c>
    </row>
    <row r="24" spans="1:10">
      <c r="A24" t="s">
        <v>796</v>
      </c>
      <c r="B24" t="s">
        <v>797</v>
      </c>
      <c r="C24" t="s">
        <v>652</v>
      </c>
      <c r="D24" t="s">
        <v>98</v>
      </c>
      <c r="E24" s="73">
        <v>45267</v>
      </c>
      <c r="F24" s="57">
        <v>3667800</v>
      </c>
      <c r="G24" s="57">
        <v>1.6617770000000001</v>
      </c>
      <c r="H24" s="57">
        <v>60.950650000000003</v>
      </c>
      <c r="I24" s="58">
        <f t="shared" si="0"/>
        <v>1.7807041563776271E-2</v>
      </c>
      <c r="J24" s="58">
        <f>H24/'סכום נכסי הקרן'!$C$41</f>
        <v>1.5039707946224736E-4</v>
      </c>
    </row>
    <row r="25" spans="1:10">
      <c r="A25" t="s">
        <v>798</v>
      </c>
      <c r="B25" t="s">
        <v>799</v>
      </c>
      <c r="C25" t="s">
        <v>652</v>
      </c>
      <c r="D25" t="s">
        <v>98</v>
      </c>
      <c r="E25" s="73">
        <v>45258</v>
      </c>
      <c r="F25" s="57">
        <v>499467.60405000002</v>
      </c>
      <c r="G25" s="57">
        <v>1.6988760000000001</v>
      </c>
      <c r="H25" s="57">
        <v>8.4853330330000016</v>
      </c>
      <c r="I25" s="58">
        <f t="shared" si="0"/>
        <v>2.4790330866219603E-3</v>
      </c>
      <c r="J25" s="58">
        <f>H25/'סכום נכסי הקרן'!$C$41</f>
        <v>2.0937747282887608E-5</v>
      </c>
    </row>
    <row r="26" spans="1:10">
      <c r="A26" t="s">
        <v>800</v>
      </c>
      <c r="B26" t="s">
        <v>801</v>
      </c>
      <c r="C26" t="s">
        <v>652</v>
      </c>
      <c r="D26" t="s">
        <v>98</v>
      </c>
      <c r="E26" s="73">
        <v>45258</v>
      </c>
      <c r="F26" s="57">
        <v>554964.00450000004</v>
      </c>
      <c r="G26" s="57">
        <v>1.6988760000000001</v>
      </c>
      <c r="H26" s="57">
        <v>9.4281478310000004</v>
      </c>
      <c r="I26" s="58">
        <f t="shared" si="0"/>
        <v>2.7544812121945228E-3</v>
      </c>
      <c r="J26" s="58">
        <f>H26/'סכום נכסי הקרן'!$C$41</f>
        <v>2.3264163688504096E-5</v>
      </c>
    </row>
    <row r="27" spans="1:10">
      <c r="A27" t="s">
        <v>802</v>
      </c>
      <c r="B27" t="s">
        <v>803</v>
      </c>
      <c r="C27" t="s">
        <v>652</v>
      </c>
      <c r="D27" t="s">
        <v>98</v>
      </c>
      <c r="E27" s="73">
        <v>45251</v>
      </c>
      <c r="F27" s="57">
        <v>96284.603239999997</v>
      </c>
      <c r="G27" s="57">
        <v>1.695227</v>
      </c>
      <c r="H27" s="57">
        <v>1.632242167</v>
      </c>
      <c r="I27" s="58">
        <f t="shared" si="0"/>
        <v>4.7686782847955266E-4</v>
      </c>
      <c r="J27" s="58">
        <f>H27/'סכום נכסי הקרן'!$C$41</f>
        <v>4.0275937154391268E-6</v>
      </c>
    </row>
    <row r="28" spans="1:10">
      <c r="A28" t="s">
        <v>804</v>
      </c>
      <c r="B28" t="s">
        <v>805</v>
      </c>
      <c r="C28" t="s">
        <v>652</v>
      </c>
      <c r="D28" t="s">
        <v>98</v>
      </c>
      <c r="E28" s="73">
        <v>45251</v>
      </c>
      <c r="F28" s="57">
        <v>455380.47720800003</v>
      </c>
      <c r="G28" s="57">
        <v>1.7353780000000001</v>
      </c>
      <c r="H28" s="57">
        <v>7.9025738609999996</v>
      </c>
      <c r="I28" s="58">
        <f t="shared" si="0"/>
        <v>2.3087770385326312E-3</v>
      </c>
      <c r="J28" s="58">
        <f>H28/'סכום נכסי הקרן'!$C$41</f>
        <v>1.9499776112791182E-5</v>
      </c>
    </row>
    <row r="29" spans="1:10">
      <c r="A29" t="s">
        <v>806</v>
      </c>
      <c r="B29" t="s">
        <v>807</v>
      </c>
      <c r="C29" t="s">
        <v>652</v>
      </c>
      <c r="D29" t="s">
        <v>98</v>
      </c>
      <c r="E29" s="73">
        <v>45251</v>
      </c>
      <c r="F29" s="57">
        <v>192716.08574400001</v>
      </c>
      <c r="G29" s="57">
        <v>1.7701499999999999</v>
      </c>
      <c r="H29" s="57">
        <v>3.4113635979999999</v>
      </c>
      <c r="I29" s="58">
        <f t="shared" si="0"/>
        <v>9.966471789675641E-4</v>
      </c>
      <c r="J29" s="58">
        <f>H29/'סכום נכסי הקרן'!$C$41</f>
        <v>8.4176152694519919E-6</v>
      </c>
    </row>
    <row r="30" spans="1:10">
      <c r="A30" t="s">
        <v>808</v>
      </c>
      <c r="B30" t="s">
        <v>809</v>
      </c>
      <c r="C30" t="s">
        <v>652</v>
      </c>
      <c r="D30" t="s">
        <v>98</v>
      </c>
      <c r="E30" s="73">
        <v>45251</v>
      </c>
      <c r="F30" s="57">
        <v>240954.12117</v>
      </c>
      <c r="G30" s="57">
        <v>1.794208</v>
      </c>
      <c r="H30" s="57">
        <v>4.3232184739999999</v>
      </c>
      <c r="I30" s="58">
        <f t="shared" si="0"/>
        <v>1.2630502062866175E-3</v>
      </c>
      <c r="J30" s="58">
        <f>H30/'סכום נכסי הקרן'!$C$41</f>
        <v>1.0667637381501817E-5</v>
      </c>
    </row>
    <row r="31" spans="1:10">
      <c r="A31" t="s">
        <v>810</v>
      </c>
      <c r="B31" t="s">
        <v>811</v>
      </c>
      <c r="C31" t="s">
        <v>652</v>
      </c>
      <c r="D31" t="s">
        <v>98</v>
      </c>
      <c r="E31" s="73">
        <v>45132</v>
      </c>
      <c r="F31" s="57">
        <v>702270.56639399985</v>
      </c>
      <c r="G31" s="57">
        <v>1.3763749999999999</v>
      </c>
      <c r="H31" s="57">
        <v>9.6658737769999998</v>
      </c>
      <c r="I31" s="58">
        <f t="shared" si="0"/>
        <v>2.823934053160288E-3</v>
      </c>
      <c r="J31" s="58">
        <f>H31/'סכום נכסי הקרן'!$C$41</f>
        <v>2.3850757727957321E-5</v>
      </c>
    </row>
    <row r="32" spans="1:10">
      <c r="A32" t="s">
        <v>812</v>
      </c>
      <c r="B32" t="s">
        <v>813</v>
      </c>
      <c r="C32" t="s">
        <v>652</v>
      </c>
      <c r="D32" t="s">
        <v>98</v>
      </c>
      <c r="E32" s="73">
        <v>45132</v>
      </c>
      <c r="F32" s="57">
        <v>385673.47313599999</v>
      </c>
      <c r="G32" s="57">
        <v>1.384423</v>
      </c>
      <c r="H32" s="57">
        <v>5.3393526970000007</v>
      </c>
      <c r="I32" s="58">
        <f t="shared" si="0"/>
        <v>1.5599189737786215E-3</v>
      </c>
      <c r="J32" s="58">
        <f>H32/'סכום נכסי הקרן'!$C$41</f>
        <v>1.3174971092969046E-5</v>
      </c>
    </row>
    <row r="33" spans="1:10">
      <c r="A33" t="s">
        <v>814</v>
      </c>
      <c r="B33" t="s">
        <v>815</v>
      </c>
      <c r="C33" t="s">
        <v>652</v>
      </c>
      <c r="D33" t="s">
        <v>98</v>
      </c>
      <c r="E33" s="73">
        <v>45133</v>
      </c>
      <c r="F33" s="57">
        <v>377085.79253299994</v>
      </c>
      <c r="G33" s="57">
        <v>1.4326080000000001</v>
      </c>
      <c r="H33" s="57">
        <v>5.4021623380000001</v>
      </c>
      <c r="I33" s="58">
        <f t="shared" si="0"/>
        <v>1.5782691289925996E-3</v>
      </c>
      <c r="J33" s="58">
        <f>H33/'סכום נכסי הקרן'!$C$41</f>
        <v>1.3329955273916619E-5</v>
      </c>
    </row>
    <row r="34" spans="1:10">
      <c r="A34" t="s">
        <v>816</v>
      </c>
      <c r="B34" t="s">
        <v>817</v>
      </c>
      <c r="C34" t="s">
        <v>652</v>
      </c>
      <c r="D34" t="s">
        <v>98</v>
      </c>
      <c r="E34" s="73">
        <v>45132</v>
      </c>
      <c r="F34" s="57">
        <v>289569.84613199998</v>
      </c>
      <c r="G34" s="57">
        <v>1.491611</v>
      </c>
      <c r="H34" s="57">
        <v>4.3192558029999999</v>
      </c>
      <c r="I34" s="58">
        <f t="shared" si="0"/>
        <v>1.261892491853702E-3</v>
      </c>
      <c r="J34" s="58">
        <f>H34/'סכום נכסי הקרן'!$C$41</f>
        <v>1.0657859403001674E-5</v>
      </c>
    </row>
    <row r="35" spans="1:10">
      <c r="A35" t="s">
        <v>818</v>
      </c>
      <c r="B35" t="s">
        <v>819</v>
      </c>
      <c r="C35" t="s">
        <v>652</v>
      </c>
      <c r="D35" t="s">
        <v>98</v>
      </c>
      <c r="E35" s="73">
        <v>45272</v>
      </c>
      <c r="F35" s="57">
        <v>193093.77528</v>
      </c>
      <c r="G35" s="57">
        <v>2.0410910000000002</v>
      </c>
      <c r="H35" s="57">
        <v>3.9412191590000001</v>
      </c>
      <c r="I35" s="58">
        <f t="shared" si="0"/>
        <v>1.1514471687547934E-3</v>
      </c>
      <c r="J35" s="58">
        <f>H35/'סכום נכסי הקרן'!$C$41</f>
        <v>9.7250456071305998E-6</v>
      </c>
    </row>
    <row r="36" spans="1:10">
      <c r="A36" t="s">
        <v>820</v>
      </c>
      <c r="B36" t="s">
        <v>821</v>
      </c>
      <c r="C36" t="s">
        <v>652</v>
      </c>
      <c r="D36" t="s">
        <v>98</v>
      </c>
      <c r="E36" s="73">
        <v>45250</v>
      </c>
      <c r="F36" s="57">
        <v>164205.50917999999</v>
      </c>
      <c r="G36" s="57">
        <v>1.9945440000000001</v>
      </c>
      <c r="H36" s="57">
        <v>3.2751509159999999</v>
      </c>
      <c r="I36" s="58">
        <f t="shared" si="0"/>
        <v>9.5685195299561069E-4</v>
      </c>
      <c r="J36" s="58">
        <f>H36/'סכום נכסי הקרן'!$C$41</f>
        <v>8.0815074583208571E-6</v>
      </c>
    </row>
    <row r="37" spans="1:10">
      <c r="A37" t="s">
        <v>822</v>
      </c>
      <c r="B37" t="s">
        <v>823</v>
      </c>
      <c r="C37" t="s">
        <v>652</v>
      </c>
      <c r="D37" t="s">
        <v>98</v>
      </c>
      <c r="E37" s="73">
        <v>45271</v>
      </c>
      <c r="F37" s="57">
        <v>560428.32316799997</v>
      </c>
      <c r="G37" s="57">
        <v>2.1030929999999999</v>
      </c>
      <c r="H37" s="57">
        <v>11.786329424999998</v>
      </c>
      <c r="I37" s="58">
        <f t="shared" si="0"/>
        <v>3.4434359265296472E-3</v>
      </c>
      <c r="J37" s="58">
        <f>H37/'סכום נכסי הקרן'!$C$41</f>
        <v>2.908302902594064E-5</v>
      </c>
    </row>
    <row r="38" spans="1:10">
      <c r="A38" t="s">
        <v>824</v>
      </c>
      <c r="B38" t="s">
        <v>825</v>
      </c>
      <c r="C38" t="s">
        <v>652</v>
      </c>
      <c r="D38" t="s">
        <v>98</v>
      </c>
      <c r="E38" s="73">
        <v>45271</v>
      </c>
      <c r="F38" s="57">
        <v>724790.15385</v>
      </c>
      <c r="G38" s="57">
        <v>2.1163780000000001</v>
      </c>
      <c r="H38" s="57">
        <v>15.339299871999998</v>
      </c>
      <c r="I38" s="58">
        <f t="shared" si="0"/>
        <v>4.4814542647196049E-3</v>
      </c>
      <c r="J38" s="58">
        <f>H38/'סכום נכסי הקרן'!$C$41</f>
        <v>3.7850062333123999E-5</v>
      </c>
    </row>
    <row r="39" spans="1:10">
      <c r="A39" t="s">
        <v>826</v>
      </c>
      <c r="B39" t="s">
        <v>827</v>
      </c>
      <c r="C39" t="s">
        <v>652</v>
      </c>
      <c r="D39" t="s">
        <v>98</v>
      </c>
      <c r="E39" s="73">
        <v>45250</v>
      </c>
      <c r="F39" s="57">
        <v>821763.25364000013</v>
      </c>
      <c r="G39" s="57">
        <v>2.0822859999999999</v>
      </c>
      <c r="H39" s="57">
        <v>17.111462294000003</v>
      </c>
      <c r="I39" s="58">
        <f t="shared" si="0"/>
        <v>4.9992005054293673E-3</v>
      </c>
      <c r="J39" s="58">
        <f>H39/'סכום נכסי הקרן'!$C$41</f>
        <v>4.2222912378226772E-5</v>
      </c>
    </row>
    <row r="40" spans="1:10">
      <c r="A40" t="s">
        <v>828</v>
      </c>
      <c r="B40" t="s">
        <v>829</v>
      </c>
      <c r="C40" t="s">
        <v>652</v>
      </c>
      <c r="D40" t="s">
        <v>98</v>
      </c>
      <c r="E40" s="73">
        <v>45252</v>
      </c>
      <c r="F40" s="57">
        <v>338740.3026</v>
      </c>
      <c r="G40" s="57">
        <v>2.2230240000000001</v>
      </c>
      <c r="H40" s="57">
        <v>7.530279546</v>
      </c>
      <c r="I40" s="58">
        <f t="shared" si="0"/>
        <v>2.2000093659784808E-3</v>
      </c>
      <c r="J40" s="58">
        <f>H40/'סכום נכסי הקרן'!$C$41</f>
        <v>1.8581131640970162E-5</v>
      </c>
    </row>
    <row r="41" spans="1:10">
      <c r="A41" t="s">
        <v>830</v>
      </c>
      <c r="B41" t="s">
        <v>831</v>
      </c>
      <c r="C41" t="s">
        <v>652</v>
      </c>
      <c r="D41" t="s">
        <v>98</v>
      </c>
      <c r="E41" s="73">
        <v>45252</v>
      </c>
      <c r="F41" s="57">
        <v>479869.96509000001</v>
      </c>
      <c r="G41" s="57">
        <v>2.2230240000000001</v>
      </c>
      <c r="H41" s="57">
        <v>10.667626365</v>
      </c>
      <c r="I41" s="58">
        <f t="shared" si="0"/>
        <v>3.1166011530375896E-3</v>
      </c>
      <c r="J41" s="58">
        <f>H41/'סכום נכסי הקרן'!$C$41</f>
        <v>2.6322604436383696E-5</v>
      </c>
    </row>
    <row r="42" spans="1:10">
      <c r="A42" t="s">
        <v>832</v>
      </c>
      <c r="B42" t="s">
        <v>833</v>
      </c>
      <c r="C42" t="s">
        <v>652</v>
      </c>
      <c r="D42" t="s">
        <v>98</v>
      </c>
      <c r="E42" s="73">
        <v>45252</v>
      </c>
      <c r="F42" s="57">
        <v>312473.46564000001</v>
      </c>
      <c r="G42" s="57">
        <v>2.2230240000000001</v>
      </c>
      <c r="H42" s="57">
        <v>6.9463613539999987</v>
      </c>
      <c r="I42" s="58">
        <f t="shared" si="0"/>
        <v>2.0294147043171348E-3</v>
      </c>
      <c r="J42" s="58">
        <f>H42/'סכום נכסי הקרן'!$C$41</f>
        <v>1.7140300563341358E-5</v>
      </c>
    </row>
    <row r="43" spans="1:10">
      <c r="A43" t="s">
        <v>832</v>
      </c>
      <c r="B43" t="s">
        <v>834</v>
      </c>
      <c r="C43" t="s">
        <v>652</v>
      </c>
      <c r="D43" t="s">
        <v>98</v>
      </c>
      <c r="E43" s="73">
        <v>45252</v>
      </c>
      <c r="F43" s="57">
        <v>725872.07700000005</v>
      </c>
      <c r="G43" s="57">
        <v>2.2230240000000001</v>
      </c>
      <c r="H43" s="57">
        <v>16.136313314000002</v>
      </c>
      <c r="I43" s="58">
        <f t="shared" si="0"/>
        <v>4.7143057845734941E-3</v>
      </c>
      <c r="J43" s="58">
        <f>H43/'סכום נכסי הקרן'!$C$41</f>
        <v>3.98167106620418E-5</v>
      </c>
    </row>
    <row r="44" spans="1:10">
      <c r="A44" t="s">
        <v>835</v>
      </c>
      <c r="B44" t="s">
        <v>836</v>
      </c>
      <c r="C44" t="s">
        <v>652</v>
      </c>
      <c r="D44" t="s">
        <v>98</v>
      </c>
      <c r="E44" s="73">
        <v>45252</v>
      </c>
      <c r="F44" s="57">
        <v>387131.77439999999</v>
      </c>
      <c r="G44" s="57">
        <v>2.2230240000000001</v>
      </c>
      <c r="H44" s="57">
        <v>8.6060337670000013</v>
      </c>
      <c r="I44" s="58">
        <f t="shared" si="0"/>
        <v>2.5142964183028577E-3</v>
      </c>
      <c r="J44" s="58">
        <f>H44/'סכום נכסי הקרן'!$C$41</f>
        <v>2.1235579018604119E-5</v>
      </c>
    </row>
    <row r="45" spans="1:10">
      <c r="A45" t="s">
        <v>837</v>
      </c>
      <c r="B45" t="s">
        <v>838</v>
      </c>
      <c r="C45" t="s">
        <v>652</v>
      </c>
      <c r="D45" t="s">
        <v>98</v>
      </c>
      <c r="E45" s="73">
        <v>45253</v>
      </c>
      <c r="F45" s="57">
        <v>484006.51754000003</v>
      </c>
      <c r="G45" s="57">
        <v>2.2199520000000001</v>
      </c>
      <c r="H45" s="57">
        <v>10.744712174</v>
      </c>
      <c r="I45" s="58">
        <f t="shared" si="0"/>
        <v>3.139122163147249E-3</v>
      </c>
      <c r="J45" s="58">
        <f>H45/'סכום נכסי הקרן'!$C$41</f>
        <v>2.6512815378212611E-5</v>
      </c>
    </row>
    <row r="46" spans="1:10">
      <c r="A46" t="s">
        <v>839</v>
      </c>
      <c r="B46" t="s">
        <v>840</v>
      </c>
      <c r="C46" t="s">
        <v>652</v>
      </c>
      <c r="D46" t="s">
        <v>98</v>
      </c>
      <c r="E46" s="73">
        <v>45265</v>
      </c>
      <c r="F46" s="57">
        <v>189870.27338699999</v>
      </c>
      <c r="G46" s="57">
        <v>2.267887</v>
      </c>
      <c r="H46" s="57">
        <v>4.3060432549999996</v>
      </c>
      <c r="I46" s="58">
        <f t="shared" si="0"/>
        <v>1.2580323789361304E-3</v>
      </c>
      <c r="J46" s="58">
        <f>H46/'סכום נכסי הקרן'!$C$41</f>
        <v>1.0625257148038769E-5</v>
      </c>
    </row>
    <row r="47" spans="1:10">
      <c r="A47" t="s">
        <v>841</v>
      </c>
      <c r="B47" t="s">
        <v>842</v>
      </c>
      <c r="C47" t="s">
        <v>652</v>
      </c>
      <c r="D47" t="s">
        <v>98</v>
      </c>
      <c r="E47" s="73">
        <v>45252</v>
      </c>
      <c r="F47" s="57">
        <v>376350.19330099999</v>
      </c>
      <c r="G47" s="57">
        <v>2.319293</v>
      </c>
      <c r="H47" s="57">
        <v>8.7286624780000004</v>
      </c>
      <c r="I47" s="58">
        <f t="shared" si="0"/>
        <v>2.550123018243782E-3</v>
      </c>
      <c r="J47" s="58">
        <f>H47/'סכום נכסי הקרן'!$C$41</f>
        <v>2.1538168080289595E-5</v>
      </c>
    </row>
    <row r="48" spans="1:10">
      <c r="A48" t="s">
        <v>841</v>
      </c>
      <c r="B48" t="s">
        <v>843</v>
      </c>
      <c r="C48" t="s">
        <v>652</v>
      </c>
      <c r="D48" t="s">
        <v>98</v>
      </c>
      <c r="E48" s="73">
        <v>45252</v>
      </c>
      <c r="F48" s="57">
        <v>435971.75252400001</v>
      </c>
      <c r="G48" s="57">
        <v>2.319293</v>
      </c>
      <c r="H48" s="57">
        <v>10.111460955</v>
      </c>
      <c r="I48" s="58">
        <f t="shared" si="0"/>
        <v>2.9541146074108463E-3</v>
      </c>
      <c r="J48" s="58">
        <f>H48/'סכום נכסי הקרן'!$C$41</f>
        <v>2.4950253963305501E-5</v>
      </c>
    </row>
    <row r="49" spans="1:10">
      <c r="A49" t="s">
        <v>844</v>
      </c>
      <c r="B49" t="s">
        <v>845</v>
      </c>
      <c r="C49" t="s">
        <v>652</v>
      </c>
      <c r="D49" t="s">
        <v>98</v>
      </c>
      <c r="E49" s="73">
        <v>45265</v>
      </c>
      <c r="F49" s="57">
        <v>687903.7872560001</v>
      </c>
      <c r="G49" s="57">
        <v>2.3245809999999998</v>
      </c>
      <c r="H49" s="57">
        <v>15.990882750999999</v>
      </c>
      <c r="I49" s="58">
        <f t="shared" si="0"/>
        <v>4.6718175079105799E-3</v>
      </c>
      <c r="J49" s="58">
        <f>H49/'סכום נכסי הקרן'!$C$41</f>
        <v>3.9457857525286889E-5</v>
      </c>
    </row>
    <row r="50" spans="1:10">
      <c r="A50" t="s">
        <v>846</v>
      </c>
      <c r="B50" t="s">
        <v>847</v>
      </c>
      <c r="C50" t="s">
        <v>652</v>
      </c>
      <c r="D50" t="s">
        <v>98</v>
      </c>
      <c r="E50" s="73">
        <v>45252</v>
      </c>
      <c r="F50" s="57">
        <v>145359.32590200001</v>
      </c>
      <c r="G50" s="57">
        <v>2.3430870000000001</v>
      </c>
      <c r="H50" s="57">
        <v>3.4058953609999998</v>
      </c>
      <c r="I50" s="58">
        <f t="shared" si="0"/>
        <v>9.9504960579091073E-4</v>
      </c>
      <c r="J50" s="58">
        <f>H50/'סכום נכסי הקרן'!$C$41</f>
        <v>8.4041222734854612E-6</v>
      </c>
    </row>
    <row r="51" spans="1:10">
      <c r="A51" t="s">
        <v>848</v>
      </c>
      <c r="B51" t="s">
        <v>849</v>
      </c>
      <c r="C51" t="s">
        <v>652</v>
      </c>
      <c r="D51" t="s">
        <v>98</v>
      </c>
      <c r="E51" s="73">
        <v>45253</v>
      </c>
      <c r="F51" s="57">
        <v>484557.31478000002</v>
      </c>
      <c r="G51" s="57">
        <v>2.3008690000000001</v>
      </c>
      <c r="H51" s="57">
        <v>11.149027905000001</v>
      </c>
      <c r="I51" s="58">
        <f t="shared" si="0"/>
        <v>3.2572450548113349E-3</v>
      </c>
      <c r="J51" s="58">
        <f>H51/'סכום נכסי הקרן'!$C$41</f>
        <v>2.7510473403566625E-5</v>
      </c>
    </row>
    <row r="52" spans="1:10">
      <c r="A52" t="s">
        <v>850</v>
      </c>
      <c r="B52" t="s">
        <v>851</v>
      </c>
      <c r="C52" t="s">
        <v>652</v>
      </c>
      <c r="D52" t="s">
        <v>98</v>
      </c>
      <c r="E52" s="73">
        <v>45252</v>
      </c>
      <c r="F52" s="57">
        <v>387761.25696000003</v>
      </c>
      <c r="G52" s="57">
        <v>2.3774359999999999</v>
      </c>
      <c r="H52" s="57">
        <v>9.2187755529999986</v>
      </c>
      <c r="I52" s="58">
        <f t="shared" si="0"/>
        <v>2.693312039156195E-3</v>
      </c>
      <c r="J52" s="58">
        <f>H52/'סכום נכסי הקרן'!$C$41</f>
        <v>2.2747532953121323E-5</v>
      </c>
    </row>
    <row r="53" spans="1:10">
      <c r="A53" t="s">
        <v>852</v>
      </c>
      <c r="B53" t="s">
        <v>853</v>
      </c>
      <c r="C53" t="s">
        <v>652</v>
      </c>
      <c r="D53" t="s">
        <v>98</v>
      </c>
      <c r="E53" s="73">
        <v>45257</v>
      </c>
      <c r="F53" s="57">
        <v>388296.31713600003</v>
      </c>
      <c r="G53" s="57">
        <v>2.5205790000000001</v>
      </c>
      <c r="H53" s="57">
        <v>9.7873172769999996</v>
      </c>
      <c r="I53" s="58">
        <f t="shared" si="0"/>
        <v>2.8594143876956944E-3</v>
      </c>
      <c r="J53" s="58">
        <f>H53/'סכום נכסי הקרן'!$C$41</f>
        <v>2.4150422255237561E-5</v>
      </c>
    </row>
    <row r="54" spans="1:10">
      <c r="A54" t="s">
        <v>854</v>
      </c>
      <c r="B54" t="s">
        <v>855</v>
      </c>
      <c r="C54" t="s">
        <v>652</v>
      </c>
      <c r="D54" t="s">
        <v>98</v>
      </c>
      <c r="E54" s="73">
        <v>45257</v>
      </c>
      <c r="F54" s="57">
        <v>194615.02480000001</v>
      </c>
      <c r="G54" s="57">
        <v>2.7544249999999999</v>
      </c>
      <c r="H54" s="57">
        <v>5.3605248709999991</v>
      </c>
      <c r="I54" s="58">
        <f t="shared" si="0"/>
        <v>1.5661045318065257E-3</v>
      </c>
      <c r="J54" s="58">
        <f>H54/'סכום נכסי הקרן'!$C$41</f>
        <v>1.3227213901461922E-5</v>
      </c>
    </row>
    <row r="55" spans="1:10">
      <c r="A55" t="s">
        <v>854</v>
      </c>
      <c r="B55" t="s">
        <v>856</v>
      </c>
      <c r="C55" t="s">
        <v>652</v>
      </c>
      <c r="D55" t="s">
        <v>98</v>
      </c>
      <c r="E55" s="73">
        <v>45257</v>
      </c>
      <c r="F55" s="57">
        <v>280506.32925000001</v>
      </c>
      <c r="G55" s="57">
        <v>2.7544249999999999</v>
      </c>
      <c r="H55" s="57">
        <v>7.7263364069999998</v>
      </c>
      <c r="I55" s="58">
        <f t="shared" si="0"/>
        <v>2.2572883723990934E-3</v>
      </c>
      <c r="J55" s="58">
        <f>H55/'סכום נכסי הקרן'!$C$41</f>
        <v>1.906490628985308E-5</v>
      </c>
    </row>
    <row r="56" spans="1:10">
      <c r="A56" t="s">
        <v>857</v>
      </c>
      <c r="B56" t="s">
        <v>858</v>
      </c>
      <c r="C56" t="s">
        <v>652</v>
      </c>
      <c r="D56" t="s">
        <v>98</v>
      </c>
      <c r="E56" s="73">
        <v>45257</v>
      </c>
      <c r="F56" s="57">
        <v>194788.13250399998</v>
      </c>
      <c r="G56" s="57">
        <v>2.8408470000000001</v>
      </c>
      <c r="H56" s="57">
        <v>5.5336325749999995</v>
      </c>
      <c r="I56" s="58">
        <f t="shared" si="0"/>
        <v>1.6166788256022093E-3</v>
      </c>
      <c r="J56" s="58">
        <f>H56/'סכום נכסי הקרן'!$C$41</f>
        <v>1.3654360996923828E-5</v>
      </c>
    </row>
    <row r="57" spans="1:10">
      <c r="A57" t="s">
        <v>859</v>
      </c>
      <c r="B57" t="s">
        <v>860</v>
      </c>
      <c r="C57" t="s">
        <v>652</v>
      </c>
      <c r="D57" t="s">
        <v>98</v>
      </c>
      <c r="E57" s="73">
        <v>45257</v>
      </c>
      <c r="F57" s="57">
        <v>393322.79933100002</v>
      </c>
      <c r="G57" s="57">
        <v>2.9062160000000001</v>
      </c>
      <c r="H57" s="57">
        <v>11.430809386</v>
      </c>
      <c r="I57" s="58">
        <f t="shared" si="0"/>
        <v>3.3395689437947899E-3</v>
      </c>
      <c r="J57" s="58">
        <f>H57/'סכום נכסי הקרן'!$C$41</f>
        <v>2.8205775451845794E-5</v>
      </c>
    </row>
    <row r="58" spans="1:10">
      <c r="A58" t="s">
        <v>861</v>
      </c>
      <c r="B58" t="s">
        <v>862</v>
      </c>
      <c r="C58" t="s">
        <v>652</v>
      </c>
      <c r="D58" t="s">
        <v>98</v>
      </c>
      <c r="E58" s="73">
        <v>45257</v>
      </c>
      <c r="F58" s="57">
        <v>224767.98263999997</v>
      </c>
      <c r="G58" s="57">
        <v>2.9114420000000001</v>
      </c>
      <c r="H58" s="57">
        <v>6.5439883769999989</v>
      </c>
      <c r="I58" s="58">
        <f t="shared" si="0"/>
        <v>1.9118593980885813E-3</v>
      </c>
      <c r="J58" s="58">
        <f>H58/'סכום נכסי הקרן'!$C$41</f>
        <v>1.6147436326531251E-5</v>
      </c>
    </row>
    <row r="59" spans="1:10">
      <c r="A59" t="s">
        <v>861</v>
      </c>
      <c r="B59" t="s">
        <v>863</v>
      </c>
      <c r="C59" t="s">
        <v>652</v>
      </c>
      <c r="D59" t="s">
        <v>98</v>
      </c>
      <c r="E59" s="73">
        <v>45257</v>
      </c>
      <c r="F59" s="57">
        <v>97464.883040000001</v>
      </c>
      <c r="G59" s="57">
        <v>2.9114420000000001</v>
      </c>
      <c r="H59" s="57">
        <v>2.8376330749999998</v>
      </c>
      <c r="I59" s="58">
        <f t="shared" si="0"/>
        <v>8.29028896480534E-4</v>
      </c>
      <c r="J59" s="58">
        <f>H59/'סכום נכסי הקרן'!$C$41</f>
        <v>7.001922490826206E-6</v>
      </c>
    </row>
    <row r="60" spans="1:10">
      <c r="A60" t="s">
        <v>864</v>
      </c>
      <c r="B60" t="s">
        <v>865</v>
      </c>
      <c r="C60" t="s">
        <v>652</v>
      </c>
      <c r="D60" t="s">
        <v>98</v>
      </c>
      <c r="E60" s="73">
        <v>45245</v>
      </c>
      <c r="F60" s="57">
        <v>392136.160752</v>
      </c>
      <c r="G60" s="57">
        <v>3.4153419999999999</v>
      </c>
      <c r="H60" s="57">
        <v>13.392790478</v>
      </c>
      <c r="I60" s="58">
        <f t="shared" si="0"/>
        <v>3.9127716717818938E-3</v>
      </c>
      <c r="J60" s="58">
        <f>H60/'סכום נכסי הקרן'!$C$41</f>
        <v>3.3047007271308769E-5</v>
      </c>
    </row>
    <row r="61" spans="1:10">
      <c r="A61" t="s">
        <v>866</v>
      </c>
      <c r="B61" t="s">
        <v>867</v>
      </c>
      <c r="C61" t="s">
        <v>652</v>
      </c>
      <c r="D61" t="s">
        <v>98</v>
      </c>
      <c r="E61" s="73">
        <v>45245</v>
      </c>
      <c r="F61" s="57">
        <v>490235.77204000001</v>
      </c>
      <c r="G61" s="57">
        <v>3.4282599999999999</v>
      </c>
      <c r="H61" s="57">
        <v>16.806559196999999</v>
      </c>
      <c r="I61" s="58">
        <f t="shared" si="0"/>
        <v>4.9101215190493503E-3</v>
      </c>
      <c r="J61" s="58">
        <f>H61/'סכום נכסי הקרן'!$C$41</f>
        <v>4.1470557230122614E-5</v>
      </c>
    </row>
    <row r="62" spans="1:10">
      <c r="A62" t="s">
        <v>868</v>
      </c>
      <c r="B62" t="s">
        <v>869</v>
      </c>
      <c r="C62" t="s">
        <v>652</v>
      </c>
      <c r="D62" t="s">
        <v>98</v>
      </c>
      <c r="E62" s="73">
        <v>45160</v>
      </c>
      <c r="F62" s="57">
        <v>343422.07913999999</v>
      </c>
      <c r="G62" s="57">
        <v>3.11198</v>
      </c>
      <c r="H62" s="57">
        <v>10.687225965</v>
      </c>
      <c r="I62" s="58">
        <f t="shared" si="0"/>
        <v>3.1223272755946645E-3</v>
      </c>
      <c r="J62" s="58">
        <f>H62/'סכום נכסי הקרן'!$C$41</f>
        <v>2.6370966883685377E-5</v>
      </c>
    </row>
    <row r="63" spans="1:10">
      <c r="A63" t="s">
        <v>870</v>
      </c>
      <c r="B63" t="s">
        <v>871</v>
      </c>
      <c r="C63" t="s">
        <v>652</v>
      </c>
      <c r="D63" t="s">
        <v>98</v>
      </c>
      <c r="E63" s="73">
        <v>45245</v>
      </c>
      <c r="F63" s="57">
        <v>196346.10184000002</v>
      </c>
      <c r="G63" s="57">
        <v>3.5521029999999998</v>
      </c>
      <c r="H63" s="57">
        <v>6.9744167030000002</v>
      </c>
      <c r="I63" s="58">
        <f t="shared" si="0"/>
        <v>2.0376112168355295E-3</v>
      </c>
      <c r="J63" s="58">
        <f>H63/'סכום נכסי הקרן'!$C$41</f>
        <v>1.7209527758668958E-5</v>
      </c>
    </row>
    <row r="64" spans="1:10">
      <c r="A64" t="s">
        <v>872</v>
      </c>
      <c r="B64" t="s">
        <v>873</v>
      </c>
      <c r="C64" t="s">
        <v>652</v>
      </c>
      <c r="D64" t="s">
        <v>98</v>
      </c>
      <c r="E64" s="73">
        <v>45246</v>
      </c>
      <c r="F64" s="57">
        <v>294527.02129200002</v>
      </c>
      <c r="G64" s="57">
        <v>3.5589430000000002</v>
      </c>
      <c r="H64" s="57">
        <v>10.482049167</v>
      </c>
      <c r="I64" s="58">
        <f t="shared" si="0"/>
        <v>3.0623838333195038E-3</v>
      </c>
      <c r="J64" s="58">
        <f>H64/'סכום נכסי הקרן'!$C$41</f>
        <v>2.5864688588168996E-5</v>
      </c>
    </row>
    <row r="65" spans="1:10">
      <c r="A65" t="s">
        <v>874</v>
      </c>
      <c r="B65" t="s">
        <v>875</v>
      </c>
      <c r="C65" t="s">
        <v>652</v>
      </c>
      <c r="D65" t="s">
        <v>98</v>
      </c>
      <c r="E65" s="73">
        <v>45155</v>
      </c>
      <c r="F65" s="57">
        <v>589148.46496799996</v>
      </c>
      <c r="G65" s="57">
        <v>3.170544</v>
      </c>
      <c r="H65" s="57">
        <v>18.679213081</v>
      </c>
      <c r="I65" s="58">
        <f t="shared" si="0"/>
        <v>5.4572268501156332E-3</v>
      </c>
      <c r="J65" s="58">
        <f>H65/'סכום נכסי הקרן'!$C$41</f>
        <v>4.6091372184470671E-5</v>
      </c>
    </row>
    <row r="66" spans="1:10">
      <c r="A66" t="s">
        <v>876</v>
      </c>
      <c r="B66" t="s">
        <v>877</v>
      </c>
      <c r="C66" t="s">
        <v>652</v>
      </c>
      <c r="D66" t="s">
        <v>98</v>
      </c>
      <c r="E66" s="73">
        <v>45245</v>
      </c>
      <c r="F66" s="57">
        <v>166938.77491199999</v>
      </c>
      <c r="G66" s="57">
        <v>3.5778639999999999</v>
      </c>
      <c r="H66" s="57">
        <v>5.9728425430000005</v>
      </c>
      <c r="I66" s="58">
        <f t="shared" si="0"/>
        <v>1.7449962456034867E-3</v>
      </c>
      <c r="J66" s="58">
        <f>H66/'סכום נכסי הקרן'!$C$41</f>
        <v>1.473812132528632E-5</v>
      </c>
    </row>
    <row r="67" spans="1:10">
      <c r="A67" t="s">
        <v>878</v>
      </c>
      <c r="B67" t="s">
        <v>879</v>
      </c>
      <c r="C67" t="s">
        <v>652</v>
      </c>
      <c r="D67" t="s">
        <v>98</v>
      </c>
      <c r="E67" s="73">
        <v>45155</v>
      </c>
      <c r="F67" s="57">
        <v>589195.67616000003</v>
      </c>
      <c r="G67" s="57">
        <v>3.1783030000000001</v>
      </c>
      <c r="H67" s="57">
        <v>18.726424272999999</v>
      </c>
      <c r="I67" s="58">
        <f t="shared" si="0"/>
        <v>5.471019839332637E-3</v>
      </c>
      <c r="J67" s="58">
        <f>H67/'סכום נכסי הקרן'!$C$41</f>
        <v>4.620786684686937E-5</v>
      </c>
    </row>
    <row r="68" spans="1:10">
      <c r="A68" t="s">
        <v>880</v>
      </c>
      <c r="B68" t="s">
        <v>881</v>
      </c>
      <c r="C68" t="s">
        <v>652</v>
      </c>
      <c r="D68" t="s">
        <v>98</v>
      </c>
      <c r="E68" s="73">
        <v>45160</v>
      </c>
      <c r="F68" s="57">
        <v>490996.39679999999</v>
      </c>
      <c r="G68" s="57">
        <v>3.1896149999999999</v>
      </c>
      <c r="H68" s="57">
        <v>15.660892282999999</v>
      </c>
      <c r="I68" s="58">
        <f t="shared" si="0"/>
        <v>4.5754091188396516E-3</v>
      </c>
      <c r="J68" s="58">
        <f>H68/'סכום נכסי הקרן'!$C$41</f>
        <v>3.8643598733336675E-5</v>
      </c>
    </row>
    <row r="69" spans="1:10">
      <c r="A69" t="s">
        <v>882</v>
      </c>
      <c r="B69" t="s">
        <v>883</v>
      </c>
      <c r="C69" t="s">
        <v>652</v>
      </c>
      <c r="D69" t="s">
        <v>98</v>
      </c>
      <c r="E69" s="73">
        <v>45160</v>
      </c>
      <c r="F69" s="57">
        <v>490996.39679999999</v>
      </c>
      <c r="G69" s="57">
        <v>3.1896149999999999</v>
      </c>
      <c r="H69" s="57">
        <v>15.660892282999999</v>
      </c>
      <c r="I69" s="58">
        <f t="shared" si="0"/>
        <v>4.5754091188396516E-3</v>
      </c>
      <c r="J69" s="58">
        <f>H69/'סכום נכסי הקרן'!$C$41</f>
        <v>3.8643598733336675E-5</v>
      </c>
    </row>
    <row r="70" spans="1:10">
      <c r="A70" t="s">
        <v>884</v>
      </c>
      <c r="B70" t="s">
        <v>885</v>
      </c>
      <c r="C70" t="s">
        <v>652</v>
      </c>
      <c r="D70" t="s">
        <v>98</v>
      </c>
      <c r="E70" s="73">
        <v>45168</v>
      </c>
      <c r="F70" s="57">
        <v>688680.14908000012</v>
      </c>
      <c r="G70" s="57">
        <v>3.370279</v>
      </c>
      <c r="H70" s="57">
        <v>23.210442755999996</v>
      </c>
      <c r="I70" s="58">
        <f t="shared" si="0"/>
        <v>6.7810485838910948E-3</v>
      </c>
      <c r="J70" s="58">
        <f>H70/'סכום נכסי הקרן'!$C$41</f>
        <v>5.7272281813698045E-5</v>
      </c>
    </row>
    <row r="71" spans="1:10">
      <c r="A71" t="s">
        <v>886</v>
      </c>
      <c r="B71" t="s">
        <v>887</v>
      </c>
      <c r="C71" t="s">
        <v>652</v>
      </c>
      <c r="D71" t="s">
        <v>98</v>
      </c>
      <c r="E71" s="73">
        <v>45174</v>
      </c>
      <c r="F71" s="57">
        <v>98750.0766</v>
      </c>
      <c r="G71" s="57">
        <v>3.8023899999999999</v>
      </c>
      <c r="H71" s="57">
        <v>3.7548634699999992</v>
      </c>
      <c r="I71" s="58">
        <f t="shared" si="0"/>
        <v>1.0970024089422374E-3</v>
      </c>
      <c r="J71" s="58">
        <f>H71/'סכום נכסי הקרן'!$C$41</f>
        <v>9.2652088151230503E-6</v>
      </c>
    </row>
    <row r="72" spans="1:10">
      <c r="A72" t="s">
        <v>888</v>
      </c>
      <c r="B72" t="s">
        <v>889</v>
      </c>
      <c r="C72" t="s">
        <v>652</v>
      </c>
      <c r="D72" t="s">
        <v>98</v>
      </c>
      <c r="E72" s="73">
        <v>45169</v>
      </c>
      <c r="F72" s="57">
        <v>296321.04658800003</v>
      </c>
      <c r="G72" s="57">
        <v>3.8032300000000001</v>
      </c>
      <c r="H72" s="57">
        <v>11.269770502</v>
      </c>
      <c r="I72" s="58">
        <f t="shared" si="0"/>
        <v>3.2925206169800284E-3</v>
      </c>
      <c r="J72" s="58">
        <f>H72/'סכום נכסי הקרן'!$C$41</f>
        <v>2.7808408437163267E-5</v>
      </c>
    </row>
    <row r="73" spans="1:10">
      <c r="A73" t="s">
        <v>890</v>
      </c>
      <c r="B73" t="s">
        <v>891</v>
      </c>
      <c r="C73" t="s">
        <v>652</v>
      </c>
      <c r="D73" t="s">
        <v>98</v>
      </c>
      <c r="E73" s="73">
        <v>45174</v>
      </c>
      <c r="F73" s="57">
        <v>247137.47589999999</v>
      </c>
      <c r="G73" s="57">
        <v>3.9044840000000001</v>
      </c>
      <c r="H73" s="57">
        <v>9.649443075999999</v>
      </c>
      <c r="I73" s="58">
        <f t="shared" si="0"/>
        <v>2.8191337405199966E-3</v>
      </c>
      <c r="J73" s="58">
        <f>H73/'סכום נכסי הקרן'!$C$41</f>
        <v>2.3810214609156825E-5</v>
      </c>
    </row>
    <row r="74" spans="1:10">
      <c r="A74" t="s">
        <v>892</v>
      </c>
      <c r="B74" t="s">
        <v>893</v>
      </c>
      <c r="C74" t="s">
        <v>652</v>
      </c>
      <c r="D74" t="s">
        <v>98</v>
      </c>
      <c r="E74" s="73">
        <v>45181</v>
      </c>
      <c r="F74" s="57">
        <v>217538.68135999999</v>
      </c>
      <c r="G74" s="57">
        <v>3.9528509999999999</v>
      </c>
      <c r="H74" s="57">
        <v>8.5989809399999988</v>
      </c>
      <c r="I74" s="58">
        <f t="shared" ref="I74:I137" si="1">H74/$H$9</f>
        <v>2.5122358991200243E-3</v>
      </c>
      <c r="J74" s="58">
        <f>H74/'סכום נכסי הקרן'!$C$41</f>
        <v>2.1218176011700124E-5</v>
      </c>
    </row>
    <row r="75" spans="1:10">
      <c r="A75" t="s">
        <v>894</v>
      </c>
      <c r="B75" t="s">
        <v>895</v>
      </c>
      <c r="C75" t="s">
        <v>652</v>
      </c>
      <c r="D75" t="s">
        <v>98</v>
      </c>
      <c r="E75" s="73">
        <v>45181</v>
      </c>
      <c r="F75" s="57">
        <v>296682.99906</v>
      </c>
      <c r="G75" s="57">
        <v>3.9655879999999999</v>
      </c>
      <c r="H75" s="57">
        <v>11.76522576</v>
      </c>
      <c r="I75" s="58">
        <f t="shared" si="1"/>
        <v>3.437270383753598E-3</v>
      </c>
      <c r="J75" s="58">
        <f>H75/'סכום נכסי הקרן'!$C$41</f>
        <v>2.9030955264923334E-5</v>
      </c>
    </row>
    <row r="76" spans="1:10">
      <c r="A76" t="s">
        <v>896</v>
      </c>
      <c r="B76" t="s">
        <v>897</v>
      </c>
      <c r="C76" t="s">
        <v>652</v>
      </c>
      <c r="D76" t="s">
        <v>98</v>
      </c>
      <c r="E76" s="73">
        <v>45159</v>
      </c>
      <c r="F76" s="57">
        <v>395787.15960000001</v>
      </c>
      <c r="G76" s="57">
        <v>3.9097590000000002</v>
      </c>
      <c r="H76" s="57">
        <v>15.474325008999999</v>
      </c>
      <c r="I76" s="58">
        <f t="shared" si="1"/>
        <v>4.5209025433961018E-3</v>
      </c>
      <c r="J76" s="58">
        <f>H76/'סכום נכסי הקרן'!$C$41</f>
        <v>3.8183239850653184E-5</v>
      </c>
    </row>
    <row r="77" spans="1:10">
      <c r="A77" t="s">
        <v>898</v>
      </c>
      <c r="B77" t="s">
        <v>899</v>
      </c>
      <c r="C77" t="s">
        <v>652</v>
      </c>
      <c r="D77" t="s">
        <v>98</v>
      </c>
      <c r="E77" s="73">
        <v>45167</v>
      </c>
      <c r="F77" s="57">
        <v>346378.02432800003</v>
      </c>
      <c r="G77" s="57">
        <v>3.9388100000000001</v>
      </c>
      <c r="H77" s="57">
        <v>13.643171152999999</v>
      </c>
      <c r="I77" s="58">
        <f t="shared" si="1"/>
        <v>3.9859216560148968E-3</v>
      </c>
      <c r="J77" s="58">
        <f>H77/'סכום נכסי הקרן'!$C$41</f>
        <v>3.3664827134981853E-5</v>
      </c>
    </row>
    <row r="78" spans="1:10">
      <c r="A78" t="s">
        <v>900</v>
      </c>
      <c r="B78" t="s">
        <v>901</v>
      </c>
      <c r="C78" t="s">
        <v>652</v>
      </c>
      <c r="D78" t="s">
        <v>98</v>
      </c>
      <c r="E78" s="73">
        <v>45189</v>
      </c>
      <c r="F78" s="57">
        <v>1463156.903623</v>
      </c>
      <c r="G78" s="57">
        <v>4.0757500000000002</v>
      </c>
      <c r="H78" s="57">
        <v>59.634616736999988</v>
      </c>
      <c r="I78" s="58">
        <f t="shared" si="1"/>
        <v>1.7422555770539392E-2</v>
      </c>
      <c r="J78" s="58">
        <f>H78/'סכום נכסי הקרן'!$C$41</f>
        <v>1.4714973822420685E-4</v>
      </c>
    </row>
    <row r="79" spans="1:10">
      <c r="A79" t="s">
        <v>902</v>
      </c>
      <c r="B79" t="s">
        <v>903</v>
      </c>
      <c r="C79" t="s">
        <v>652</v>
      </c>
      <c r="D79" t="s">
        <v>98</v>
      </c>
      <c r="E79" s="73">
        <v>45174</v>
      </c>
      <c r="F79" s="57">
        <v>913588.70016000001</v>
      </c>
      <c r="G79" s="57">
        <v>4.0826269999999996</v>
      </c>
      <c r="H79" s="57">
        <v>37.298420026000002</v>
      </c>
      <c r="I79" s="58">
        <f t="shared" si="1"/>
        <v>1.0896922603223546E-2</v>
      </c>
      <c r="J79" s="58">
        <f>H79/'סכום נכסי הקרן'!$C$41</f>
        <v>9.2034677898703297E-5</v>
      </c>
    </row>
    <row r="80" spans="1:10">
      <c r="A80" t="s">
        <v>902</v>
      </c>
      <c r="B80" t="s">
        <v>904</v>
      </c>
      <c r="C80" t="s">
        <v>652</v>
      </c>
      <c r="D80" t="s">
        <v>98</v>
      </c>
      <c r="E80" s="73">
        <v>45174</v>
      </c>
      <c r="F80" s="57">
        <v>207981.037824</v>
      </c>
      <c r="G80" s="57">
        <v>4.0826269999999996</v>
      </c>
      <c r="H80" s="57">
        <v>8.4910902519999993</v>
      </c>
      <c r="I80" s="58">
        <f t="shared" si="1"/>
        <v>2.480715087355746E-3</v>
      </c>
      <c r="J80" s="58">
        <f>H80/'סכום נכסי הקרן'!$C$41</f>
        <v>2.0951953348342598E-5</v>
      </c>
    </row>
    <row r="81" spans="1:10">
      <c r="A81" t="s">
        <v>905</v>
      </c>
      <c r="B81" t="s">
        <v>906</v>
      </c>
      <c r="C81" t="s">
        <v>652</v>
      </c>
      <c r="D81" t="s">
        <v>98</v>
      </c>
      <c r="E81" s="73">
        <v>45189</v>
      </c>
      <c r="F81" s="57">
        <v>346690.14276399999</v>
      </c>
      <c r="G81" s="57">
        <v>4.1519490000000001</v>
      </c>
      <c r="H81" s="57">
        <v>14.394397371</v>
      </c>
      <c r="I81" s="58">
        <f t="shared" si="1"/>
        <v>4.2053962061259212E-3</v>
      </c>
      <c r="J81" s="58">
        <f>H81/'סכום נכסי הקרן'!$C$41</f>
        <v>3.5518494474094226E-5</v>
      </c>
    </row>
    <row r="82" spans="1:10">
      <c r="A82" t="s">
        <v>907</v>
      </c>
      <c r="B82" t="s">
        <v>908</v>
      </c>
      <c r="C82" t="s">
        <v>652</v>
      </c>
      <c r="D82" t="s">
        <v>98</v>
      </c>
      <c r="E82" s="73">
        <v>45190</v>
      </c>
      <c r="F82" s="57">
        <v>396259.27152000001</v>
      </c>
      <c r="G82" s="57">
        <v>4.1816259999999996</v>
      </c>
      <c r="H82" s="57">
        <v>16.570079253999999</v>
      </c>
      <c r="I82" s="58">
        <f t="shared" si="1"/>
        <v>4.8410327041802648E-3</v>
      </c>
      <c r="J82" s="58">
        <f>H82/'סכום נכסי הקרן'!$C$41</f>
        <v>4.0887037730681694E-5</v>
      </c>
    </row>
    <row r="83" spans="1:10">
      <c r="A83" t="s">
        <v>909</v>
      </c>
      <c r="B83" t="s">
        <v>910</v>
      </c>
      <c r="C83" t="s">
        <v>652</v>
      </c>
      <c r="D83" t="s">
        <v>98</v>
      </c>
      <c r="E83" s="73">
        <v>45188</v>
      </c>
      <c r="F83" s="57">
        <v>495717.516</v>
      </c>
      <c r="G83" s="57">
        <v>4.2342589999999998</v>
      </c>
      <c r="H83" s="57">
        <v>20.989964821000001</v>
      </c>
      <c r="I83" s="58">
        <f t="shared" si="1"/>
        <v>6.1323246920213115E-3</v>
      </c>
      <c r="J83" s="58">
        <f>H83/'סכום נכסי הקרן'!$C$41</f>
        <v>5.1793203306178252E-5</v>
      </c>
    </row>
    <row r="84" spans="1:10">
      <c r="A84" t="s">
        <v>911</v>
      </c>
      <c r="B84" t="s">
        <v>912</v>
      </c>
      <c r="C84" t="s">
        <v>652</v>
      </c>
      <c r="D84" t="s">
        <v>98</v>
      </c>
      <c r="E84" s="73">
        <v>45188</v>
      </c>
      <c r="F84" s="57">
        <v>991435.03200000001</v>
      </c>
      <c r="G84" s="57">
        <v>4.2342589999999998</v>
      </c>
      <c r="H84" s="57">
        <v>41.979929642000002</v>
      </c>
      <c r="I84" s="58">
        <f t="shared" si="1"/>
        <v>1.2264649384042623E-2</v>
      </c>
      <c r="J84" s="58">
        <f>H84/'סכום נכסי הקרן'!$C$41</f>
        <v>1.035864066123565E-4</v>
      </c>
    </row>
    <row r="85" spans="1:10">
      <c r="A85" t="s">
        <v>913</v>
      </c>
      <c r="B85" t="s">
        <v>914</v>
      </c>
      <c r="C85" t="s">
        <v>652</v>
      </c>
      <c r="D85" t="s">
        <v>98</v>
      </c>
      <c r="E85" s="73">
        <v>45190</v>
      </c>
      <c r="F85" s="57">
        <v>694004.5223999999</v>
      </c>
      <c r="G85" s="57">
        <v>4.2576720000000003</v>
      </c>
      <c r="H85" s="57">
        <v>29.548435935000001</v>
      </c>
      <c r="I85" s="58">
        <f t="shared" si="1"/>
        <v>8.6327254399932631E-3</v>
      </c>
      <c r="J85" s="58">
        <f>H85/'סכום נכסי הקרן'!$C$41</f>
        <v>7.2911420424578242E-5</v>
      </c>
    </row>
    <row r="86" spans="1:10">
      <c r="A86" t="s">
        <v>913</v>
      </c>
      <c r="B86" t="s">
        <v>915</v>
      </c>
      <c r="C86" t="s">
        <v>652</v>
      </c>
      <c r="D86" t="s">
        <v>98</v>
      </c>
      <c r="E86" s="73">
        <v>45190</v>
      </c>
      <c r="F86" s="57">
        <v>114319.56060000001</v>
      </c>
      <c r="G86" s="57">
        <v>4.2576720000000003</v>
      </c>
      <c r="H86" s="57">
        <v>4.8673518739999997</v>
      </c>
      <c r="I86" s="58">
        <f t="shared" si="1"/>
        <v>1.4220215391606539E-3</v>
      </c>
      <c r="J86" s="58">
        <f>H86/'סכום נכסי הקרן'!$C$41</f>
        <v>1.2010298603291294E-5</v>
      </c>
    </row>
    <row r="87" spans="1:10">
      <c r="A87" t="s">
        <v>916</v>
      </c>
      <c r="B87" t="s">
        <v>917</v>
      </c>
      <c r="C87" t="s">
        <v>652</v>
      </c>
      <c r="D87" t="s">
        <v>98</v>
      </c>
      <c r="E87" s="73">
        <v>45182</v>
      </c>
      <c r="F87" s="57">
        <v>496110.94259999995</v>
      </c>
      <c r="G87" s="57">
        <v>4.2868089999999999</v>
      </c>
      <c r="H87" s="57">
        <v>21.267330573999999</v>
      </c>
      <c r="I87" s="58">
        <f t="shared" si="1"/>
        <v>6.2133585036712128E-3</v>
      </c>
      <c r="J87" s="58">
        <f>H87/'סכום נכסי הקרן'!$C$41</f>
        <v>5.2477609447770624E-5</v>
      </c>
    </row>
    <row r="88" spans="1:10">
      <c r="A88" t="s">
        <v>918</v>
      </c>
      <c r="B88" t="s">
        <v>919</v>
      </c>
      <c r="C88" t="s">
        <v>652</v>
      </c>
      <c r="D88" t="s">
        <v>98</v>
      </c>
      <c r="E88" s="73">
        <v>45182</v>
      </c>
      <c r="F88" s="57">
        <v>228881.06735999999</v>
      </c>
      <c r="G88" s="57">
        <v>4.3121039999999997</v>
      </c>
      <c r="H88" s="57">
        <v>9.8695887320000004</v>
      </c>
      <c r="I88" s="58">
        <f t="shared" si="1"/>
        <v>2.8834504105879418E-3</v>
      </c>
      <c r="J88" s="58">
        <f>H88/'סכום נכסי הקרן'!$C$41</f>
        <v>2.435342889347866E-5</v>
      </c>
    </row>
    <row r="89" spans="1:10">
      <c r="A89" t="s">
        <v>920</v>
      </c>
      <c r="B89" t="s">
        <v>921</v>
      </c>
      <c r="C89" t="s">
        <v>652</v>
      </c>
      <c r="D89" t="s">
        <v>98</v>
      </c>
      <c r="E89" s="73">
        <v>45182</v>
      </c>
      <c r="F89" s="57">
        <v>297800.33060400002</v>
      </c>
      <c r="G89" s="57">
        <v>4.3298019999999999</v>
      </c>
      <c r="H89" s="57">
        <v>12.894163388000001</v>
      </c>
      <c r="I89" s="58">
        <f t="shared" si="1"/>
        <v>3.7670952382007124E-3</v>
      </c>
      <c r="J89" s="58">
        <f>H89/'סכום נכסי הקרן'!$C$41</f>
        <v>3.1816633877805024E-5</v>
      </c>
    </row>
    <row r="90" spans="1:10">
      <c r="A90" t="s">
        <v>920</v>
      </c>
      <c r="B90" t="s">
        <v>922</v>
      </c>
      <c r="C90" t="s">
        <v>652</v>
      </c>
      <c r="D90" t="s">
        <v>98</v>
      </c>
      <c r="E90" s="73">
        <v>45182</v>
      </c>
      <c r="F90" s="57">
        <v>228923.40793799999</v>
      </c>
      <c r="G90" s="57">
        <v>4.3298019999999999</v>
      </c>
      <c r="H90" s="57">
        <v>9.9119293099999997</v>
      </c>
      <c r="I90" s="58">
        <f t="shared" si="1"/>
        <v>2.895820425219128E-3</v>
      </c>
      <c r="J90" s="58">
        <f>H90/'סכום נכסי הקרן'!$C$41</f>
        <v>2.4457905207905879E-5</v>
      </c>
    </row>
    <row r="91" spans="1:10">
      <c r="A91" t="s">
        <v>923</v>
      </c>
      <c r="B91" t="s">
        <v>924</v>
      </c>
      <c r="C91" t="s">
        <v>652</v>
      </c>
      <c r="D91" t="s">
        <v>98</v>
      </c>
      <c r="E91" s="73">
        <v>45182</v>
      </c>
      <c r="F91" s="57">
        <v>397098.58159999998</v>
      </c>
      <c r="G91" s="57">
        <v>4.3373840000000001</v>
      </c>
      <c r="H91" s="57">
        <v>17.223691978999998</v>
      </c>
      <c r="I91" s="58">
        <f t="shared" si="1"/>
        <v>5.0319889771763375E-3</v>
      </c>
      <c r="J91" s="58">
        <f>H91/'סכום נכסי הקרן'!$C$41</f>
        <v>4.2499841612828332E-5</v>
      </c>
    </row>
    <row r="92" spans="1:10">
      <c r="A92" t="s">
        <v>925</v>
      </c>
      <c r="B92" t="s">
        <v>926</v>
      </c>
      <c r="C92" t="s">
        <v>652</v>
      </c>
      <c r="D92" t="s">
        <v>98</v>
      </c>
      <c r="E92" s="73">
        <v>45173</v>
      </c>
      <c r="F92" s="57">
        <v>943358.30148000002</v>
      </c>
      <c r="G92" s="57">
        <v>4.3170890000000002</v>
      </c>
      <c r="H92" s="57">
        <v>40.725620069999998</v>
      </c>
      <c r="I92" s="58">
        <f t="shared" si="1"/>
        <v>1.1898196480218849E-2</v>
      </c>
      <c r="J92" s="58">
        <f>H92/'סכום נכסי הקרן'!$C$41</f>
        <v>1.0049136994957535E-4</v>
      </c>
    </row>
    <row r="93" spans="1:10">
      <c r="A93" t="s">
        <v>927</v>
      </c>
      <c r="B93" t="s">
        <v>928</v>
      </c>
      <c r="C93" t="s">
        <v>652</v>
      </c>
      <c r="D93" t="s">
        <v>98</v>
      </c>
      <c r="E93" s="73">
        <v>45173</v>
      </c>
      <c r="F93" s="57">
        <v>844057.42764000001</v>
      </c>
      <c r="G93" s="57">
        <v>4.3170890000000002</v>
      </c>
      <c r="H93" s="57">
        <v>36.438712694000003</v>
      </c>
      <c r="I93" s="58">
        <f t="shared" si="1"/>
        <v>1.0645754745397465E-2</v>
      </c>
      <c r="J93" s="58">
        <f>H93/'סכום נכסי הקרן'!$C$41</f>
        <v>8.9913331006995323E-5</v>
      </c>
    </row>
    <row r="94" spans="1:10">
      <c r="A94" t="s">
        <v>929</v>
      </c>
      <c r="B94" t="s">
        <v>930</v>
      </c>
      <c r="C94" t="s">
        <v>652</v>
      </c>
      <c r="D94" t="s">
        <v>98</v>
      </c>
      <c r="E94" s="73">
        <v>45173</v>
      </c>
      <c r="F94" s="57">
        <v>298020.6495</v>
      </c>
      <c r="G94" s="57">
        <v>4.3549829999999998</v>
      </c>
      <c r="H94" s="57">
        <v>12.978750107</v>
      </c>
      <c r="I94" s="58">
        <f t="shared" si="1"/>
        <v>3.7918076772145122E-3</v>
      </c>
      <c r="J94" s="58">
        <f>H94/'סכום נכסי הקרן'!$C$41</f>
        <v>3.202535348126936E-5</v>
      </c>
    </row>
    <row r="95" spans="1:10">
      <c r="A95" t="s">
        <v>931</v>
      </c>
      <c r="B95" t="s">
        <v>932</v>
      </c>
      <c r="C95" t="s">
        <v>652</v>
      </c>
      <c r="D95" t="s">
        <v>98</v>
      </c>
      <c r="E95" s="73">
        <v>45195</v>
      </c>
      <c r="F95" s="57">
        <v>820658.51174700004</v>
      </c>
      <c r="G95" s="57">
        <v>4.4637669999999998</v>
      </c>
      <c r="H95" s="57">
        <v>36.632285138999997</v>
      </c>
      <c r="I95" s="58">
        <f t="shared" si="1"/>
        <v>1.0702307917081716E-2</v>
      </c>
      <c r="J95" s="58">
        <f>H95/'סכום נכסי הקרן'!$C$41</f>
        <v>9.0390975304346799E-5</v>
      </c>
    </row>
    <row r="96" spans="1:10">
      <c r="A96" t="s">
        <v>933</v>
      </c>
      <c r="B96" t="s">
        <v>934</v>
      </c>
      <c r="C96" t="s">
        <v>652</v>
      </c>
      <c r="D96" t="s">
        <v>98</v>
      </c>
      <c r="E96" s="73">
        <v>45173</v>
      </c>
      <c r="F96" s="57">
        <v>496766.65360000002</v>
      </c>
      <c r="G96" s="57">
        <v>4.3676079999999997</v>
      </c>
      <c r="H96" s="57">
        <v>21.696821279000002</v>
      </c>
      <c r="I96" s="58">
        <f t="shared" si="1"/>
        <v>6.3388363916870192E-3</v>
      </c>
      <c r="J96" s="58">
        <f>H96/'סכום נכסי הקרן'!$C$41</f>
        <v>5.3537387279314371E-5</v>
      </c>
    </row>
    <row r="97" spans="1:10">
      <c r="A97" t="s">
        <v>935</v>
      </c>
      <c r="B97" t="s">
        <v>936</v>
      </c>
      <c r="C97" t="s">
        <v>652</v>
      </c>
      <c r="D97" t="s">
        <v>98</v>
      </c>
      <c r="E97" s="73">
        <v>45195</v>
      </c>
      <c r="F97" s="57">
        <v>546674.12923199998</v>
      </c>
      <c r="G97" s="57">
        <v>4.5041029999999997</v>
      </c>
      <c r="H97" s="57">
        <v>24.622767689</v>
      </c>
      <c r="I97" s="58">
        <f t="shared" si="1"/>
        <v>7.193666476948652E-3</v>
      </c>
      <c r="J97" s="58">
        <f>H97/'סכום נכסי הקרן'!$C$41</f>
        <v>6.0757224881161884E-5</v>
      </c>
    </row>
    <row r="98" spans="1:10">
      <c r="A98" t="s">
        <v>937</v>
      </c>
      <c r="B98" t="s">
        <v>938</v>
      </c>
      <c r="C98" t="s">
        <v>652</v>
      </c>
      <c r="D98" t="s">
        <v>98</v>
      </c>
      <c r="E98" s="73">
        <v>45187</v>
      </c>
      <c r="F98" s="57">
        <v>198811.57519999999</v>
      </c>
      <c r="G98" s="57">
        <v>4.483047</v>
      </c>
      <c r="H98" s="57">
        <v>8.9128173390000001</v>
      </c>
      <c r="I98" s="58">
        <f t="shared" si="1"/>
        <v>2.6039247949926508E-3</v>
      </c>
      <c r="J98" s="58">
        <f>H98/'סכום נכסי הקרן'!$C$41</f>
        <v>2.1992574280439652E-5</v>
      </c>
    </row>
    <row r="99" spans="1:10">
      <c r="A99" t="s">
        <v>939</v>
      </c>
      <c r="B99" t="s">
        <v>940</v>
      </c>
      <c r="C99" t="s">
        <v>652</v>
      </c>
      <c r="D99" t="s">
        <v>98</v>
      </c>
      <c r="E99" s="73">
        <v>45195</v>
      </c>
      <c r="F99" s="57">
        <v>1043760.7698</v>
      </c>
      <c r="G99" s="57">
        <v>4.5141819999999999</v>
      </c>
      <c r="H99" s="57">
        <v>47.117261398999993</v>
      </c>
      <c r="I99" s="58">
        <f t="shared" si="1"/>
        <v>1.3765546915468566E-2</v>
      </c>
      <c r="J99" s="58">
        <f>H99/'סכום נכסי הקרן'!$C$41</f>
        <v>1.1626288655935386E-4</v>
      </c>
    </row>
    <row r="100" spans="1:10">
      <c r="A100" t="s">
        <v>941</v>
      </c>
      <c r="B100" t="s">
        <v>942</v>
      </c>
      <c r="C100" t="s">
        <v>652</v>
      </c>
      <c r="D100" t="s">
        <v>98</v>
      </c>
      <c r="E100" s="73">
        <v>45175</v>
      </c>
      <c r="F100" s="57">
        <v>397623.15039999998</v>
      </c>
      <c r="G100" s="57">
        <v>4.4400839999999997</v>
      </c>
      <c r="H100" s="57">
        <v>17.654800139999999</v>
      </c>
      <c r="I100" s="58">
        <f t="shared" si="1"/>
        <v>5.1579394131669324E-3</v>
      </c>
      <c r="J100" s="58">
        <f>H100/'סכום נכסי הקרן'!$C$41</f>
        <v>4.3563610552892799E-5</v>
      </c>
    </row>
    <row r="101" spans="1:10">
      <c r="A101" t="s">
        <v>943</v>
      </c>
      <c r="B101" t="s">
        <v>944</v>
      </c>
      <c r="C101" t="s">
        <v>652</v>
      </c>
      <c r="D101" t="s">
        <v>98</v>
      </c>
      <c r="E101" s="73">
        <v>45173</v>
      </c>
      <c r="F101" s="57">
        <v>119293.239946</v>
      </c>
      <c r="G101" s="57">
        <v>4.3504649999999998</v>
      </c>
      <c r="H101" s="57">
        <v>5.1898109310000002</v>
      </c>
      <c r="I101" s="58">
        <f t="shared" si="1"/>
        <v>1.5162295883055787E-3</v>
      </c>
      <c r="J101" s="58">
        <f>H101/'סכום נכסי הקרן'!$C$41</f>
        <v>1.2805973471712721E-5</v>
      </c>
    </row>
    <row r="102" spans="1:10">
      <c r="A102" t="s">
        <v>945</v>
      </c>
      <c r="B102" t="s">
        <v>946</v>
      </c>
      <c r="C102" t="s">
        <v>652</v>
      </c>
      <c r="D102" t="s">
        <v>98</v>
      </c>
      <c r="E102" s="73">
        <v>45175</v>
      </c>
      <c r="F102" s="57">
        <v>348039.59600199998</v>
      </c>
      <c r="G102" s="57">
        <v>4.4728500000000002</v>
      </c>
      <c r="H102" s="57">
        <v>15.567289511000002</v>
      </c>
      <c r="I102" s="58">
        <f t="shared" si="1"/>
        <v>4.5480625942088456E-3</v>
      </c>
      <c r="J102" s="58">
        <f>H102/'סכום נכסי הקרן'!$C$41</f>
        <v>3.8412631819310823E-5</v>
      </c>
    </row>
    <row r="103" spans="1:10">
      <c r="A103" t="s">
        <v>947</v>
      </c>
      <c r="B103" t="s">
        <v>948</v>
      </c>
      <c r="C103" t="s">
        <v>652</v>
      </c>
      <c r="D103" t="s">
        <v>98</v>
      </c>
      <c r="E103" s="73">
        <v>45239</v>
      </c>
      <c r="F103" s="57">
        <v>344029.293558</v>
      </c>
      <c r="G103" s="57">
        <v>4.7040100000000002</v>
      </c>
      <c r="H103" s="57">
        <v>16.183173806999999</v>
      </c>
      <c r="I103" s="58">
        <f t="shared" si="1"/>
        <v>4.727996315298761E-3</v>
      </c>
      <c r="J103" s="58">
        <f>H103/'סכום נכסי הקרן'!$C$41</f>
        <v>3.9932339966886961E-5</v>
      </c>
    </row>
    <row r="104" spans="1:10">
      <c r="A104" t="s">
        <v>949</v>
      </c>
      <c r="B104" t="s">
        <v>950</v>
      </c>
      <c r="C104" t="s">
        <v>652</v>
      </c>
      <c r="D104" t="s">
        <v>98</v>
      </c>
      <c r="E104" s="73">
        <v>45175</v>
      </c>
      <c r="F104" s="57">
        <v>1094040.68928</v>
      </c>
      <c r="G104" s="57">
        <v>4.4904840000000004</v>
      </c>
      <c r="H104" s="57">
        <v>49.127726064000001</v>
      </c>
      <c r="I104" s="58">
        <f t="shared" si="1"/>
        <v>1.4352914365235855E-2</v>
      </c>
      <c r="J104" s="58">
        <f>H104/'סכום נכסי הקרן'!$C$41</f>
        <v>1.2122375266952737E-4</v>
      </c>
    </row>
    <row r="105" spans="1:10">
      <c r="A105" t="s">
        <v>951</v>
      </c>
      <c r="B105" t="s">
        <v>952</v>
      </c>
      <c r="C105" t="s">
        <v>652</v>
      </c>
      <c r="D105" t="s">
        <v>98</v>
      </c>
      <c r="E105" s="73">
        <v>45187</v>
      </c>
      <c r="F105" s="57">
        <v>497356.79350000003</v>
      </c>
      <c r="G105" s="57">
        <v>4.5460120000000002</v>
      </c>
      <c r="H105" s="57">
        <v>22.609898846999997</v>
      </c>
      <c r="I105" s="58">
        <f t="shared" si="1"/>
        <v>6.6055966346758579E-3</v>
      </c>
      <c r="J105" s="58">
        <f>H105/'סכום נכסי הקרן'!$C$41</f>
        <v>5.5790426410967448E-5</v>
      </c>
    </row>
    <row r="106" spans="1:10">
      <c r="A106" t="s">
        <v>951</v>
      </c>
      <c r="B106" t="s">
        <v>953</v>
      </c>
      <c r="C106" t="s">
        <v>652</v>
      </c>
      <c r="D106" t="s">
        <v>98</v>
      </c>
      <c r="E106" s="73">
        <v>45187</v>
      </c>
      <c r="F106" s="57">
        <v>321153.28412999999</v>
      </c>
      <c r="G106" s="57">
        <v>4.5460120000000002</v>
      </c>
      <c r="H106" s="57">
        <v>14.599666402999999</v>
      </c>
      <c r="I106" s="58">
        <f t="shared" si="1"/>
        <v>4.2653665950320293E-3</v>
      </c>
      <c r="J106" s="58">
        <f>H106/'סכום נכסי הקרן'!$C$41</f>
        <v>3.6025000359049394E-5</v>
      </c>
    </row>
    <row r="107" spans="1:10">
      <c r="A107" t="s">
        <v>954</v>
      </c>
      <c r="B107" t="s">
        <v>955</v>
      </c>
      <c r="C107" t="s">
        <v>652</v>
      </c>
      <c r="D107" t="s">
        <v>98</v>
      </c>
      <c r="E107" s="73">
        <v>45239</v>
      </c>
      <c r="F107" s="57">
        <v>493264.70937300002</v>
      </c>
      <c r="G107" s="57">
        <v>4.734159</v>
      </c>
      <c r="H107" s="57">
        <v>23.351937726999999</v>
      </c>
      <c r="I107" s="58">
        <f t="shared" si="1"/>
        <v>6.822387057388299E-3</v>
      </c>
      <c r="J107" s="58">
        <f>H107/'סכום נכסי הקרן'!$C$41</f>
        <v>5.7621423789985353E-5</v>
      </c>
    </row>
    <row r="108" spans="1:10">
      <c r="A108" t="s">
        <v>956</v>
      </c>
      <c r="B108" t="s">
        <v>957</v>
      </c>
      <c r="C108" t="s">
        <v>652</v>
      </c>
      <c r="D108" t="s">
        <v>98</v>
      </c>
      <c r="E108" s="73">
        <v>45175</v>
      </c>
      <c r="F108" s="57">
        <v>1243555.9114999999</v>
      </c>
      <c r="G108" s="57">
        <v>4.5156650000000003</v>
      </c>
      <c r="H108" s="57">
        <v>56.154816949000008</v>
      </c>
      <c r="I108" s="58">
        <f t="shared" si="1"/>
        <v>1.6405914611527378E-2</v>
      </c>
      <c r="J108" s="58">
        <f>H108/'סכום נכסי הקרן'!$C$41</f>
        <v>1.385632551394728E-4</v>
      </c>
    </row>
    <row r="109" spans="1:10">
      <c r="A109" t="s">
        <v>958</v>
      </c>
      <c r="B109" t="s">
        <v>959</v>
      </c>
      <c r="C109" t="s">
        <v>652</v>
      </c>
      <c r="D109" t="s">
        <v>98</v>
      </c>
      <c r="E109" s="73">
        <v>45187</v>
      </c>
      <c r="F109" s="57">
        <v>696501.46988800005</v>
      </c>
      <c r="G109" s="57">
        <v>4.57369</v>
      </c>
      <c r="H109" s="57">
        <v>31.855817373000001</v>
      </c>
      <c r="I109" s="58">
        <f t="shared" si="1"/>
        <v>9.3068386310741092E-3</v>
      </c>
      <c r="J109" s="58">
        <f>H109/'סכום נכסי הקרן'!$C$41</f>
        <v>7.8604935251419314E-5</v>
      </c>
    </row>
    <row r="110" spans="1:10">
      <c r="A110" t="s">
        <v>960</v>
      </c>
      <c r="B110" t="s">
        <v>961</v>
      </c>
      <c r="C110" t="s">
        <v>652</v>
      </c>
      <c r="D110" t="s">
        <v>98</v>
      </c>
      <c r="E110" s="73">
        <v>45201</v>
      </c>
      <c r="F110" s="57">
        <v>497815.79119999998</v>
      </c>
      <c r="G110" s="57">
        <v>4.665108</v>
      </c>
      <c r="H110" s="57">
        <v>23.223644343</v>
      </c>
      <c r="I110" s="58">
        <f t="shared" si="1"/>
        <v>6.784905494496919E-3</v>
      </c>
      <c r="J110" s="58">
        <f>H110/'סכום נכסי הקרן'!$C$41</f>
        <v>5.7304857022150579E-5</v>
      </c>
    </row>
    <row r="111" spans="1:10">
      <c r="A111" t="s">
        <v>962</v>
      </c>
      <c r="B111" t="s">
        <v>963</v>
      </c>
      <c r="C111" t="s">
        <v>652</v>
      </c>
      <c r="D111" t="s">
        <v>98</v>
      </c>
      <c r="E111" s="73">
        <v>45244</v>
      </c>
      <c r="F111" s="57">
        <v>402870.59967000003</v>
      </c>
      <c r="G111" s="57">
        <v>5.1443950000000003</v>
      </c>
      <c r="H111" s="57">
        <v>20.725254262</v>
      </c>
      <c r="I111" s="58">
        <f t="shared" si="1"/>
        <v>6.0549881594907564E-3</v>
      </c>
      <c r="J111" s="58">
        <f>H111/'סכום נכסי הקרן'!$C$41</f>
        <v>5.1140024136203542E-5</v>
      </c>
    </row>
    <row r="112" spans="1:10">
      <c r="A112" t="s">
        <v>962</v>
      </c>
      <c r="B112" t="s">
        <v>964</v>
      </c>
      <c r="C112" t="s">
        <v>652</v>
      </c>
      <c r="D112" t="s">
        <v>98</v>
      </c>
      <c r="E112" s="73">
        <v>45244</v>
      </c>
      <c r="F112" s="57">
        <v>798603.54111999983</v>
      </c>
      <c r="G112" s="57">
        <v>5.1443950000000003</v>
      </c>
      <c r="H112" s="57">
        <v>41.083319233000005</v>
      </c>
      <c r="I112" s="58">
        <f t="shared" si="1"/>
        <v>1.2002700105083705E-2</v>
      </c>
      <c r="J112" s="58">
        <f>H112/'סכום נכסי הקרן'!$C$41</f>
        <v>1.0137400056042678E-4</v>
      </c>
    </row>
    <row r="113" spans="1:10">
      <c r="A113" t="s">
        <v>965</v>
      </c>
      <c r="B113" t="s">
        <v>966</v>
      </c>
      <c r="C113" t="s">
        <v>652</v>
      </c>
      <c r="D113" t="s">
        <v>98</v>
      </c>
      <c r="E113" s="73">
        <v>45244</v>
      </c>
      <c r="F113" s="57">
        <v>139902.49896</v>
      </c>
      <c r="G113" s="57">
        <v>5.2439809999999998</v>
      </c>
      <c r="H113" s="57">
        <v>7.3364601350000003</v>
      </c>
      <c r="I113" s="58">
        <f t="shared" si="1"/>
        <v>2.1433840419246173E-3</v>
      </c>
      <c r="J113" s="58">
        <f>H113/'סכום נכסי הקרן'!$C$41</f>
        <v>1.8102877949541226E-5</v>
      </c>
    </row>
    <row r="114" spans="1:10">
      <c r="A114" t="s">
        <v>967</v>
      </c>
      <c r="B114" t="s">
        <v>968</v>
      </c>
      <c r="C114" t="s">
        <v>652</v>
      </c>
      <c r="D114" t="s">
        <v>98</v>
      </c>
      <c r="E114" s="73">
        <v>45244</v>
      </c>
      <c r="F114" s="57">
        <v>403294.00545</v>
      </c>
      <c r="G114" s="57">
        <v>5.2439809999999998</v>
      </c>
      <c r="H114" s="57">
        <v>21.148660041999999</v>
      </c>
      <c r="I114" s="58">
        <f t="shared" si="1"/>
        <v>6.1786883058026184E-3</v>
      </c>
      <c r="J114" s="58">
        <f>H114/'סכום נכסי הקרן'!$C$41</f>
        <v>5.218478728047575E-5</v>
      </c>
    </row>
    <row r="115" spans="1:10">
      <c r="A115" t="s">
        <v>969</v>
      </c>
      <c r="B115" t="s">
        <v>970</v>
      </c>
      <c r="C115" t="s">
        <v>652</v>
      </c>
      <c r="D115" t="s">
        <v>98</v>
      </c>
      <c r="E115" s="73">
        <v>45180</v>
      </c>
      <c r="F115" s="57">
        <v>1250178.5926000001</v>
      </c>
      <c r="G115" s="57">
        <v>5.0339830000000001</v>
      </c>
      <c r="H115" s="57">
        <v>62.933775593</v>
      </c>
      <c r="I115" s="58">
        <f t="shared" si="1"/>
        <v>1.8386421764983958E-2</v>
      </c>
      <c r="J115" s="58">
        <f>H115/'סכום נכסי הקרן'!$C$41</f>
        <v>1.5529048580646251E-4</v>
      </c>
    </row>
    <row r="116" spans="1:10">
      <c r="A116" t="s">
        <v>971</v>
      </c>
      <c r="B116" t="s">
        <v>972</v>
      </c>
      <c r="C116" t="s">
        <v>652</v>
      </c>
      <c r="D116" t="s">
        <v>98</v>
      </c>
      <c r="E116" s="73">
        <v>45238</v>
      </c>
      <c r="F116" s="57">
        <v>600306.04334400001</v>
      </c>
      <c r="G116" s="57">
        <v>5.2778799999999997</v>
      </c>
      <c r="H116" s="57">
        <v>31.683430951000002</v>
      </c>
      <c r="I116" s="58">
        <f t="shared" si="1"/>
        <v>9.2564750634733604E-3</v>
      </c>
      <c r="J116" s="58">
        <f>H116/'סכום נכסי הקרן'!$C$41</f>
        <v>7.8179567935275087E-5</v>
      </c>
    </row>
    <row r="117" spans="1:10">
      <c r="A117" t="s">
        <v>973</v>
      </c>
      <c r="B117" t="s">
        <v>974</v>
      </c>
      <c r="C117" t="s">
        <v>652</v>
      </c>
      <c r="D117" t="s">
        <v>98</v>
      </c>
      <c r="E117" s="73">
        <v>45238</v>
      </c>
      <c r="F117" s="57">
        <v>500386.17832000001</v>
      </c>
      <c r="G117" s="57">
        <v>5.3027049999999996</v>
      </c>
      <c r="H117" s="57">
        <v>26.534001326000002</v>
      </c>
      <c r="I117" s="58">
        <f t="shared" si="1"/>
        <v>7.7520430785459494E-3</v>
      </c>
      <c r="J117" s="58">
        <f>H117/'סכום נכסי הקרן'!$C$41</f>
        <v>6.547323623091466E-5</v>
      </c>
    </row>
    <row r="118" spans="1:10">
      <c r="A118" t="s">
        <v>975</v>
      </c>
      <c r="B118" t="s">
        <v>976</v>
      </c>
      <c r="C118" t="s">
        <v>652</v>
      </c>
      <c r="D118" t="s">
        <v>98</v>
      </c>
      <c r="E118" s="73">
        <v>45243</v>
      </c>
      <c r="F118" s="57">
        <v>600526.36224000005</v>
      </c>
      <c r="G118" s="57">
        <v>5.3887869999999998</v>
      </c>
      <c r="H118" s="57">
        <v>32.361084664000003</v>
      </c>
      <c r="I118" s="58">
        <f t="shared" si="1"/>
        <v>9.4544550330592191E-3</v>
      </c>
      <c r="J118" s="58">
        <f>H118/'סכום נכסי הקרן'!$C$41</f>
        <v>7.9851693488028808E-5</v>
      </c>
    </row>
    <row r="119" spans="1:10">
      <c r="A119" t="s">
        <v>977</v>
      </c>
      <c r="B119" t="s">
        <v>978</v>
      </c>
      <c r="C119" t="s">
        <v>652</v>
      </c>
      <c r="D119" t="s">
        <v>98</v>
      </c>
      <c r="E119" s="73">
        <v>45238</v>
      </c>
      <c r="F119" s="57">
        <v>500504.20630000002</v>
      </c>
      <c r="G119" s="57">
        <v>5.3250359999999999</v>
      </c>
      <c r="H119" s="57">
        <v>26.652029305999999</v>
      </c>
      <c r="I119" s="58">
        <f t="shared" si="1"/>
        <v>7.7865255515884605E-3</v>
      </c>
      <c r="J119" s="58">
        <f>H119/'סכום נכסי הקרן'!$C$41</f>
        <v>6.5764472886911408E-5</v>
      </c>
    </row>
    <row r="120" spans="1:10">
      <c r="A120" t="s">
        <v>979</v>
      </c>
      <c r="B120" t="s">
        <v>980</v>
      </c>
      <c r="C120" t="s">
        <v>652</v>
      </c>
      <c r="D120" t="s">
        <v>98</v>
      </c>
      <c r="E120" s="73">
        <v>45197</v>
      </c>
      <c r="F120" s="57">
        <v>400560.73567999998</v>
      </c>
      <c r="G120" s="57">
        <v>5.1408899999999997</v>
      </c>
      <c r="H120" s="57">
        <v>20.592385419999999</v>
      </c>
      <c r="I120" s="58">
        <f t="shared" si="1"/>
        <v>6.0161698533361075E-3</v>
      </c>
      <c r="J120" s="58">
        <f>H120/'סכום נכסי הקרן'!$C$41</f>
        <v>5.0812167324367565E-5</v>
      </c>
    </row>
    <row r="121" spans="1:10">
      <c r="A121" t="s">
        <v>981</v>
      </c>
      <c r="B121" t="s">
        <v>982</v>
      </c>
      <c r="C121" t="s">
        <v>652</v>
      </c>
      <c r="D121" t="s">
        <v>98</v>
      </c>
      <c r="E121" s="73">
        <v>45243</v>
      </c>
      <c r="F121" s="57">
        <v>325502.52652999997</v>
      </c>
      <c r="G121" s="57">
        <v>5.4631080000000001</v>
      </c>
      <c r="H121" s="57">
        <v>17.782555041999998</v>
      </c>
      <c r="I121" s="58">
        <f t="shared" si="1"/>
        <v>5.1952636558106145E-3</v>
      </c>
      <c r="J121" s="58">
        <f>H121/'סכום נכסי הקרן'!$C$41</f>
        <v>4.3878848604460514E-5</v>
      </c>
    </row>
    <row r="122" spans="1:10">
      <c r="A122" t="s">
        <v>983</v>
      </c>
      <c r="B122" t="s">
        <v>984</v>
      </c>
      <c r="C122" t="s">
        <v>652</v>
      </c>
      <c r="D122" t="s">
        <v>98</v>
      </c>
      <c r="E122" s="73">
        <v>45243</v>
      </c>
      <c r="F122" s="57">
        <v>280833.15276800003</v>
      </c>
      <c r="G122" s="57">
        <v>5.5867180000000003</v>
      </c>
      <c r="H122" s="57">
        <v>15.689356566000001</v>
      </c>
      <c r="I122" s="58">
        <f t="shared" si="1"/>
        <v>4.5837251035004247E-3</v>
      </c>
      <c r="J122" s="58">
        <f>H122/'סכום נכסי הקרן'!$C$41</f>
        <v>3.8713834982370728E-5</v>
      </c>
    </row>
    <row r="123" spans="1:10">
      <c r="A123" t="s">
        <v>983</v>
      </c>
      <c r="B123" t="s">
        <v>985</v>
      </c>
      <c r="C123" t="s">
        <v>652</v>
      </c>
      <c r="D123" t="s">
        <v>98</v>
      </c>
      <c r="E123" s="73">
        <v>45243</v>
      </c>
      <c r="F123" s="57">
        <v>462601.05791999993</v>
      </c>
      <c r="G123" s="57">
        <v>5.5867180000000003</v>
      </c>
      <c r="H123" s="57">
        <v>25.844217015999998</v>
      </c>
      <c r="I123" s="58">
        <f t="shared" si="1"/>
        <v>7.5505190935152601E-3</v>
      </c>
      <c r="J123" s="58">
        <f>H123/'סכום נכסי הקרן'!$C$41</f>
        <v>6.377117816126517E-5</v>
      </c>
    </row>
    <row r="124" spans="1:10">
      <c r="A124" t="s">
        <v>986</v>
      </c>
      <c r="B124" t="s">
        <v>987</v>
      </c>
      <c r="C124" t="s">
        <v>652</v>
      </c>
      <c r="D124" t="s">
        <v>98</v>
      </c>
      <c r="E124" s="73">
        <v>45243</v>
      </c>
      <c r="F124" s="57">
        <v>351500.43865999999</v>
      </c>
      <c r="G124" s="57">
        <v>5.7100049999999998</v>
      </c>
      <c r="H124" s="57">
        <v>20.070693407</v>
      </c>
      <c r="I124" s="58">
        <f t="shared" si="1"/>
        <v>5.8637548855058862E-3</v>
      </c>
      <c r="J124" s="58">
        <f>H124/'סכום נכסי הקרן'!$C$41</f>
        <v>4.952488072227258E-5</v>
      </c>
    </row>
    <row r="125" spans="1:10">
      <c r="A125" t="s">
        <v>988</v>
      </c>
      <c r="B125" t="s">
        <v>989</v>
      </c>
      <c r="C125" t="s">
        <v>652</v>
      </c>
      <c r="D125" t="s">
        <v>98</v>
      </c>
      <c r="E125" s="73">
        <v>45237</v>
      </c>
      <c r="F125" s="57">
        <v>201591.78984000001</v>
      </c>
      <c r="G125" s="57">
        <v>5.8540850000000004</v>
      </c>
      <c r="H125" s="57">
        <v>11.801355436</v>
      </c>
      <c r="I125" s="58">
        <f t="shared" si="1"/>
        <v>3.4478258518612849E-3</v>
      </c>
      <c r="J125" s="58">
        <f>H125/'סכום נכסי הקרן'!$C$41</f>
        <v>2.9120106041040033E-5</v>
      </c>
    </row>
    <row r="126" spans="1:10">
      <c r="A126" t="s">
        <v>990</v>
      </c>
      <c r="B126" t="s">
        <v>991</v>
      </c>
      <c r="C126" t="s">
        <v>652</v>
      </c>
      <c r="D126" t="s">
        <v>98</v>
      </c>
      <c r="E126" s="73">
        <v>45237</v>
      </c>
      <c r="F126" s="57">
        <v>464023.06910400005</v>
      </c>
      <c r="G126" s="57">
        <v>5.9275219999999997</v>
      </c>
      <c r="H126" s="57">
        <v>27.505069973999998</v>
      </c>
      <c r="I126" s="58">
        <f t="shared" si="1"/>
        <v>8.0357457097109328E-3</v>
      </c>
      <c r="J126" s="58">
        <f>H126/'סכום נכסי הקרן'!$C$41</f>
        <v>6.7869369637474773E-5</v>
      </c>
    </row>
    <row r="127" spans="1:10">
      <c r="A127" t="s">
        <v>992</v>
      </c>
      <c r="B127" t="s">
        <v>993</v>
      </c>
      <c r="C127" t="s">
        <v>652</v>
      </c>
      <c r="D127" t="s">
        <v>98</v>
      </c>
      <c r="E127" s="73">
        <v>45236</v>
      </c>
      <c r="F127" s="57">
        <v>584481.43602000002</v>
      </c>
      <c r="G127" s="57">
        <v>6.2561010000000001</v>
      </c>
      <c r="H127" s="57">
        <v>36.565751557000006</v>
      </c>
      <c r="I127" s="58">
        <f t="shared" si="1"/>
        <v>1.068286979361526E-2</v>
      </c>
      <c r="J127" s="58">
        <f>H127/'סכום נכסי הקרן'!$C$41</f>
        <v>9.0226802216464047E-5</v>
      </c>
    </row>
    <row r="128" spans="1:10">
      <c r="A128" t="s">
        <v>992</v>
      </c>
      <c r="B128" t="s">
        <v>994</v>
      </c>
      <c r="C128" t="s">
        <v>652</v>
      </c>
      <c r="D128" t="s">
        <v>98</v>
      </c>
      <c r="E128" s="73">
        <v>45236</v>
      </c>
      <c r="F128" s="57">
        <v>202756.33257599999</v>
      </c>
      <c r="G128" s="57">
        <v>6.2561010000000001</v>
      </c>
      <c r="H128" s="57">
        <v>12.684641849</v>
      </c>
      <c r="I128" s="58">
        <f t="shared" si="1"/>
        <v>3.7058824578041229E-3</v>
      </c>
      <c r="J128" s="58">
        <f>H128/'סכום נכסי הקרן'!$C$41</f>
        <v>3.1299634837597319E-5</v>
      </c>
    </row>
    <row r="129" spans="1:10">
      <c r="A129" t="s">
        <v>995</v>
      </c>
      <c r="B129" t="s">
        <v>996</v>
      </c>
      <c r="C129" t="s">
        <v>652</v>
      </c>
      <c r="D129" t="s">
        <v>98</v>
      </c>
      <c r="E129" s="73">
        <v>45236</v>
      </c>
      <c r="F129" s="57">
        <v>304142.36739600002</v>
      </c>
      <c r="G129" s="57">
        <v>6.258527</v>
      </c>
      <c r="H129" s="57">
        <v>19.034831306000001</v>
      </c>
      <c r="I129" s="58">
        <f t="shared" si="1"/>
        <v>5.5611225183884302E-3</v>
      </c>
      <c r="J129" s="58">
        <f>H129/'סכום נכסי הקרן'!$C$41</f>
        <v>4.6968868034696193E-5</v>
      </c>
    </row>
    <row r="130" spans="1:10">
      <c r="A130" t="s">
        <v>997</v>
      </c>
      <c r="B130" t="s">
        <v>998</v>
      </c>
      <c r="C130" t="s">
        <v>652</v>
      </c>
      <c r="D130" t="s">
        <v>98</v>
      </c>
      <c r="E130" s="73">
        <v>45236</v>
      </c>
      <c r="F130" s="57">
        <v>1155950.2990560001</v>
      </c>
      <c r="G130" s="57">
        <v>6.2755000000000001</v>
      </c>
      <c r="H130" s="57">
        <v>72.541661908999998</v>
      </c>
      <c r="I130" s="58">
        <f t="shared" si="1"/>
        <v>2.1193414487277309E-2</v>
      </c>
      <c r="J130" s="58">
        <f>H130/'סכום נכסי הקרן'!$C$41</f>
        <v>1.789981581894755E-4</v>
      </c>
    </row>
    <row r="131" spans="1:10">
      <c r="A131" t="s">
        <v>999</v>
      </c>
      <c r="B131" t="s">
        <v>1000</v>
      </c>
      <c r="C131" t="s">
        <v>652</v>
      </c>
      <c r="D131" t="s">
        <v>98</v>
      </c>
      <c r="E131" s="73">
        <v>45210</v>
      </c>
      <c r="F131" s="57">
        <v>493136.63750399998</v>
      </c>
      <c r="G131" s="57">
        <v>7.5140630000000002</v>
      </c>
      <c r="H131" s="57">
        <v>37.054595756000005</v>
      </c>
      <c r="I131" s="58">
        <f t="shared" si="1"/>
        <v>1.0825688105968023E-2</v>
      </c>
      <c r="J131" s="58">
        <f>H131/'סכום נכסי הקרן'!$C$41</f>
        <v>9.1433036109649142E-5</v>
      </c>
    </row>
    <row r="132" spans="1:10">
      <c r="A132" t="s">
        <v>1001</v>
      </c>
      <c r="B132" t="s">
        <v>1002</v>
      </c>
      <c r="C132" t="s">
        <v>652</v>
      </c>
      <c r="D132" t="s">
        <v>98</v>
      </c>
      <c r="E132" s="73">
        <v>45210</v>
      </c>
      <c r="F132" s="57">
        <v>483602.59956399997</v>
      </c>
      <c r="G132" s="57">
        <v>7.5961169999999996</v>
      </c>
      <c r="H132" s="57">
        <v>36.735018922000002</v>
      </c>
      <c r="I132" s="58">
        <f t="shared" si="1"/>
        <v>1.0732322112892344E-2</v>
      </c>
      <c r="J132" s="58">
        <f>H132/'סכום נכסי הקרן'!$C$41</f>
        <v>9.064447319034652E-5</v>
      </c>
    </row>
    <row r="133" spans="1:10">
      <c r="A133" t="s">
        <v>1003</v>
      </c>
      <c r="B133" t="s">
        <v>1004</v>
      </c>
      <c r="C133" t="s">
        <v>652</v>
      </c>
      <c r="D133" t="s">
        <v>98</v>
      </c>
      <c r="E133" s="73">
        <v>45210</v>
      </c>
      <c r="F133" s="57">
        <v>978092.624572</v>
      </c>
      <c r="G133" s="57">
        <v>7.6526129999999997</v>
      </c>
      <c r="H133" s="57">
        <v>74.849642431000007</v>
      </c>
      <c r="I133" s="58">
        <f t="shared" si="1"/>
        <v>2.1867702703787555E-2</v>
      </c>
      <c r="J133" s="58">
        <f>H133/'סכום נכסי הקרן'!$C$41</f>
        <v>1.846931512693615E-4</v>
      </c>
    </row>
    <row r="134" spans="1:10">
      <c r="A134" t="s">
        <v>1005</v>
      </c>
      <c r="B134" t="s">
        <v>1006</v>
      </c>
      <c r="C134" t="s">
        <v>652</v>
      </c>
      <c r="D134" t="s">
        <v>98</v>
      </c>
      <c r="E134" s="73">
        <v>45211</v>
      </c>
      <c r="F134" s="57">
        <v>617868.60676800006</v>
      </c>
      <c r="G134" s="57">
        <v>7.67143</v>
      </c>
      <c r="H134" s="57">
        <v>47.399354881000001</v>
      </c>
      <c r="I134" s="58">
        <f t="shared" si="1"/>
        <v>1.3847961957126767E-2</v>
      </c>
      <c r="J134" s="58">
        <f>H134/'סכום נכסי הקרן'!$C$41</f>
        <v>1.1695895847701409E-4</v>
      </c>
    </row>
    <row r="135" spans="1:10">
      <c r="A135" t="s">
        <v>1007</v>
      </c>
      <c r="B135" t="s">
        <v>1008</v>
      </c>
      <c r="C135" t="s">
        <v>652</v>
      </c>
      <c r="D135" t="s">
        <v>98</v>
      </c>
      <c r="E135" s="73">
        <v>45211</v>
      </c>
      <c r="F135" s="57">
        <v>515716.70150000008</v>
      </c>
      <c r="G135" s="57">
        <v>7.8301119999999997</v>
      </c>
      <c r="H135" s="57">
        <v>40.381196983000002</v>
      </c>
      <c r="I135" s="58">
        <f t="shared" si="1"/>
        <v>1.1797571528299008E-2</v>
      </c>
      <c r="J135" s="58">
        <f>H135/'סכום נכסי הקרן'!$C$41</f>
        <v>9.9641498350434558E-5</v>
      </c>
    </row>
    <row r="136" spans="1:10">
      <c r="A136" t="s">
        <v>1009</v>
      </c>
      <c r="B136" t="s">
        <v>1010</v>
      </c>
      <c r="C136" t="s">
        <v>652</v>
      </c>
      <c r="D136" t="s">
        <v>98</v>
      </c>
      <c r="E136" s="73">
        <v>45211</v>
      </c>
      <c r="F136" s="57">
        <v>371410.44746400008</v>
      </c>
      <c r="G136" s="57">
        <v>7.8093570000000003</v>
      </c>
      <c r="H136" s="57">
        <v>29.004769054</v>
      </c>
      <c r="I136" s="58">
        <f t="shared" si="1"/>
        <v>8.4738904030114484E-3</v>
      </c>
      <c r="J136" s="58">
        <f>H136/'סכום נכסי הקרן'!$C$41</f>
        <v>7.1569910348758729E-5</v>
      </c>
    </row>
    <row r="137" spans="1:10">
      <c r="A137" t="s">
        <v>1011</v>
      </c>
      <c r="B137" t="s">
        <v>1012</v>
      </c>
      <c r="C137" t="s">
        <v>652</v>
      </c>
      <c r="D137" t="s">
        <v>98</v>
      </c>
      <c r="E137" s="73">
        <v>45211</v>
      </c>
      <c r="F137" s="57">
        <v>474640.34161599999</v>
      </c>
      <c r="G137" s="57">
        <v>7.8210750000000004</v>
      </c>
      <c r="H137" s="57">
        <v>37.121974756</v>
      </c>
      <c r="I137" s="58">
        <f t="shared" si="1"/>
        <v>1.0845373222591482E-2</v>
      </c>
      <c r="J137" s="58">
        <f>H137/'סכום נכסי הקרן'!$C$41</f>
        <v>9.1599295285180261E-5</v>
      </c>
    </row>
    <row r="138" spans="1:10">
      <c r="A138" t="s">
        <v>1013</v>
      </c>
      <c r="B138" t="s">
        <v>1014</v>
      </c>
      <c r="C138" t="s">
        <v>652</v>
      </c>
      <c r="D138" t="s">
        <v>98</v>
      </c>
      <c r="E138" s="73">
        <v>45211</v>
      </c>
      <c r="F138" s="57">
        <v>206365.36592000001</v>
      </c>
      <c r="G138" s="57">
        <v>7.8210750000000004</v>
      </c>
      <c r="H138" s="57">
        <v>16.139989020000002</v>
      </c>
      <c r="I138" s="58">
        <f t="shared" ref="I138:I201" si="2">H138/$H$9</f>
        <v>4.7153796607260568E-3</v>
      </c>
      <c r="J138" s="58">
        <f>H138/'סכום נכסי הקרן'!$C$41</f>
        <v>3.9825780548045671E-5</v>
      </c>
    </row>
    <row r="139" spans="1:10">
      <c r="A139" t="s">
        <v>1015</v>
      </c>
      <c r="B139" t="s">
        <v>1016</v>
      </c>
      <c r="C139" t="s">
        <v>652</v>
      </c>
      <c r="D139" t="s">
        <v>98</v>
      </c>
      <c r="E139" s="73">
        <v>45211</v>
      </c>
      <c r="F139" s="57">
        <v>464558.12928000005</v>
      </c>
      <c r="G139" s="57">
        <v>7.8679129999999997</v>
      </c>
      <c r="H139" s="57">
        <v>36.551031240999997</v>
      </c>
      <c r="I139" s="58">
        <f t="shared" si="2"/>
        <v>1.0678569178628479E-2</v>
      </c>
      <c r="J139" s="58">
        <f>H139/'סכום נכסי הקרן'!$C$41</f>
        <v>9.0190479510550951E-5</v>
      </c>
    </row>
    <row r="140" spans="1:10">
      <c r="A140" t="s">
        <v>1017</v>
      </c>
      <c r="B140" t="s">
        <v>1018</v>
      </c>
      <c r="C140" t="s">
        <v>652</v>
      </c>
      <c r="D140" t="s">
        <v>98</v>
      </c>
      <c r="E140" s="73">
        <v>45211</v>
      </c>
      <c r="F140" s="57">
        <v>571496.18561299995</v>
      </c>
      <c r="G140" s="57">
        <v>7.8866360000000002</v>
      </c>
      <c r="H140" s="57">
        <v>45.071821735</v>
      </c>
      <c r="I140" s="58">
        <f t="shared" si="2"/>
        <v>1.3167961342336131E-2</v>
      </c>
      <c r="J140" s="58">
        <f>H140/'סכום נכסי הקרן'!$C$41</f>
        <v>1.1121571886414734E-4</v>
      </c>
    </row>
    <row r="141" spans="1:10">
      <c r="A141" t="s">
        <v>1019</v>
      </c>
      <c r="B141" t="s">
        <v>1020</v>
      </c>
      <c r="C141" t="s">
        <v>652</v>
      </c>
      <c r="D141" t="s">
        <v>98</v>
      </c>
      <c r="E141" s="73">
        <v>45215</v>
      </c>
      <c r="F141" s="57">
        <v>1608885.2951499999</v>
      </c>
      <c r="G141" s="57">
        <v>8.3817020000000007</v>
      </c>
      <c r="H141" s="57">
        <v>134.85197111700001</v>
      </c>
      <c r="I141" s="58">
        <f t="shared" si="2"/>
        <v>3.9397687385410593E-2</v>
      </c>
      <c r="J141" s="58">
        <f>H141/'סכום נכסי הקרן'!$C$41</f>
        <v>3.3275022687574512E-4</v>
      </c>
    </row>
    <row r="142" spans="1:10">
      <c r="A142" t="s">
        <v>1021</v>
      </c>
      <c r="B142" t="s">
        <v>1022</v>
      </c>
      <c r="C142" t="s">
        <v>652</v>
      </c>
      <c r="D142" t="s">
        <v>98</v>
      </c>
      <c r="E142" s="73">
        <v>45216</v>
      </c>
      <c r="F142" s="57">
        <v>521447.61563999997</v>
      </c>
      <c r="G142" s="57">
        <v>8.8298930000000002</v>
      </c>
      <c r="H142" s="57">
        <v>46.043268680000004</v>
      </c>
      <c r="I142" s="58">
        <f t="shared" si="2"/>
        <v>1.3451774494888541E-2</v>
      </c>
      <c r="J142" s="58">
        <f>H142/'סכום נכסי הקרן'!$C$41</f>
        <v>1.1361278572693754E-4</v>
      </c>
    </row>
    <row r="143" spans="1:10">
      <c r="A143" t="s">
        <v>1023</v>
      </c>
      <c r="B143" t="s">
        <v>1024</v>
      </c>
      <c r="C143" t="s">
        <v>652</v>
      </c>
      <c r="D143" t="s">
        <v>98</v>
      </c>
      <c r="E143" s="73">
        <v>45217</v>
      </c>
      <c r="F143" s="57">
        <v>647619.52625999996</v>
      </c>
      <c r="G143" s="57">
        <v>9.0351750000000006</v>
      </c>
      <c r="H143" s="57">
        <v>58.513555691999997</v>
      </c>
      <c r="I143" s="58">
        <f t="shared" si="2"/>
        <v>1.7095032099768936E-2</v>
      </c>
      <c r="J143" s="58">
        <f>H143/'סכום נכסי הקרן'!$C$41</f>
        <v>1.4438349525441253E-4</v>
      </c>
    </row>
    <row r="144" spans="1:10">
      <c r="A144" t="s">
        <v>1025</v>
      </c>
      <c r="B144" t="s">
        <v>1026</v>
      </c>
      <c r="C144" t="s">
        <v>652</v>
      </c>
      <c r="D144" t="s">
        <v>98</v>
      </c>
      <c r="E144" s="73">
        <v>45230</v>
      </c>
      <c r="F144" s="57">
        <v>908870.52572399983</v>
      </c>
      <c r="G144" s="57">
        <v>9.1632560000000005</v>
      </c>
      <c r="H144" s="57">
        <v>83.282136066000007</v>
      </c>
      <c r="I144" s="58">
        <f t="shared" si="2"/>
        <v>2.433129849226108E-2</v>
      </c>
      <c r="J144" s="58">
        <f>H144/'סכום נכסי הקרן'!$C$41</f>
        <v>2.0550051616683167E-4</v>
      </c>
    </row>
    <row r="145" spans="1:10">
      <c r="A145" t="s">
        <v>1027</v>
      </c>
      <c r="B145" t="s">
        <v>1028</v>
      </c>
      <c r="C145" t="s">
        <v>652</v>
      </c>
      <c r="D145" t="s">
        <v>98</v>
      </c>
      <c r="E145" s="73">
        <v>45231</v>
      </c>
      <c r="F145" s="57">
        <v>361422.19813500001</v>
      </c>
      <c r="G145" s="57">
        <v>9.1006020000000003</v>
      </c>
      <c r="H145" s="57">
        <v>32.891597546</v>
      </c>
      <c r="I145" s="58">
        <f t="shared" si="2"/>
        <v>9.6094470625107953E-3</v>
      </c>
      <c r="J145" s="58">
        <f>H145/'סכום נכסי הקרן'!$C$41</f>
        <v>8.1160745779840283E-5</v>
      </c>
    </row>
    <row r="146" spans="1:10">
      <c r="A146" t="s">
        <v>1029</v>
      </c>
      <c r="B146" t="s">
        <v>1030</v>
      </c>
      <c r="C146" t="s">
        <v>652</v>
      </c>
      <c r="D146" t="s">
        <v>98</v>
      </c>
      <c r="E146" s="73">
        <v>45217</v>
      </c>
      <c r="F146" s="57">
        <v>522929.52250000002</v>
      </c>
      <c r="G146" s="57">
        <v>9.1492369999999994</v>
      </c>
      <c r="H146" s="57">
        <v>47.844062356000002</v>
      </c>
      <c r="I146" s="58">
        <f t="shared" si="2"/>
        <v>1.3977885501683667E-2</v>
      </c>
      <c r="J146" s="58">
        <f>H146/'סכום נכסי הקרן'!$C$41</f>
        <v>1.1805628402571671E-4</v>
      </c>
    </row>
    <row r="147" spans="1:10">
      <c r="A147" t="s">
        <v>1031</v>
      </c>
      <c r="B147" t="s">
        <v>1032</v>
      </c>
      <c r="C147" t="s">
        <v>652</v>
      </c>
      <c r="D147" t="s">
        <v>98</v>
      </c>
      <c r="E147" s="73">
        <v>45217</v>
      </c>
      <c r="F147" s="57">
        <v>1206706.473</v>
      </c>
      <c r="G147" s="57">
        <v>9.2061609999999998</v>
      </c>
      <c r="H147" s="57">
        <v>111.091343454</v>
      </c>
      <c r="I147" s="58">
        <f t="shared" si="2"/>
        <v>3.2455899490179727E-2</v>
      </c>
      <c r="J147" s="58">
        <f>H147/'סכום נכסי הקרן'!$C$41</f>
        <v>2.7412035161264155E-4</v>
      </c>
    </row>
    <row r="148" spans="1:10">
      <c r="A148" t="s">
        <v>1033</v>
      </c>
      <c r="B148" t="s">
        <v>1034</v>
      </c>
      <c r="C148" t="s">
        <v>652</v>
      </c>
      <c r="D148" t="s">
        <v>98</v>
      </c>
      <c r="E148" s="73">
        <v>45216</v>
      </c>
      <c r="F148" s="57">
        <v>387404.55017599999</v>
      </c>
      <c r="G148" s="57">
        <v>9.1907370000000004</v>
      </c>
      <c r="H148" s="57">
        <v>35.605333415000004</v>
      </c>
      <c r="I148" s="58">
        <f t="shared" si="2"/>
        <v>1.0402278761801838E-2</v>
      </c>
      <c r="J148" s="58">
        <f>H148/'סכום נכסי הקרן'!$C$41</f>
        <v>8.7856949169460322E-5</v>
      </c>
    </row>
    <row r="149" spans="1:10">
      <c r="A149" t="s">
        <v>1035</v>
      </c>
      <c r="B149" t="s">
        <v>1036</v>
      </c>
      <c r="C149" t="s">
        <v>652</v>
      </c>
      <c r="D149" t="s">
        <v>98</v>
      </c>
      <c r="E149" s="73">
        <v>45216</v>
      </c>
      <c r="F149" s="57">
        <v>753962.73624</v>
      </c>
      <c r="G149" s="57">
        <v>9.2021099999999993</v>
      </c>
      <c r="H149" s="57">
        <v>69.380476607999995</v>
      </c>
      <c r="I149" s="58">
        <f t="shared" si="2"/>
        <v>2.0269858166783505E-2</v>
      </c>
      <c r="J149" s="58">
        <f>H149/'סכום נכסי הקרן'!$C$41</f>
        <v>1.7119786341149716E-4</v>
      </c>
    </row>
    <row r="150" spans="1:10">
      <c r="A150" t="s">
        <v>1037</v>
      </c>
      <c r="B150" t="s">
        <v>1038</v>
      </c>
      <c r="C150" t="s">
        <v>652</v>
      </c>
      <c r="D150" t="s">
        <v>98</v>
      </c>
      <c r="E150" s="73">
        <v>45216</v>
      </c>
      <c r="F150" s="57">
        <v>472111.92</v>
      </c>
      <c r="G150" s="57">
        <v>9.3723559999999999</v>
      </c>
      <c r="H150" s="57">
        <v>44.248007735999998</v>
      </c>
      <c r="I150" s="58">
        <f t="shared" si="2"/>
        <v>1.292727990381146E-2</v>
      </c>
      <c r="J150" s="58">
        <f>H150/'סכום נכסי הקרן'!$C$41</f>
        <v>1.0918293956696651E-4</v>
      </c>
    </row>
    <row r="151" spans="1:10">
      <c r="A151" t="s">
        <v>1037</v>
      </c>
      <c r="B151" t="s">
        <v>1039</v>
      </c>
      <c r="C151" t="s">
        <v>652</v>
      </c>
      <c r="D151" t="s">
        <v>98</v>
      </c>
      <c r="E151" s="73">
        <v>45216</v>
      </c>
      <c r="F151" s="57">
        <v>508086.93599999999</v>
      </c>
      <c r="G151" s="57">
        <v>9.3723559999999999</v>
      </c>
      <c r="H151" s="57">
        <v>47.619714133000002</v>
      </c>
      <c r="I151" s="58">
        <f t="shared" si="2"/>
        <v>1.3912341030349558E-2</v>
      </c>
      <c r="J151" s="58">
        <f>H151/'סכום נכסי הקרן'!$C$41</f>
        <v>1.1750269981419894E-4</v>
      </c>
    </row>
    <row r="152" spans="1:10">
      <c r="A152" t="s">
        <v>1040</v>
      </c>
      <c r="B152" t="s">
        <v>1041</v>
      </c>
      <c r="C152" t="s">
        <v>652</v>
      </c>
      <c r="D152" t="s">
        <v>98</v>
      </c>
      <c r="E152" s="73">
        <v>45218</v>
      </c>
      <c r="F152" s="57">
        <v>650790.54465599998</v>
      </c>
      <c r="G152" s="57">
        <v>9.4367190000000001</v>
      </c>
      <c r="H152" s="57">
        <v>61.413275891999987</v>
      </c>
      <c r="I152" s="58">
        <f t="shared" si="2"/>
        <v>1.7942200064749152E-2</v>
      </c>
      <c r="J152" s="58">
        <f>H152/'סכום נכסי הקרן'!$C$41</f>
        <v>1.5153861910194627E-4</v>
      </c>
    </row>
    <row r="153" spans="1:10">
      <c r="A153" t="s">
        <v>1042</v>
      </c>
      <c r="B153" t="s">
        <v>1043</v>
      </c>
      <c r="C153" t="s">
        <v>652</v>
      </c>
      <c r="D153" t="s">
        <v>98</v>
      </c>
      <c r="E153" s="73">
        <v>45218</v>
      </c>
      <c r="F153" s="57">
        <v>472347.97596000001</v>
      </c>
      <c r="G153" s="57">
        <v>9.4367190000000001</v>
      </c>
      <c r="H153" s="57">
        <v>44.57415185699999</v>
      </c>
      <c r="I153" s="58">
        <f t="shared" si="2"/>
        <v>1.3022564563096112E-2</v>
      </c>
      <c r="J153" s="58">
        <f>H153/'סכום נכסי הקרן'!$C$41</f>
        <v>1.0998770741246414E-4</v>
      </c>
    </row>
    <row r="154" spans="1:10">
      <c r="A154" t="s">
        <v>1044</v>
      </c>
      <c r="B154" t="s">
        <v>1045</v>
      </c>
      <c r="C154" t="s">
        <v>652</v>
      </c>
      <c r="D154" t="s">
        <v>98</v>
      </c>
      <c r="E154" s="73">
        <v>45223</v>
      </c>
      <c r="F154" s="57">
        <v>210262.91210399999</v>
      </c>
      <c r="G154" s="57">
        <v>9.7182099999999991</v>
      </c>
      <c r="H154" s="57">
        <v>20.433790751</v>
      </c>
      <c r="I154" s="58">
        <f t="shared" si="2"/>
        <v>5.9698356163316408E-3</v>
      </c>
      <c r="J154" s="58">
        <f>H154/'סכום נכסי הקרן'!$C$41</f>
        <v>5.0420831464358168E-5</v>
      </c>
    </row>
    <row r="155" spans="1:10">
      <c r="A155" t="s">
        <v>1044</v>
      </c>
      <c r="B155" t="s">
        <v>1046</v>
      </c>
      <c r="C155" t="s">
        <v>652</v>
      </c>
      <c r="D155" t="s">
        <v>98</v>
      </c>
      <c r="E155" s="73">
        <v>45223</v>
      </c>
      <c r="F155" s="57">
        <v>242448.19828200003</v>
      </c>
      <c r="G155" s="57">
        <v>9.7182099999999991</v>
      </c>
      <c r="H155" s="57">
        <v>23.561624358999996</v>
      </c>
      <c r="I155" s="58">
        <f t="shared" si="2"/>
        <v>6.8836480705422561E-3</v>
      </c>
      <c r="J155" s="58">
        <f>H155/'סכום נכסי הקרן'!$C$41</f>
        <v>5.813883020082879E-5</v>
      </c>
    </row>
    <row r="156" spans="1:10">
      <c r="A156" t="s">
        <v>1047</v>
      </c>
      <c r="B156" t="s">
        <v>1048</v>
      </c>
      <c r="C156" t="s">
        <v>652</v>
      </c>
      <c r="D156" t="s">
        <v>98</v>
      </c>
      <c r="E156" s="73">
        <v>45224</v>
      </c>
      <c r="F156" s="57">
        <v>425522.8089</v>
      </c>
      <c r="G156" s="57">
        <v>9.9809699999999992</v>
      </c>
      <c r="H156" s="57">
        <v>42.471304535000009</v>
      </c>
      <c r="I156" s="58">
        <f t="shared" si="2"/>
        <v>1.2408207051484188E-2</v>
      </c>
      <c r="J156" s="58">
        <f>H156/'סכום נכסי הקרן'!$C$41</f>
        <v>1.0479888504906351E-4</v>
      </c>
    </row>
    <row r="157" spans="1:10">
      <c r="A157" t="s">
        <v>1049</v>
      </c>
      <c r="B157" t="s">
        <v>1050</v>
      </c>
      <c r="C157" t="s">
        <v>652</v>
      </c>
      <c r="D157" t="s">
        <v>98</v>
      </c>
      <c r="E157" s="73">
        <v>45222</v>
      </c>
      <c r="F157" s="57">
        <v>316314.98639999999</v>
      </c>
      <c r="G157" s="57">
        <v>9.9809699999999992</v>
      </c>
      <c r="H157" s="57">
        <v>31.571304370000004</v>
      </c>
      <c r="I157" s="58">
        <f t="shared" si="2"/>
        <v>9.2237167140829749E-3</v>
      </c>
      <c r="J157" s="58">
        <f>H157/'סכום נכסי הקרן'!$C$41</f>
        <v>7.7902893112078176E-5</v>
      </c>
    </row>
    <row r="158" spans="1:10">
      <c r="A158" t="s">
        <v>1051</v>
      </c>
      <c r="B158" t="s">
        <v>1052</v>
      </c>
      <c r="C158" t="s">
        <v>652</v>
      </c>
      <c r="D158" t="s">
        <v>98</v>
      </c>
      <c r="E158" s="73">
        <v>45229</v>
      </c>
      <c r="F158" s="57">
        <v>527322.78619999997</v>
      </c>
      <c r="G158" s="57">
        <v>10.003356999999999</v>
      </c>
      <c r="H158" s="57">
        <v>52.749982816999989</v>
      </c>
      <c r="I158" s="58">
        <f t="shared" si="2"/>
        <v>1.5411175049171794E-2</v>
      </c>
      <c r="J158" s="58">
        <f>H158/'סכום נכסי הקרן'!$C$41</f>
        <v>1.3016175147206025E-4</v>
      </c>
    </row>
    <row r="159" spans="1:10">
      <c r="A159" t="s">
        <v>1053</v>
      </c>
      <c r="B159" t="s">
        <v>1054</v>
      </c>
      <c r="C159" t="s">
        <v>652</v>
      </c>
      <c r="D159" t="s">
        <v>98</v>
      </c>
      <c r="E159" s="73">
        <v>45222</v>
      </c>
      <c r="F159" s="57">
        <v>369768.54712</v>
      </c>
      <c r="G159" s="57">
        <v>10.041998</v>
      </c>
      <c r="H159" s="57">
        <v>37.132148951000005</v>
      </c>
      <c r="I159" s="58">
        <f t="shared" si="2"/>
        <v>1.0848345665268353E-2</v>
      </c>
      <c r="J159" s="58">
        <f>H159/'סכום נכסי הקרן'!$C$41</f>
        <v>9.1624400336789722E-5</v>
      </c>
    </row>
    <row r="160" spans="1:10">
      <c r="A160" t="s">
        <v>1055</v>
      </c>
      <c r="B160" t="s">
        <v>1056</v>
      </c>
      <c r="C160" t="s">
        <v>652</v>
      </c>
      <c r="D160" t="s">
        <v>98</v>
      </c>
      <c r="E160" s="73">
        <v>45224</v>
      </c>
      <c r="F160" s="57">
        <v>60973.456646999999</v>
      </c>
      <c r="G160" s="57">
        <v>10.132744000000001</v>
      </c>
      <c r="H160" s="57">
        <v>6.1782842159999998</v>
      </c>
      <c r="I160" s="58">
        <f t="shared" si="2"/>
        <v>1.80501707245345E-3</v>
      </c>
      <c r="J160" s="58">
        <f>H160/'סכום נכסי הקרן'!$C$41</f>
        <v>1.5245053205734485E-5</v>
      </c>
    </row>
    <row r="161" spans="1:10">
      <c r="A161" t="s">
        <v>1057</v>
      </c>
      <c r="B161" t="s">
        <v>1058</v>
      </c>
      <c r="C161" t="s">
        <v>652</v>
      </c>
      <c r="D161" t="s">
        <v>98</v>
      </c>
      <c r="E161" s="73">
        <v>45224</v>
      </c>
      <c r="F161" s="57">
        <v>610036.99916999997</v>
      </c>
      <c r="G161" s="57">
        <v>10.177296999999999</v>
      </c>
      <c r="H161" s="57">
        <v>62.085274859999998</v>
      </c>
      <c r="I161" s="58">
        <f t="shared" si="2"/>
        <v>1.8138527971900117E-2</v>
      </c>
      <c r="J161" s="58">
        <f>H161/'סכום נכסי הקרן'!$C$41</f>
        <v>1.5319679144611072E-4</v>
      </c>
    </row>
    <row r="162" spans="1:10">
      <c r="A162" t="s">
        <v>1059</v>
      </c>
      <c r="B162" t="s">
        <v>1060</v>
      </c>
      <c r="C162" t="s">
        <v>652</v>
      </c>
      <c r="D162" t="s">
        <v>98</v>
      </c>
      <c r="E162" s="73">
        <v>45224</v>
      </c>
      <c r="F162" s="57">
        <v>105831.75539999999</v>
      </c>
      <c r="G162" s="57">
        <v>10.195105</v>
      </c>
      <c r="H162" s="57">
        <v>10.789658933999998</v>
      </c>
      <c r="I162" s="58">
        <f t="shared" si="2"/>
        <v>3.1522535870693409E-3</v>
      </c>
      <c r="J162" s="58">
        <f>H162/'סכום נכסי הקרן'!$C$41</f>
        <v>2.6623722504474437E-5</v>
      </c>
    </row>
    <row r="163" spans="1:10">
      <c r="A163" t="s">
        <v>1061</v>
      </c>
      <c r="B163" t="s">
        <v>1062</v>
      </c>
      <c r="C163" t="s">
        <v>652</v>
      </c>
      <c r="D163" t="s">
        <v>98</v>
      </c>
      <c r="E163" s="73">
        <v>45288</v>
      </c>
      <c r="F163" s="57">
        <v>2538900</v>
      </c>
      <c r="G163" s="57">
        <v>0.40941100000000002</v>
      </c>
      <c r="H163" s="57">
        <v>10.394540000000001</v>
      </c>
      <c r="I163" s="58">
        <f t="shared" si="2"/>
        <v>3.0368175862986696E-3</v>
      </c>
      <c r="J163" s="58">
        <f>H163/'סכום נכסי הקרן'!$C$41</f>
        <v>2.5648757779507006E-5</v>
      </c>
    </row>
    <row r="164" spans="1:10">
      <c r="A164" t="s">
        <v>1063</v>
      </c>
      <c r="B164" t="s">
        <v>1064</v>
      </c>
      <c r="C164" t="s">
        <v>652</v>
      </c>
      <c r="D164" t="s">
        <v>98</v>
      </c>
      <c r="E164" s="73">
        <v>45286</v>
      </c>
      <c r="F164" s="57">
        <v>361984.72295699996</v>
      </c>
      <c r="G164" s="57">
        <v>5.4843000000000003E-2</v>
      </c>
      <c r="H164" s="57">
        <v>0.19852441500000001</v>
      </c>
      <c r="I164" s="58">
        <f t="shared" si="2"/>
        <v>5.7999914838141498E-5</v>
      </c>
      <c r="J164" s="58">
        <f>H164/'סכום נכסי הקרן'!$C$41</f>
        <v>4.8986339305571269E-7</v>
      </c>
    </row>
    <row r="165" spans="1:10">
      <c r="A165" t="s">
        <v>1065</v>
      </c>
      <c r="B165" t="s">
        <v>1066</v>
      </c>
      <c r="C165" t="s">
        <v>652</v>
      </c>
      <c r="D165" t="s">
        <v>98</v>
      </c>
      <c r="E165" s="73">
        <v>45280</v>
      </c>
      <c r="F165" s="57">
        <v>3627000</v>
      </c>
      <c r="G165" s="57">
        <v>-0.42598999999999998</v>
      </c>
      <c r="H165" s="57">
        <v>-15.45065</v>
      </c>
      <c r="I165" s="58">
        <f t="shared" si="2"/>
        <v>-4.513985769427558E-3</v>
      </c>
      <c r="J165" s="58">
        <f>H165/'סכום נכסי הקרן'!$C$41</f>
        <v>-3.8124821241338229E-5</v>
      </c>
    </row>
    <row r="166" spans="1:10">
      <c r="A166" t="s">
        <v>1067</v>
      </c>
      <c r="B166" t="s">
        <v>1068</v>
      </c>
      <c r="C166" t="s">
        <v>652</v>
      </c>
      <c r="D166" t="s">
        <v>98</v>
      </c>
      <c r="E166" s="73">
        <v>45286</v>
      </c>
      <c r="F166" s="57">
        <v>460707.829218</v>
      </c>
      <c r="G166" s="57">
        <v>5.8057999999999998E-2</v>
      </c>
      <c r="H166" s="57">
        <v>0.26747958499999996</v>
      </c>
      <c r="I166" s="58">
        <f t="shared" si="2"/>
        <v>7.8145517522071168E-5</v>
      </c>
      <c r="J166" s="58">
        <f>H166/'סכום נכסי הקרן'!$C$41</f>
        <v>6.6001180298772763E-7</v>
      </c>
    </row>
    <row r="167" spans="1:10">
      <c r="A167" t="s">
        <v>1069</v>
      </c>
      <c r="B167" t="s">
        <v>1070</v>
      </c>
      <c r="C167" t="s">
        <v>652</v>
      </c>
      <c r="D167" t="s">
        <v>98</v>
      </c>
      <c r="E167" s="73">
        <v>45260</v>
      </c>
      <c r="F167" s="57">
        <v>117427752</v>
      </c>
      <c r="G167" s="57">
        <v>-1.2889619999999999</v>
      </c>
      <c r="H167" s="57">
        <v>-1513.5990400000001</v>
      </c>
      <c r="I167" s="58">
        <f t="shared" si="2"/>
        <v>-0.44220563712071753</v>
      </c>
      <c r="J167" s="58">
        <f>H167/'סכום נכסי הקרן'!$C$41</f>
        <v>-3.7348391705890145E-3</v>
      </c>
    </row>
    <row r="168" spans="1:10">
      <c r="A168" t="s">
        <v>1071</v>
      </c>
      <c r="B168" t="s">
        <v>1072</v>
      </c>
      <c r="C168" t="s">
        <v>652</v>
      </c>
      <c r="D168" t="s">
        <v>98</v>
      </c>
      <c r="E168" s="73">
        <v>45274</v>
      </c>
      <c r="F168" s="57">
        <v>3627000</v>
      </c>
      <c r="G168" s="57">
        <v>-1.3468610000000001</v>
      </c>
      <c r="H168" s="57">
        <v>-48.850650000000002</v>
      </c>
      <c r="I168" s="58">
        <f t="shared" si="2"/>
        <v>-1.4271965187696722E-2</v>
      </c>
      <c r="J168" s="58">
        <f>H168/'סכום נכסי הקרן'!$C$41</f>
        <v>-1.2054006134196163E-4</v>
      </c>
    </row>
    <row r="169" spans="1:10">
      <c r="A169" t="s">
        <v>1073</v>
      </c>
      <c r="B169" t="s">
        <v>1074</v>
      </c>
      <c r="C169" t="s">
        <v>652</v>
      </c>
      <c r="D169" t="s">
        <v>98</v>
      </c>
      <c r="E169" s="73">
        <v>45266</v>
      </c>
      <c r="F169" s="57">
        <v>2901600</v>
      </c>
      <c r="G169" s="57">
        <v>-1.878981</v>
      </c>
      <c r="H169" s="57">
        <v>-54.520519999999998</v>
      </c>
      <c r="I169" s="58">
        <f t="shared" si="2"/>
        <v>-1.592844646806384E-2</v>
      </c>
      <c r="J169" s="58">
        <f>H169/'סכום נכסי הקרן'!$C$41</f>
        <v>-1.3453059120391737E-4</v>
      </c>
    </row>
    <row r="170" spans="1:10">
      <c r="A170" t="s">
        <v>1075</v>
      </c>
      <c r="B170" t="s">
        <v>1076</v>
      </c>
      <c r="C170" t="s">
        <v>652</v>
      </c>
      <c r="D170" t="s">
        <v>98</v>
      </c>
      <c r="E170" s="73">
        <v>45265</v>
      </c>
      <c r="F170" s="57">
        <v>2901600</v>
      </c>
      <c r="G170" s="57">
        <v>-2.2787609999999998</v>
      </c>
      <c r="H170" s="57">
        <v>-66.120519999999999</v>
      </c>
      <c r="I170" s="58">
        <f t="shared" si="2"/>
        <v>-1.9317445307941754E-2</v>
      </c>
      <c r="J170" s="58">
        <f>H170/'סכום נכסי הקרן'!$C$41</f>
        <v>-1.6315384824485242E-4</v>
      </c>
    </row>
    <row r="171" spans="1:10">
      <c r="A171" t="s">
        <v>1077</v>
      </c>
      <c r="B171" t="s">
        <v>1078</v>
      </c>
      <c r="C171" t="s">
        <v>652</v>
      </c>
      <c r="D171" t="s">
        <v>98</v>
      </c>
      <c r="E171" s="73">
        <v>45189</v>
      </c>
      <c r="F171" s="57">
        <v>329077.02087000001</v>
      </c>
      <c r="G171" s="57">
        <v>-4.3606290000000003</v>
      </c>
      <c r="H171" s="57">
        <v>-14.34982675</v>
      </c>
      <c r="I171" s="58">
        <f t="shared" si="2"/>
        <v>-4.1923746731206074E-3</v>
      </c>
      <c r="J171" s="58">
        <f>H171/'סכום נכסי הקרן'!$C$41</f>
        <v>-3.5408515479149651E-5</v>
      </c>
    </row>
    <row r="172" spans="1:10">
      <c r="A172" t="s">
        <v>1079</v>
      </c>
      <c r="B172" t="s">
        <v>1080</v>
      </c>
      <c r="C172" t="s">
        <v>652</v>
      </c>
      <c r="D172" t="s">
        <v>98</v>
      </c>
      <c r="E172" s="73">
        <v>45187</v>
      </c>
      <c r="F172" s="57">
        <v>371857.03358300001</v>
      </c>
      <c r="G172" s="57">
        <v>-4.9680540000000004</v>
      </c>
      <c r="H172" s="57">
        <v>-18.474059713999999</v>
      </c>
      <c r="I172" s="58">
        <f t="shared" si="2"/>
        <v>-5.3972902533259729E-3</v>
      </c>
      <c r="J172" s="58">
        <f>H172/'סכום נכסי הקרן'!$C$41</f>
        <v>-4.5585151705465984E-5</v>
      </c>
    </row>
    <row r="173" spans="1:10" s="67" customFormat="1">
      <c r="A173" s="59" t="s">
        <v>1081</v>
      </c>
      <c r="B173" s="117" t="s">
        <v>1282</v>
      </c>
      <c r="C173" s="117" t="s">
        <v>1282</v>
      </c>
      <c r="D173" s="117" t="s">
        <v>1282</v>
      </c>
      <c r="E173" s="117" t="s">
        <v>1282</v>
      </c>
      <c r="F173" s="117" t="s">
        <v>1282</v>
      </c>
      <c r="G173" s="117" t="s">
        <v>1282</v>
      </c>
      <c r="H173" s="61">
        <f>SUM(H174:H268)</f>
        <v>-260.99279137999986</v>
      </c>
      <c r="I173" s="60">
        <f t="shared" si="2"/>
        <v>-7.6250367862354979E-2</v>
      </c>
      <c r="J173" s="60">
        <f>H173/'סכום נכסי הקרן'!$C$41</f>
        <v>-6.4400549599145517E-4</v>
      </c>
    </row>
    <row r="174" spans="1:10">
      <c r="A174" t="s">
        <v>1082</v>
      </c>
      <c r="B174" t="s">
        <v>1083</v>
      </c>
      <c r="C174" t="s">
        <v>652</v>
      </c>
      <c r="D174" t="s">
        <v>104</v>
      </c>
      <c r="E174" s="73">
        <v>45166</v>
      </c>
      <c r="F174" s="57">
        <v>64923.257532000003</v>
      </c>
      <c r="G174" s="57">
        <v>5.5743410000000004</v>
      </c>
      <c r="H174" s="57">
        <v>3.6190437949999996</v>
      </c>
      <c r="I174" s="58">
        <f t="shared" si="2"/>
        <v>1.057322001958824E-3</v>
      </c>
      <c r="J174" s="58">
        <f>H174/'סכום נכסי הקרן'!$C$41</f>
        <v>8.9300707574729425E-6</v>
      </c>
    </row>
    <row r="175" spans="1:10">
      <c r="A175" t="s">
        <v>1084</v>
      </c>
      <c r="B175" t="s">
        <v>1085</v>
      </c>
      <c r="C175" t="s">
        <v>652</v>
      </c>
      <c r="D175" t="s">
        <v>104</v>
      </c>
      <c r="E175" s="73">
        <v>45166</v>
      </c>
      <c r="F175" s="57">
        <v>84400.234792000003</v>
      </c>
      <c r="G175" s="57">
        <v>5.4278130000000004</v>
      </c>
      <c r="H175" s="57">
        <v>4.5810872109999998</v>
      </c>
      <c r="I175" s="58">
        <f t="shared" si="2"/>
        <v>1.3383878658153917E-3</v>
      </c>
      <c r="J175" s="58">
        <f>H175/'סכום נכסי הקרן'!$C$41</f>
        <v>1.1303934204085634E-5</v>
      </c>
    </row>
    <row r="176" spans="1:10">
      <c r="A176" t="s">
        <v>1086</v>
      </c>
      <c r="B176" t="s">
        <v>1087</v>
      </c>
      <c r="C176" t="s">
        <v>652</v>
      </c>
      <c r="D176" t="s">
        <v>104</v>
      </c>
      <c r="E176" s="73">
        <v>45168</v>
      </c>
      <c r="F176" s="57">
        <v>84400.234792000003</v>
      </c>
      <c r="G176" s="57">
        <v>4.2365430000000002</v>
      </c>
      <c r="H176" s="57">
        <v>3.5756524079999998</v>
      </c>
      <c r="I176" s="58">
        <f t="shared" si="2"/>
        <v>1.0446449881481609E-3</v>
      </c>
      <c r="J176" s="58">
        <f>H176/'סכום נכסי הקרן'!$C$41</f>
        <v>8.823001548553659E-6</v>
      </c>
    </row>
    <row r="177" spans="1:10">
      <c r="A177" t="s">
        <v>1088</v>
      </c>
      <c r="B177" t="s">
        <v>1089</v>
      </c>
      <c r="C177" t="s">
        <v>652</v>
      </c>
      <c r="D177" t="s">
        <v>98</v>
      </c>
      <c r="E177" s="73">
        <v>45166</v>
      </c>
      <c r="F177" s="57">
        <v>303893.01361700002</v>
      </c>
      <c r="G177" s="57">
        <v>2.4334359999999999</v>
      </c>
      <c r="H177" s="57">
        <v>7.3950428510000004</v>
      </c>
      <c r="I177" s="58">
        <f t="shared" si="2"/>
        <v>2.1604992795591772E-3</v>
      </c>
      <c r="J177" s="58">
        <f>H177/'סכום נכסי הקרן'!$C$41</f>
        <v>1.8247432099388134E-5</v>
      </c>
    </row>
    <row r="178" spans="1:10">
      <c r="A178" t="s">
        <v>1090</v>
      </c>
      <c r="B178" t="s">
        <v>1091</v>
      </c>
      <c r="C178" t="s">
        <v>652</v>
      </c>
      <c r="D178" t="s">
        <v>98</v>
      </c>
      <c r="E178" s="73">
        <v>45167</v>
      </c>
      <c r="F178" s="57">
        <v>215383.275372</v>
      </c>
      <c r="G178" s="57">
        <v>2.709524</v>
      </c>
      <c r="H178" s="57">
        <v>5.8358617350000008</v>
      </c>
      <c r="I178" s="58">
        <f t="shared" si="2"/>
        <v>1.7049766077243886E-3</v>
      </c>
      <c r="J178" s="58">
        <f>H178/'סכום נכסי הקרן'!$C$41</f>
        <v>1.4400118146229512E-5</v>
      </c>
    </row>
    <row r="179" spans="1:10">
      <c r="A179" t="s">
        <v>1092</v>
      </c>
      <c r="B179" t="s">
        <v>1093</v>
      </c>
      <c r="C179" t="s">
        <v>652</v>
      </c>
      <c r="D179" t="s">
        <v>100</v>
      </c>
      <c r="E179" s="73">
        <v>45236</v>
      </c>
      <c r="F179" s="57">
        <v>357741.23367400008</v>
      </c>
      <c r="G179" s="57">
        <v>2.554541</v>
      </c>
      <c r="H179" s="57">
        <v>9.1386450729999993</v>
      </c>
      <c r="I179" s="58">
        <f t="shared" si="2"/>
        <v>2.6699015129700867E-3</v>
      </c>
      <c r="J179" s="58">
        <f>H179/'סכום נכסי הקרן'!$C$41</f>
        <v>2.2549809218133952E-5</v>
      </c>
    </row>
    <row r="180" spans="1:10">
      <c r="A180" t="s">
        <v>1094</v>
      </c>
      <c r="B180" t="s">
        <v>1095</v>
      </c>
      <c r="C180" t="s">
        <v>652</v>
      </c>
      <c r="D180" t="s">
        <v>100</v>
      </c>
      <c r="E180" s="73">
        <v>45259</v>
      </c>
      <c r="F180" s="57">
        <v>655149.07043299999</v>
      </c>
      <c r="G180" s="57">
        <v>0.51429800000000003</v>
      </c>
      <c r="H180" s="57">
        <v>3.3694200099999998</v>
      </c>
      <c r="I180" s="58">
        <f t="shared" si="2"/>
        <v>9.843931469785711E-4</v>
      </c>
      <c r="J180" s="58">
        <f>H180/'סכום נכסי הקרן'!$C$41</f>
        <v>8.314118536646553E-6</v>
      </c>
    </row>
    <row r="181" spans="1:10">
      <c r="A181" t="s">
        <v>1096</v>
      </c>
      <c r="B181" t="s">
        <v>1097</v>
      </c>
      <c r="C181" t="s">
        <v>652</v>
      </c>
      <c r="D181" t="s">
        <v>100</v>
      </c>
      <c r="E181" s="73">
        <v>45259</v>
      </c>
      <c r="F181" s="57">
        <v>345773.12050600001</v>
      </c>
      <c r="G181" s="57">
        <v>0.51928099999999999</v>
      </c>
      <c r="H181" s="57">
        <v>1.7955349249999999</v>
      </c>
      <c r="I181" s="58">
        <f t="shared" si="2"/>
        <v>5.2457463601597208E-4</v>
      </c>
      <c r="J181" s="58">
        <f>H181/'סכום נכסי הקרן'!$C$41</f>
        <v>4.4305222141595756E-6</v>
      </c>
    </row>
    <row r="182" spans="1:10">
      <c r="A182" t="s">
        <v>1098</v>
      </c>
      <c r="B182" t="s">
        <v>1099</v>
      </c>
      <c r="C182" t="s">
        <v>652</v>
      </c>
      <c r="D182" t="s">
        <v>100</v>
      </c>
      <c r="E182" s="73">
        <v>45145</v>
      </c>
      <c r="F182" s="57">
        <v>249120.36</v>
      </c>
      <c r="G182" s="57">
        <v>-0.16064500000000001</v>
      </c>
      <c r="H182" s="57">
        <v>-0.4002</v>
      </c>
      <c r="I182" s="58">
        <f t="shared" si="2"/>
        <v>-1.1692045997578801E-4</v>
      </c>
      <c r="J182" s="58">
        <f>H182/'סכום נכסי הקרן'!$C$41</f>
        <v>-9.8750236791226007E-7</v>
      </c>
    </row>
    <row r="183" spans="1:10">
      <c r="A183" t="s">
        <v>1100</v>
      </c>
      <c r="B183" t="s">
        <v>1101</v>
      </c>
      <c r="C183" t="s">
        <v>652</v>
      </c>
      <c r="D183" t="s">
        <v>101</v>
      </c>
      <c r="E183" s="73">
        <v>45215</v>
      </c>
      <c r="F183" s="57">
        <v>50771.584199999998</v>
      </c>
      <c r="G183" s="57">
        <v>4.3419639999999999</v>
      </c>
      <c r="H183" s="57">
        <v>2.2044836970000001</v>
      </c>
      <c r="I183" s="58">
        <f t="shared" si="2"/>
        <v>6.4405109410885979E-4</v>
      </c>
      <c r="J183" s="58">
        <f>H183/'סכום נכסי הקרן'!$C$41</f>
        <v>5.4396123708432613E-6</v>
      </c>
    </row>
    <row r="184" spans="1:10">
      <c r="A184" t="s">
        <v>1102</v>
      </c>
      <c r="B184" t="s">
        <v>1103</v>
      </c>
      <c r="C184" t="s">
        <v>652</v>
      </c>
      <c r="D184" t="s">
        <v>101</v>
      </c>
      <c r="E184" s="73">
        <v>45215</v>
      </c>
      <c r="F184" s="57">
        <v>28397.428873000001</v>
      </c>
      <c r="G184" s="57">
        <v>4.3319080000000003</v>
      </c>
      <c r="H184" s="57">
        <v>1.230150391</v>
      </c>
      <c r="I184" s="58">
        <f t="shared" si="2"/>
        <v>3.5939467654951392E-4</v>
      </c>
      <c r="J184" s="58">
        <f>H184/'סכום נכסי הקרן'!$C$41</f>
        <v>3.0354233483275673E-6</v>
      </c>
    </row>
    <row r="185" spans="1:10">
      <c r="A185" t="s">
        <v>1104</v>
      </c>
      <c r="B185" t="s">
        <v>1105</v>
      </c>
      <c r="C185" t="s">
        <v>652</v>
      </c>
      <c r="D185" t="s">
        <v>101</v>
      </c>
      <c r="E185" s="73">
        <v>45167</v>
      </c>
      <c r="F185" s="57">
        <v>186539.80344300001</v>
      </c>
      <c r="G185" s="57">
        <v>1.3060719999999999</v>
      </c>
      <c r="H185" s="57">
        <v>2.4363437560000003</v>
      </c>
      <c r="I185" s="58">
        <f t="shared" si="2"/>
        <v>7.1179018643343088E-4</v>
      </c>
      <c r="J185" s="58">
        <f>H185/'סכום נכסי הקרן'!$C$41</f>
        <v>6.0117322041435525E-6</v>
      </c>
    </row>
    <row r="186" spans="1:10">
      <c r="A186" t="s">
        <v>1106</v>
      </c>
      <c r="B186" t="s">
        <v>1107</v>
      </c>
      <c r="C186" t="s">
        <v>652</v>
      </c>
      <c r="D186" t="s">
        <v>98</v>
      </c>
      <c r="E186" s="73">
        <v>45127</v>
      </c>
      <c r="F186" s="57">
        <v>180901.74723000001</v>
      </c>
      <c r="G186" s="57">
        <v>-4.0532329999999996</v>
      </c>
      <c r="H186" s="57">
        <v>-7.3323691540000011</v>
      </c>
      <c r="I186" s="58">
        <f t="shared" si="2"/>
        <v>-2.1421888410743622E-3</v>
      </c>
      <c r="J186" s="58">
        <f>H186/'סכום נכסי הקרן'!$C$41</f>
        <v>-1.8092783363272903E-5</v>
      </c>
    </row>
    <row r="187" spans="1:10">
      <c r="A187" t="s">
        <v>1108</v>
      </c>
      <c r="B187" t="s">
        <v>1109</v>
      </c>
      <c r="C187" t="s">
        <v>652</v>
      </c>
      <c r="D187" t="s">
        <v>98</v>
      </c>
      <c r="E187" s="73">
        <v>45127</v>
      </c>
      <c r="F187" s="57">
        <v>470741.31614800001</v>
      </c>
      <c r="G187" s="57">
        <v>-4.0279160000000003</v>
      </c>
      <c r="H187" s="57">
        <v>-18.961064212</v>
      </c>
      <c r="I187" s="58">
        <f t="shared" si="2"/>
        <v>-5.5395710876998813E-3</v>
      </c>
      <c r="J187" s="58">
        <f>H187/'סכום נכסי הקרן'!$C$41</f>
        <v>-4.6786846095668194E-5</v>
      </c>
    </row>
    <row r="188" spans="1:10">
      <c r="A188" t="s">
        <v>1110</v>
      </c>
      <c r="B188" t="s">
        <v>1111</v>
      </c>
      <c r="C188" t="s">
        <v>652</v>
      </c>
      <c r="D188" t="s">
        <v>98</v>
      </c>
      <c r="E188" s="73">
        <v>45127</v>
      </c>
      <c r="F188" s="57">
        <v>410626.79129700008</v>
      </c>
      <c r="G188" s="57">
        <v>-4.0217799999999997</v>
      </c>
      <c r="H188" s="57">
        <v>-16.514507275</v>
      </c>
      <c r="I188" s="58">
        <f t="shared" si="2"/>
        <v>-4.824797068631927E-3</v>
      </c>
      <c r="J188" s="58">
        <f>H188/'סכום נכסי הקרן'!$C$41</f>
        <v>-4.0749912641096314E-5</v>
      </c>
    </row>
    <row r="189" spans="1:10">
      <c r="A189" t="s">
        <v>1112</v>
      </c>
      <c r="B189" t="s">
        <v>1113</v>
      </c>
      <c r="C189" t="s">
        <v>652</v>
      </c>
      <c r="D189" t="s">
        <v>98</v>
      </c>
      <c r="E189" s="73">
        <v>45168</v>
      </c>
      <c r="F189" s="57">
        <v>134499.44031999999</v>
      </c>
      <c r="G189" s="57">
        <v>1.343831</v>
      </c>
      <c r="H189" s="57">
        <v>1.807444684</v>
      </c>
      <c r="I189" s="58">
        <f t="shared" si="2"/>
        <v>5.2805413251892251E-4</v>
      </c>
      <c r="J189" s="58">
        <f>H189/'סכום נכסי הקרן'!$C$41</f>
        <v>4.4599098083968683E-6</v>
      </c>
    </row>
    <row r="190" spans="1:10">
      <c r="A190" t="s">
        <v>1114</v>
      </c>
      <c r="B190" t="s">
        <v>1115</v>
      </c>
      <c r="C190" t="s">
        <v>652</v>
      </c>
      <c r="D190" t="s">
        <v>98</v>
      </c>
      <c r="E190" s="73">
        <v>45166</v>
      </c>
      <c r="F190" s="57">
        <v>268998.88063999999</v>
      </c>
      <c r="G190" s="57">
        <v>1.404498</v>
      </c>
      <c r="H190" s="57">
        <v>3.7780828</v>
      </c>
      <c r="I190" s="58">
        <f t="shared" si="2"/>
        <v>1.1037860539795429E-3</v>
      </c>
      <c r="J190" s="58">
        <f>H190/'סכום נכסי הקרן'!$C$41</f>
        <v>9.3225030264082486E-6</v>
      </c>
    </row>
    <row r="191" spans="1:10">
      <c r="A191" t="s">
        <v>1116</v>
      </c>
      <c r="B191" t="s">
        <v>1117</v>
      </c>
      <c r="C191" t="s">
        <v>652</v>
      </c>
      <c r="D191" t="s">
        <v>98</v>
      </c>
      <c r="E191" s="73">
        <v>45166</v>
      </c>
      <c r="F191" s="57">
        <v>80699.664191999997</v>
      </c>
      <c r="G191" s="57">
        <v>1.4403109999999999</v>
      </c>
      <c r="H191" s="57">
        <v>1.1623262749999999</v>
      </c>
      <c r="I191" s="58">
        <f t="shared" si="2"/>
        <v>3.3957951702884618E-4</v>
      </c>
      <c r="J191" s="58">
        <f>H191/'סכום נכסי הקרן'!$C$41</f>
        <v>2.8680658392032396E-6</v>
      </c>
    </row>
    <row r="192" spans="1:10">
      <c r="A192" t="s">
        <v>1118</v>
      </c>
      <c r="B192" t="s">
        <v>1119</v>
      </c>
      <c r="C192" t="s">
        <v>652</v>
      </c>
      <c r="D192" t="s">
        <v>98</v>
      </c>
      <c r="E192" s="73">
        <v>45168</v>
      </c>
      <c r="F192" s="57">
        <v>107599.55225600001</v>
      </c>
      <c r="G192" s="57">
        <v>1.4437530000000001</v>
      </c>
      <c r="H192" s="57">
        <v>1.5534722079999999</v>
      </c>
      <c r="I192" s="58">
        <f t="shared" si="2"/>
        <v>4.5385478540470515E-4</v>
      </c>
      <c r="J192" s="58">
        <f>H192/'סכום נכסי הקרן'!$C$41</f>
        <v>3.8332270961666334E-6</v>
      </c>
    </row>
    <row r="193" spans="1:10">
      <c r="A193" t="s">
        <v>1120</v>
      </c>
      <c r="B193" t="s">
        <v>1121</v>
      </c>
      <c r="C193" t="s">
        <v>652</v>
      </c>
      <c r="D193" t="s">
        <v>98</v>
      </c>
      <c r="E193" s="73">
        <v>45189</v>
      </c>
      <c r="F193" s="57">
        <v>100874.58024</v>
      </c>
      <c r="G193" s="57">
        <v>2.8150200000000001</v>
      </c>
      <c r="H193" s="57">
        <v>2.8396401019999993</v>
      </c>
      <c r="I193" s="58">
        <f t="shared" si="2"/>
        <v>8.2961525959903424E-4</v>
      </c>
      <c r="J193" s="58">
        <f>H193/'סכום נכסי הקרן'!$C$41</f>
        <v>7.0068748744218164E-6</v>
      </c>
    </row>
    <row r="194" spans="1:10">
      <c r="A194" t="s">
        <v>1122</v>
      </c>
      <c r="B194" t="s">
        <v>1123</v>
      </c>
      <c r="C194" t="s">
        <v>652</v>
      </c>
      <c r="D194" t="s">
        <v>98</v>
      </c>
      <c r="E194" s="73">
        <v>45189</v>
      </c>
      <c r="F194" s="57">
        <v>100874.58024</v>
      </c>
      <c r="G194" s="57">
        <v>2.851823</v>
      </c>
      <c r="H194" s="57">
        <v>2.8767649639999999</v>
      </c>
      <c r="I194" s="58">
        <f t="shared" si="2"/>
        <v>8.4046147634460572E-4</v>
      </c>
      <c r="J194" s="58">
        <f>H194/'סכום נכסי הקרן'!$C$41</f>
        <v>7.0984812940455458E-6</v>
      </c>
    </row>
    <row r="195" spans="1:10">
      <c r="A195" t="s">
        <v>1124</v>
      </c>
      <c r="B195" t="s">
        <v>1125</v>
      </c>
      <c r="C195" t="s">
        <v>652</v>
      </c>
      <c r="D195" t="s">
        <v>98</v>
      </c>
      <c r="E195" s="73">
        <v>45195</v>
      </c>
      <c r="F195" s="57">
        <v>100874.58024</v>
      </c>
      <c r="G195" s="57">
        <v>3.4983240000000002</v>
      </c>
      <c r="H195" s="57">
        <v>3.5289192300000001</v>
      </c>
      <c r="I195" s="58">
        <f t="shared" si="2"/>
        <v>1.0309916531459362E-3</v>
      </c>
      <c r="J195" s="58">
        <f>H195/'סכום נכסי הקרן'!$C$41</f>
        <v>8.707686396292128E-6</v>
      </c>
    </row>
    <row r="196" spans="1:10">
      <c r="A196" t="s">
        <v>1126</v>
      </c>
      <c r="B196" t="s">
        <v>1127</v>
      </c>
      <c r="C196" t="s">
        <v>652</v>
      </c>
      <c r="D196" t="s">
        <v>98</v>
      </c>
      <c r="E196" s="73">
        <v>45196</v>
      </c>
      <c r="F196" s="57">
        <v>100874.58024</v>
      </c>
      <c r="G196" s="57">
        <v>3.7793299999999999</v>
      </c>
      <c r="H196" s="57">
        <v>3.8123836979999997</v>
      </c>
      <c r="I196" s="58">
        <f t="shared" si="2"/>
        <v>1.11380723531823E-3</v>
      </c>
      <c r="J196" s="58">
        <f>H196/'סכום נכסי הקרן'!$C$41</f>
        <v>9.4071412522866023E-6</v>
      </c>
    </row>
    <row r="197" spans="1:10">
      <c r="A197" t="s">
        <v>1128</v>
      </c>
      <c r="B197" t="s">
        <v>1129</v>
      </c>
      <c r="C197" t="s">
        <v>652</v>
      </c>
      <c r="D197" t="s">
        <v>98</v>
      </c>
      <c r="E197" s="73">
        <v>45211</v>
      </c>
      <c r="F197" s="57">
        <v>151311.87036</v>
      </c>
      <c r="G197" s="57">
        <v>3.9561730000000002</v>
      </c>
      <c r="H197" s="57">
        <v>5.986159509000001</v>
      </c>
      <c r="I197" s="58">
        <f t="shared" si="2"/>
        <v>1.7488868647694087E-3</v>
      </c>
      <c r="J197" s="58">
        <f>H197/'סכום נכסי הקרן'!$C$41</f>
        <v>1.4770981233977992E-5</v>
      </c>
    </row>
    <row r="198" spans="1:10">
      <c r="A198" t="s">
        <v>1130</v>
      </c>
      <c r="B198" t="s">
        <v>1131</v>
      </c>
      <c r="C198" t="s">
        <v>652</v>
      </c>
      <c r="D198" t="s">
        <v>98</v>
      </c>
      <c r="E198" s="73">
        <v>45201</v>
      </c>
      <c r="F198" s="57">
        <v>100874.58024</v>
      </c>
      <c r="G198" s="57">
        <v>4.054138</v>
      </c>
      <c r="H198" s="57">
        <v>4.0895950970000001</v>
      </c>
      <c r="I198" s="58">
        <f t="shared" si="2"/>
        <v>1.1947959516640863E-3</v>
      </c>
      <c r="J198" s="58">
        <f>H198/'סכום נכסי הקרן'!$C$41</f>
        <v>1.0091166521963691E-5</v>
      </c>
    </row>
    <row r="199" spans="1:10">
      <c r="A199" t="s">
        <v>1132</v>
      </c>
      <c r="B199" t="s">
        <v>1133</v>
      </c>
      <c r="C199" t="s">
        <v>652</v>
      </c>
      <c r="D199" t="s">
        <v>98</v>
      </c>
      <c r="E199" s="73">
        <v>45201</v>
      </c>
      <c r="F199" s="57">
        <v>100874.58024</v>
      </c>
      <c r="G199" s="57">
        <v>4.1063049999999999</v>
      </c>
      <c r="H199" s="57">
        <v>4.1422178190000007</v>
      </c>
      <c r="I199" s="58">
        <f t="shared" si="2"/>
        <v>1.2101699468200537E-3</v>
      </c>
      <c r="J199" s="58">
        <f>H199/'סכום נכסי הקרן'!$C$41</f>
        <v>1.022101425454987E-5</v>
      </c>
    </row>
    <row r="200" spans="1:10">
      <c r="A200" t="s">
        <v>1134</v>
      </c>
      <c r="B200" t="s">
        <v>1135</v>
      </c>
      <c r="C200" t="s">
        <v>652</v>
      </c>
      <c r="D200" t="s">
        <v>98</v>
      </c>
      <c r="E200" s="73">
        <v>45229</v>
      </c>
      <c r="F200" s="57">
        <v>161399.32838399999</v>
      </c>
      <c r="G200" s="57">
        <v>4.6035870000000001</v>
      </c>
      <c r="H200" s="57">
        <v>7.4301577219999997</v>
      </c>
      <c r="I200" s="58">
        <f t="shared" si="2"/>
        <v>2.1707582672386137E-3</v>
      </c>
      <c r="J200" s="58">
        <f>H200/'סכום נכסי הקרן'!$C$41</f>
        <v>1.8334078821680568E-5</v>
      </c>
    </row>
    <row r="201" spans="1:10">
      <c r="A201" t="s">
        <v>1136</v>
      </c>
      <c r="B201" t="s">
        <v>1137</v>
      </c>
      <c r="C201" t="s">
        <v>652</v>
      </c>
      <c r="D201" t="s">
        <v>104</v>
      </c>
      <c r="E201" s="73">
        <v>45176</v>
      </c>
      <c r="F201" s="57">
        <v>152196.99168899999</v>
      </c>
      <c r="G201" s="57">
        <v>-6.705667</v>
      </c>
      <c r="H201" s="57">
        <v>-10.205823931000001</v>
      </c>
      <c r="I201" s="58">
        <f t="shared" si="2"/>
        <v>-2.9816832294963145E-3</v>
      </c>
      <c r="J201" s="58">
        <f>H201/'סכום נכסי הקרן'!$C$41</f>
        <v>-2.5183096697546505E-5</v>
      </c>
    </row>
    <row r="202" spans="1:10">
      <c r="A202" t="s">
        <v>1138</v>
      </c>
      <c r="B202" t="s">
        <v>1139</v>
      </c>
      <c r="C202" t="s">
        <v>652</v>
      </c>
      <c r="D202" t="s">
        <v>104</v>
      </c>
      <c r="E202" s="73">
        <v>45161</v>
      </c>
      <c r="F202" s="57">
        <v>868752.06303800002</v>
      </c>
      <c r="G202" s="57">
        <v>-5.8817110000000001</v>
      </c>
      <c r="H202" s="57">
        <v>-51.097484636000004</v>
      </c>
      <c r="I202" s="58">
        <f t="shared" ref="I202:I265" si="3">H202/$H$9</f>
        <v>-1.4928389323455474E-2</v>
      </c>
      <c r="J202" s="58">
        <f>H202/'סכום נכסי הקרן'!$C$41</f>
        <v>-1.2608417559322921E-4</v>
      </c>
    </row>
    <row r="203" spans="1:10">
      <c r="A203" t="s">
        <v>1140</v>
      </c>
      <c r="B203" t="s">
        <v>1141</v>
      </c>
      <c r="C203" t="s">
        <v>652</v>
      </c>
      <c r="D203" t="s">
        <v>104</v>
      </c>
      <c r="E203" s="73">
        <v>45180</v>
      </c>
      <c r="F203" s="57">
        <v>79936.395264000006</v>
      </c>
      <c r="G203" s="57">
        <v>-5.6458250000000003</v>
      </c>
      <c r="H203" s="57">
        <v>-4.5130688670000003</v>
      </c>
      <c r="I203" s="58">
        <f t="shared" si="3"/>
        <v>-1.3185159615993216E-3</v>
      </c>
      <c r="J203" s="58">
        <f>H203/'סכום נכסי הקרן'!$C$41</f>
        <v>-1.1136097433067468E-5</v>
      </c>
    </row>
    <row r="204" spans="1:10">
      <c r="A204" t="s">
        <v>1142</v>
      </c>
      <c r="B204" t="s">
        <v>1143</v>
      </c>
      <c r="C204" t="s">
        <v>652</v>
      </c>
      <c r="D204" t="s">
        <v>104</v>
      </c>
      <c r="E204" s="73">
        <v>45267</v>
      </c>
      <c r="F204" s="57">
        <v>93889.573830999987</v>
      </c>
      <c r="G204" s="57">
        <v>-3.7832910000000002</v>
      </c>
      <c r="H204" s="57">
        <v>-3.5521155310000005</v>
      </c>
      <c r="I204" s="58">
        <f t="shared" si="3"/>
        <v>-1.0377685701440792E-3</v>
      </c>
      <c r="J204" s="58">
        <f>H204/'סכום נכסי הקרן'!$C$41</f>
        <v>-8.7649237830095343E-6</v>
      </c>
    </row>
    <row r="205" spans="1:10">
      <c r="A205" t="s">
        <v>1144</v>
      </c>
      <c r="B205" t="s">
        <v>1145</v>
      </c>
      <c r="C205" t="s">
        <v>652</v>
      </c>
      <c r="D205" t="s">
        <v>98</v>
      </c>
      <c r="E205" s="73">
        <v>45127</v>
      </c>
      <c r="F205" s="57">
        <v>699763.13374599989</v>
      </c>
      <c r="G205" s="57">
        <v>1.081108</v>
      </c>
      <c r="H205" s="57">
        <v>7.5651934030000003</v>
      </c>
      <c r="I205" s="58">
        <f t="shared" si="3"/>
        <v>2.2102096263981932E-3</v>
      </c>
      <c r="J205" s="58">
        <f>H205/'סכום נכסי הקרן'!$C$41</f>
        <v>1.866728235676339E-5</v>
      </c>
    </row>
    <row r="206" spans="1:10">
      <c r="A206" t="s">
        <v>1146</v>
      </c>
      <c r="B206" t="s">
        <v>1147</v>
      </c>
      <c r="C206" t="s">
        <v>652</v>
      </c>
      <c r="D206" t="s">
        <v>98</v>
      </c>
      <c r="E206" s="73">
        <v>45127</v>
      </c>
      <c r="F206" s="57">
        <v>290548.15907499997</v>
      </c>
      <c r="G206" s="57">
        <v>1.0584519999999999</v>
      </c>
      <c r="H206" s="57">
        <v>3.075312287</v>
      </c>
      <c r="I206" s="58">
        <f t="shared" si="3"/>
        <v>8.9846808387114585E-4</v>
      </c>
      <c r="J206" s="58">
        <f>H206/'סכום נכסי הקרן'!$C$41</f>
        <v>7.58840121309887E-6</v>
      </c>
    </row>
    <row r="207" spans="1:10">
      <c r="A207" t="s">
        <v>1148</v>
      </c>
      <c r="B207" t="s">
        <v>1149</v>
      </c>
      <c r="C207" t="s">
        <v>652</v>
      </c>
      <c r="D207" t="s">
        <v>98</v>
      </c>
      <c r="E207" s="73">
        <v>45127</v>
      </c>
      <c r="F207" s="57">
        <v>217834.608508</v>
      </c>
      <c r="G207" s="57">
        <v>1.0237130000000001</v>
      </c>
      <c r="H207" s="57">
        <v>2.2300006939999997</v>
      </c>
      <c r="I207" s="58">
        <f t="shared" si="3"/>
        <v>6.5150601421490859E-4</v>
      </c>
      <c r="J207" s="58">
        <f>H207/'סכום נכסי הקרן'!$C$41</f>
        <v>5.5025761263642746E-6</v>
      </c>
    </row>
    <row r="208" spans="1:10">
      <c r="A208" t="s">
        <v>1150</v>
      </c>
      <c r="B208" t="s">
        <v>1151</v>
      </c>
      <c r="C208" t="s">
        <v>652</v>
      </c>
      <c r="D208" t="s">
        <v>98</v>
      </c>
      <c r="E208" s="73">
        <v>45267</v>
      </c>
      <c r="F208" s="57">
        <v>104904.11894999999</v>
      </c>
      <c r="G208" s="57">
        <v>-2.7613349999999999</v>
      </c>
      <c r="H208" s="57">
        <v>-2.896754445</v>
      </c>
      <c r="I208" s="58">
        <f t="shared" si="3"/>
        <v>-8.4630150461346455E-4</v>
      </c>
      <c r="J208" s="58">
        <f>H208/'סכום נכסי הקרן'!$C$41</f>
        <v>-7.1478057813539845E-6</v>
      </c>
    </row>
    <row r="209" spans="1:10">
      <c r="A209" t="s">
        <v>1152</v>
      </c>
      <c r="B209" t="s">
        <v>1153</v>
      </c>
      <c r="C209" t="s">
        <v>652</v>
      </c>
      <c r="D209" t="s">
        <v>100</v>
      </c>
      <c r="E209" s="73">
        <v>45195</v>
      </c>
      <c r="F209" s="57">
        <v>202961.03243600001</v>
      </c>
      <c r="G209" s="57">
        <v>-3.9586079999999999</v>
      </c>
      <c r="H209" s="57">
        <v>-8.0344311319999999</v>
      </c>
      <c r="I209" s="58">
        <f t="shared" si="3"/>
        <v>-2.3472998090885333E-3</v>
      </c>
      <c r="J209" s="58">
        <f>H209/'סכום נכסי הקרן'!$C$41</f>
        <v>-1.9825136850769565E-5</v>
      </c>
    </row>
    <row r="210" spans="1:10">
      <c r="A210" t="s">
        <v>1154</v>
      </c>
      <c r="B210" t="s">
        <v>1155</v>
      </c>
      <c r="C210" t="s">
        <v>652</v>
      </c>
      <c r="D210" t="s">
        <v>100</v>
      </c>
      <c r="E210" s="73">
        <v>45195</v>
      </c>
      <c r="F210" s="57">
        <v>203008.59771199999</v>
      </c>
      <c r="G210" s="57">
        <v>-3.93425</v>
      </c>
      <c r="H210" s="57">
        <v>-7.9868658560000005</v>
      </c>
      <c r="I210" s="58">
        <f t="shared" si="3"/>
        <v>-2.3334033724348724E-3</v>
      </c>
      <c r="J210" s="58">
        <f>H210/'סכום נכסי הקרן'!$C$41</f>
        <v>-1.9707768478254823E-5</v>
      </c>
    </row>
    <row r="211" spans="1:10">
      <c r="A211" t="s">
        <v>1156</v>
      </c>
      <c r="B211" t="s">
        <v>1157</v>
      </c>
      <c r="C211" t="s">
        <v>652</v>
      </c>
      <c r="D211" t="s">
        <v>100</v>
      </c>
      <c r="E211" s="73">
        <v>45210</v>
      </c>
      <c r="F211" s="57">
        <v>205053.37632099996</v>
      </c>
      <c r="G211" s="57">
        <v>-3.9090379999999998</v>
      </c>
      <c r="H211" s="57">
        <v>-8.015615189</v>
      </c>
      <c r="I211" s="58">
        <f t="shared" si="3"/>
        <v>-2.3418026358990327E-3</v>
      </c>
      <c r="J211" s="58">
        <f>H211/'סכום נכסי הקרן'!$C$41</f>
        <v>-1.9778708094480202E-5</v>
      </c>
    </row>
    <row r="212" spans="1:10">
      <c r="A212" t="s">
        <v>1158</v>
      </c>
      <c r="B212" t="s">
        <v>1159</v>
      </c>
      <c r="C212" t="s">
        <v>652</v>
      </c>
      <c r="D212" t="s">
        <v>100</v>
      </c>
      <c r="E212" s="73">
        <v>45232</v>
      </c>
      <c r="F212" s="57">
        <v>254069.92143399999</v>
      </c>
      <c r="G212" s="57">
        <v>-3.938898</v>
      </c>
      <c r="H212" s="57">
        <v>-10.007555206000001</v>
      </c>
      <c r="I212" s="58">
        <f t="shared" si="3"/>
        <v>-2.9237580157886358E-3</v>
      </c>
      <c r="J212" s="58">
        <f>H212/'סכום נכסי הקרן'!$C$41</f>
        <v>-2.4693864225231548E-5</v>
      </c>
    </row>
    <row r="213" spans="1:10">
      <c r="A213" t="s">
        <v>1160</v>
      </c>
      <c r="B213" t="s">
        <v>1161</v>
      </c>
      <c r="C213" t="s">
        <v>652</v>
      </c>
      <c r="D213" t="s">
        <v>100</v>
      </c>
      <c r="E213" s="73">
        <v>45232</v>
      </c>
      <c r="F213" s="57">
        <v>136367.22599599999</v>
      </c>
      <c r="G213" s="57">
        <v>-3.8902739999999998</v>
      </c>
      <c r="H213" s="57">
        <v>-5.3050586710000003</v>
      </c>
      <c r="I213" s="58">
        <f t="shared" si="3"/>
        <v>-1.5498998001295919E-3</v>
      </c>
      <c r="J213" s="58">
        <f>H213/'סכום נכסי הקרן'!$C$41</f>
        <v>-1.3090349823902967E-5</v>
      </c>
    </row>
    <row r="214" spans="1:10">
      <c r="A214" t="s">
        <v>1160</v>
      </c>
      <c r="B214" t="s">
        <v>1162</v>
      </c>
      <c r="C214" t="s">
        <v>652</v>
      </c>
      <c r="D214" t="s">
        <v>100</v>
      </c>
      <c r="E214" s="73">
        <v>45232</v>
      </c>
      <c r="F214" s="57">
        <v>339993.60257599992</v>
      </c>
      <c r="G214" s="57">
        <v>-3.8902739999999998</v>
      </c>
      <c r="H214" s="57">
        <v>-13.226682553</v>
      </c>
      <c r="I214" s="58">
        <f t="shared" si="3"/>
        <v>-3.8642423989267618E-3</v>
      </c>
      <c r="J214" s="58">
        <f>H214/'סכום נכסי הקרן'!$C$41</f>
        <v>-3.2637132285635374E-5</v>
      </c>
    </row>
    <row r="215" spans="1:10">
      <c r="A215" t="s">
        <v>1163</v>
      </c>
      <c r="B215" t="s">
        <v>1164</v>
      </c>
      <c r="C215" t="s">
        <v>652</v>
      </c>
      <c r="D215" t="s">
        <v>100</v>
      </c>
      <c r="E215" s="73">
        <v>45181</v>
      </c>
      <c r="F215" s="57">
        <v>565781.82251500001</v>
      </c>
      <c r="G215" s="57">
        <v>-2.554996</v>
      </c>
      <c r="H215" s="57">
        <v>-14.455702284000001</v>
      </c>
      <c r="I215" s="58">
        <f t="shared" si="3"/>
        <v>-4.2233067474221125E-3</v>
      </c>
      <c r="J215" s="58">
        <f>H215/'סכום נכסי הקרן'!$C$41</f>
        <v>-3.5669765705358988E-5</v>
      </c>
    </row>
    <row r="216" spans="1:10">
      <c r="A216" t="s">
        <v>1165</v>
      </c>
      <c r="B216" t="s">
        <v>1166</v>
      </c>
      <c r="C216" t="s">
        <v>652</v>
      </c>
      <c r="D216" t="s">
        <v>100</v>
      </c>
      <c r="E216" s="73">
        <v>45181</v>
      </c>
      <c r="F216" s="57">
        <v>205776.89677200001</v>
      </c>
      <c r="G216" s="57">
        <v>-2.5360309999999999</v>
      </c>
      <c r="H216" s="57">
        <v>-5.2185667960000002</v>
      </c>
      <c r="I216" s="58">
        <f t="shared" si="3"/>
        <v>-1.5246307601266722E-3</v>
      </c>
      <c r="J216" s="58">
        <f>H216/'סכום נכסי הקרן'!$C$41</f>
        <v>-1.2876929205792844E-5</v>
      </c>
    </row>
    <row r="217" spans="1:10">
      <c r="A217" t="s">
        <v>1167</v>
      </c>
      <c r="B217" t="s">
        <v>1168</v>
      </c>
      <c r="C217" t="s">
        <v>652</v>
      </c>
      <c r="D217" t="s">
        <v>100</v>
      </c>
      <c r="E217" s="73">
        <v>45176</v>
      </c>
      <c r="F217" s="57">
        <v>926038.84422099998</v>
      </c>
      <c r="G217" s="57">
        <v>-2.5915659999999998</v>
      </c>
      <c r="H217" s="57">
        <v>-23.998910526</v>
      </c>
      <c r="I217" s="58">
        <f t="shared" si="3"/>
        <v>-7.0114034423230899E-3</v>
      </c>
      <c r="J217" s="58">
        <f>H217/'סכום נכסי הקרן'!$C$41</f>
        <v>-5.9217843507594853E-5</v>
      </c>
    </row>
    <row r="218" spans="1:10">
      <c r="A218" t="s">
        <v>1169</v>
      </c>
      <c r="B218" t="s">
        <v>1170</v>
      </c>
      <c r="C218" t="s">
        <v>652</v>
      </c>
      <c r="D218" t="s">
        <v>100</v>
      </c>
      <c r="E218" s="73">
        <v>45181</v>
      </c>
      <c r="F218" s="57">
        <v>688162.57527300005</v>
      </c>
      <c r="G218" s="57">
        <v>-2.5265520000000001</v>
      </c>
      <c r="H218" s="57">
        <v>-17.386784215999999</v>
      </c>
      <c r="I218" s="58">
        <f t="shared" si="3"/>
        <v>-5.0796372014854834E-3</v>
      </c>
      <c r="J218" s="58">
        <f>H218/'סכום נכסי הקרן'!$C$41</f>
        <v>-4.2902275321537999E-5</v>
      </c>
    </row>
    <row r="219" spans="1:10">
      <c r="A219" t="s">
        <v>1171</v>
      </c>
      <c r="B219" t="s">
        <v>1172</v>
      </c>
      <c r="C219" t="s">
        <v>652</v>
      </c>
      <c r="D219" t="s">
        <v>100</v>
      </c>
      <c r="E219" s="73">
        <v>45176</v>
      </c>
      <c r="F219" s="57">
        <v>292733.84115499997</v>
      </c>
      <c r="G219" s="57">
        <v>-2.5725989999999999</v>
      </c>
      <c r="H219" s="57">
        <v>-7.5308692400000004</v>
      </c>
      <c r="I219" s="58">
        <f t="shared" si="3"/>
        <v>-2.2001816480717467E-3</v>
      </c>
      <c r="J219" s="58">
        <f>H219/'סכום נכסי הקרן'!$C$41</f>
        <v>-1.8582586723982014E-5</v>
      </c>
    </row>
    <row r="220" spans="1:10">
      <c r="A220" t="s">
        <v>1173</v>
      </c>
      <c r="B220" t="s">
        <v>1174</v>
      </c>
      <c r="C220" t="s">
        <v>652</v>
      </c>
      <c r="D220" t="s">
        <v>100</v>
      </c>
      <c r="E220" s="73">
        <v>45176</v>
      </c>
      <c r="F220" s="57">
        <v>296662.93431400001</v>
      </c>
      <c r="G220" s="57">
        <v>-2.5725989999999999</v>
      </c>
      <c r="H220" s="57">
        <v>-7.6319490659999998</v>
      </c>
      <c r="I220" s="58">
        <f t="shared" si="3"/>
        <v>-2.2297126319552863E-3</v>
      </c>
      <c r="J220" s="58">
        <f>H220/'סכום נכסי הקרן'!$C$41</f>
        <v>-1.8832003434434684E-5</v>
      </c>
    </row>
    <row r="221" spans="1:10">
      <c r="A221" t="s">
        <v>1175</v>
      </c>
      <c r="B221" t="s">
        <v>1176</v>
      </c>
      <c r="C221" t="s">
        <v>652</v>
      </c>
      <c r="D221" t="s">
        <v>100</v>
      </c>
      <c r="E221" s="73">
        <v>45175</v>
      </c>
      <c r="F221" s="57">
        <v>261343.317049</v>
      </c>
      <c r="G221" s="57">
        <v>-2.3767309999999999</v>
      </c>
      <c r="H221" s="57">
        <v>-6.2114281179999997</v>
      </c>
      <c r="I221" s="58">
        <f t="shared" si="3"/>
        <v>-1.814700231541987E-3</v>
      </c>
      <c r="J221" s="58">
        <f>H221/'סכום נכסי הקרן'!$C$41</f>
        <v>-1.5326836518345307E-5</v>
      </c>
    </row>
    <row r="222" spans="1:10">
      <c r="A222" t="s">
        <v>1177</v>
      </c>
      <c r="B222" t="s">
        <v>1178</v>
      </c>
      <c r="C222" t="s">
        <v>652</v>
      </c>
      <c r="D222" t="s">
        <v>100</v>
      </c>
      <c r="E222" s="73">
        <v>45183</v>
      </c>
      <c r="F222" s="57">
        <v>286419.26028500003</v>
      </c>
      <c r="G222" s="57">
        <v>-2.4464760000000001</v>
      </c>
      <c r="H222" s="57">
        <v>-7.0071794509999998</v>
      </c>
      <c r="I222" s="58">
        <f t="shared" si="3"/>
        <v>-2.0471830198495991E-3</v>
      </c>
      <c r="J222" s="58">
        <f>H222/'סכום נכסי הקרן'!$C$41</f>
        <v>-1.7290370565338904E-5</v>
      </c>
    </row>
    <row r="223" spans="1:10">
      <c r="A223" t="s">
        <v>1177</v>
      </c>
      <c r="B223" t="s">
        <v>1179</v>
      </c>
      <c r="C223" t="s">
        <v>652</v>
      </c>
      <c r="D223" t="s">
        <v>100</v>
      </c>
      <c r="E223" s="73">
        <v>45183</v>
      </c>
      <c r="F223" s="57">
        <v>1469766.7411539999</v>
      </c>
      <c r="G223" s="57">
        <v>-2.4464760000000001</v>
      </c>
      <c r="H223" s="57">
        <v>-35.957495702000003</v>
      </c>
      <c r="I223" s="58">
        <f t="shared" si="3"/>
        <v>-1.0505164760258022E-2</v>
      </c>
      <c r="J223" s="58">
        <f>H223/'סכום נכסי הקרן'!$C$41</f>
        <v>-8.8725917416091746E-5</v>
      </c>
    </row>
    <row r="224" spans="1:10">
      <c r="A224" t="s">
        <v>1180</v>
      </c>
      <c r="B224" t="s">
        <v>1181</v>
      </c>
      <c r="C224" t="s">
        <v>652</v>
      </c>
      <c r="D224" t="s">
        <v>100</v>
      </c>
      <c r="E224" s="73">
        <v>45183</v>
      </c>
      <c r="F224" s="57">
        <v>186231.94225699999</v>
      </c>
      <c r="G224" s="57">
        <v>-2.4464760000000001</v>
      </c>
      <c r="H224" s="57">
        <v>-4.556120409</v>
      </c>
      <c r="I224" s="58">
        <f t="shared" si="3"/>
        <v>-1.3310936879694037E-3</v>
      </c>
      <c r="J224" s="58">
        <f>H224/'סכום נכסי הקרן'!$C$41</f>
        <v>-1.1242328066918727E-5</v>
      </c>
    </row>
    <row r="225" spans="1:10">
      <c r="A225" t="s">
        <v>1182</v>
      </c>
      <c r="B225" t="s">
        <v>1183</v>
      </c>
      <c r="C225" t="s">
        <v>652</v>
      </c>
      <c r="D225" t="s">
        <v>100</v>
      </c>
      <c r="E225" s="73">
        <v>45183</v>
      </c>
      <c r="F225" s="57">
        <v>1269927.688141</v>
      </c>
      <c r="G225" s="57">
        <v>-2.4417490000000002</v>
      </c>
      <c r="H225" s="57">
        <v>-31.008443804999999</v>
      </c>
      <c r="I225" s="58">
        <f t="shared" si="3"/>
        <v>-9.0592741449624526E-3</v>
      </c>
      <c r="J225" s="58">
        <f>H225/'סכום נכסי הקרן'!$C$41</f>
        <v>-7.6514022195681524E-5</v>
      </c>
    </row>
    <row r="226" spans="1:10">
      <c r="A226" t="s">
        <v>1184</v>
      </c>
      <c r="B226" t="s">
        <v>1185</v>
      </c>
      <c r="C226" t="s">
        <v>652</v>
      </c>
      <c r="D226" t="s">
        <v>100</v>
      </c>
      <c r="E226" s="73">
        <v>45266</v>
      </c>
      <c r="F226" s="57">
        <v>67397.548907000004</v>
      </c>
      <c r="G226" s="57">
        <v>-2.3862839999999998</v>
      </c>
      <c r="H226" s="57">
        <v>-1.6082968150000001</v>
      </c>
      <c r="I226" s="58">
        <f t="shared" si="3"/>
        <v>-4.6987207243227093E-4</v>
      </c>
      <c r="J226" s="58">
        <f>H226/'סכום נכסי הקרן'!$C$41</f>
        <v>-3.9685080287812245E-6</v>
      </c>
    </row>
    <row r="227" spans="1:10">
      <c r="A227" t="s">
        <v>1186</v>
      </c>
      <c r="B227" t="s">
        <v>1187</v>
      </c>
      <c r="C227" t="s">
        <v>652</v>
      </c>
      <c r="D227" t="s">
        <v>100</v>
      </c>
      <c r="E227" s="73">
        <v>45274</v>
      </c>
      <c r="F227" s="57">
        <v>414902.38896900008</v>
      </c>
      <c r="G227" s="57">
        <v>-1.485609</v>
      </c>
      <c r="H227" s="57">
        <v>-6.1638258200000013</v>
      </c>
      <c r="I227" s="58">
        <f t="shared" si="3"/>
        <v>-1.8007929787232355E-3</v>
      </c>
      <c r="J227" s="58">
        <f>H227/'סכום נכסי הקרן'!$C$41</f>
        <v>-1.520937679322521E-5</v>
      </c>
    </row>
    <row r="228" spans="1:10">
      <c r="A228" t="s">
        <v>1188</v>
      </c>
      <c r="B228" t="s">
        <v>1189</v>
      </c>
      <c r="C228" t="s">
        <v>652</v>
      </c>
      <c r="D228" t="s">
        <v>100</v>
      </c>
      <c r="E228" s="73">
        <v>45161</v>
      </c>
      <c r="F228" s="57">
        <v>259682.62399399999</v>
      </c>
      <c r="G228" s="57">
        <v>-1.5385150000000001</v>
      </c>
      <c r="H228" s="57">
        <v>-3.9952567749999996</v>
      </c>
      <c r="I228" s="58">
        <f t="shared" si="3"/>
        <v>-1.1672345323697733E-3</v>
      </c>
      <c r="J228" s="58">
        <f>H228/'סכום נכסי הקרן'!$C$41</f>
        <v>-9.8583846220139911E-6</v>
      </c>
    </row>
    <row r="229" spans="1:10">
      <c r="A229" t="s">
        <v>1190</v>
      </c>
      <c r="B229" t="s">
        <v>1191</v>
      </c>
      <c r="C229" t="s">
        <v>652</v>
      </c>
      <c r="D229" t="s">
        <v>100</v>
      </c>
      <c r="E229" s="73">
        <v>45279</v>
      </c>
      <c r="F229" s="57">
        <v>156444.57083000001</v>
      </c>
      <c r="G229" s="57">
        <v>-0.93020800000000003</v>
      </c>
      <c r="H229" s="57">
        <v>-1.4552597089999999</v>
      </c>
      <c r="I229" s="58">
        <f t="shared" si="3"/>
        <v>-4.2516150564845422E-4</v>
      </c>
      <c r="J229" s="58">
        <f>H229/'סכום נכסי הקרן'!$C$41</f>
        <v>-3.5908855786227045E-6</v>
      </c>
    </row>
    <row r="230" spans="1:10">
      <c r="A230" t="s">
        <v>1192</v>
      </c>
      <c r="B230" t="s">
        <v>1193</v>
      </c>
      <c r="C230" t="s">
        <v>652</v>
      </c>
      <c r="D230" t="s">
        <v>100</v>
      </c>
      <c r="E230" s="73">
        <v>45279</v>
      </c>
      <c r="F230" s="57">
        <v>156572.99707499999</v>
      </c>
      <c r="G230" s="57">
        <v>-0.84742200000000001</v>
      </c>
      <c r="H230" s="57">
        <v>-1.3268334640000001</v>
      </c>
      <c r="I230" s="58">
        <f t="shared" si="3"/>
        <v>-3.8764112674199942E-4</v>
      </c>
      <c r="J230" s="58">
        <f>H230/'סכום נכסי הקרן'!$C$41</f>
        <v>-3.273990973326403E-6</v>
      </c>
    </row>
    <row r="231" spans="1:10">
      <c r="A231" t="s">
        <v>1194</v>
      </c>
      <c r="B231" t="s">
        <v>1195</v>
      </c>
      <c r="C231" t="s">
        <v>652</v>
      </c>
      <c r="D231" t="s">
        <v>100</v>
      </c>
      <c r="E231" s="73">
        <v>45257</v>
      </c>
      <c r="F231" s="57">
        <v>1534973.24</v>
      </c>
      <c r="G231" s="57">
        <v>-0.80811999999999995</v>
      </c>
      <c r="H231" s="57">
        <v>-12.40443</v>
      </c>
      <c r="I231" s="58">
        <f t="shared" si="3"/>
        <v>-3.6240171447712742E-3</v>
      </c>
      <c r="J231" s="58">
        <f>H231/'סכום נכסי הקרן'!$C$41</f>
        <v>-3.0608205891059155E-5</v>
      </c>
    </row>
    <row r="232" spans="1:10">
      <c r="A232" t="s">
        <v>1196</v>
      </c>
      <c r="B232" t="s">
        <v>1197</v>
      </c>
      <c r="C232" t="s">
        <v>652</v>
      </c>
      <c r="D232" t="s">
        <v>100</v>
      </c>
      <c r="E232" s="73">
        <v>45288</v>
      </c>
      <c r="F232" s="57">
        <v>105642.47786299999</v>
      </c>
      <c r="G232" s="57">
        <v>0.37514199999999998</v>
      </c>
      <c r="H232" s="57">
        <v>0.39630931500000011</v>
      </c>
      <c r="I232" s="58">
        <f t="shared" si="3"/>
        <v>1.1578377661791472E-4</v>
      </c>
      <c r="J232" s="58">
        <f>H232/'סכום נכסי הקרן'!$C$41</f>
        <v>9.779020164622336E-7</v>
      </c>
    </row>
    <row r="233" spans="1:10">
      <c r="A233" t="s">
        <v>1198</v>
      </c>
      <c r="B233" t="s">
        <v>1199</v>
      </c>
      <c r="C233" t="s">
        <v>652</v>
      </c>
      <c r="D233" t="s">
        <v>100</v>
      </c>
      <c r="E233" s="73">
        <v>45099</v>
      </c>
      <c r="F233" s="57">
        <v>657963.83522200002</v>
      </c>
      <c r="G233" s="57">
        <v>0.38185999999999998</v>
      </c>
      <c r="H233" s="57">
        <v>2.5125026610000001</v>
      </c>
      <c r="I233" s="58">
        <f t="shared" si="3"/>
        <v>7.3404039683785949E-4</v>
      </c>
      <c r="J233" s="58">
        <f>H233/'סכום נכסי הקרן'!$C$41</f>
        <v>6.199655989813479E-6</v>
      </c>
    </row>
    <row r="234" spans="1:10">
      <c r="A234" t="s">
        <v>1198</v>
      </c>
      <c r="B234" t="s">
        <v>1200</v>
      </c>
      <c r="C234" t="s">
        <v>652</v>
      </c>
      <c r="D234" t="s">
        <v>100</v>
      </c>
      <c r="E234" s="73">
        <v>45099</v>
      </c>
      <c r="F234" s="57">
        <v>201787.5575</v>
      </c>
      <c r="G234" s="57">
        <v>0.38185999999999998</v>
      </c>
      <c r="H234" s="57">
        <v>0.77054655900000002</v>
      </c>
      <c r="I234" s="58">
        <f t="shared" si="3"/>
        <v>2.251190857347343E-4</v>
      </c>
      <c r="J234" s="58">
        <f>H234/'סכום נכסי הקרן'!$C$41</f>
        <v>1.9013407086435381E-6</v>
      </c>
    </row>
    <row r="235" spans="1:10">
      <c r="A235" t="s">
        <v>1201</v>
      </c>
      <c r="B235" t="s">
        <v>1202</v>
      </c>
      <c r="C235" t="s">
        <v>652</v>
      </c>
      <c r="D235" t="s">
        <v>100</v>
      </c>
      <c r="E235" s="73">
        <v>45288</v>
      </c>
      <c r="F235" s="57">
        <v>105737.608415</v>
      </c>
      <c r="G235" s="57">
        <v>0.46477299999999999</v>
      </c>
      <c r="H235" s="57">
        <v>0.49143986699999997</v>
      </c>
      <c r="I235" s="58">
        <f t="shared" si="3"/>
        <v>1.4357664992523757E-4</v>
      </c>
      <c r="J235" s="58">
        <f>H235/'סכום נכסי הקרן'!$C$41</f>
        <v>1.2126387614917193E-6</v>
      </c>
    </row>
    <row r="236" spans="1:10">
      <c r="A236" t="s">
        <v>1203</v>
      </c>
      <c r="B236" t="s">
        <v>1204</v>
      </c>
      <c r="C236" t="s">
        <v>652</v>
      </c>
      <c r="D236" t="s">
        <v>100</v>
      </c>
      <c r="E236" s="73">
        <v>45148</v>
      </c>
      <c r="F236" s="57">
        <v>152741.840772</v>
      </c>
      <c r="G236" s="57">
        <v>0.43294700000000003</v>
      </c>
      <c r="H236" s="57">
        <v>0.66129129700000011</v>
      </c>
      <c r="I236" s="58">
        <f t="shared" si="3"/>
        <v>1.9319960675468628E-4</v>
      </c>
      <c r="J236" s="58">
        <f>H236/'סכום נכסי הקרן'!$C$41</f>
        <v>1.6317509287038224E-6</v>
      </c>
    </row>
    <row r="237" spans="1:10">
      <c r="A237" t="s">
        <v>1205</v>
      </c>
      <c r="B237" t="s">
        <v>1206</v>
      </c>
      <c r="C237" t="s">
        <v>652</v>
      </c>
      <c r="D237" t="s">
        <v>100</v>
      </c>
      <c r="E237" s="73">
        <v>45288</v>
      </c>
      <c r="F237" s="57">
        <v>1353195.62</v>
      </c>
      <c r="G237" s="57">
        <v>0.50074700000000005</v>
      </c>
      <c r="H237" s="57">
        <v>6.7760899999999999</v>
      </c>
      <c r="I237" s="58">
        <f t="shared" si="3"/>
        <v>1.979669064561063E-3</v>
      </c>
      <c r="J237" s="58">
        <f>H237/'סכום נכסי הקרן'!$C$41</f>
        <v>1.6720152224354286E-5</v>
      </c>
    </row>
    <row r="238" spans="1:10">
      <c r="A238" t="s">
        <v>1207</v>
      </c>
      <c r="B238" t="s">
        <v>1208</v>
      </c>
      <c r="C238" t="s">
        <v>652</v>
      </c>
      <c r="D238" t="s">
        <v>100</v>
      </c>
      <c r="E238" s="73">
        <v>45148</v>
      </c>
      <c r="F238" s="57">
        <v>122308.05634700001</v>
      </c>
      <c r="G238" s="57">
        <v>0.56599999999999995</v>
      </c>
      <c r="H238" s="57">
        <v>0.69226309699999999</v>
      </c>
      <c r="I238" s="58">
        <f t="shared" si="3"/>
        <v>2.022481752261458E-4</v>
      </c>
      <c r="J238" s="58">
        <f>H238/'סכום נכסי הקרן'!$C$41</f>
        <v>1.7081745314986869E-6</v>
      </c>
    </row>
    <row r="239" spans="1:10">
      <c r="A239" t="s">
        <v>1207</v>
      </c>
      <c r="B239" t="s">
        <v>1209</v>
      </c>
      <c r="C239" t="s">
        <v>652</v>
      </c>
      <c r="D239" t="s">
        <v>100</v>
      </c>
      <c r="E239" s="73">
        <v>45148</v>
      </c>
      <c r="F239" s="57">
        <v>212143.033303</v>
      </c>
      <c r="G239" s="57">
        <v>0.56599999999999995</v>
      </c>
      <c r="H239" s="57">
        <v>1.2007286979999998</v>
      </c>
      <c r="I239" s="58">
        <f t="shared" si="3"/>
        <v>3.5079897970087212E-4</v>
      </c>
      <c r="J239" s="58">
        <f>H239/'סכום נכסי הקרן'!$C$41</f>
        <v>2.9628246689035601E-6</v>
      </c>
    </row>
    <row r="240" spans="1:10">
      <c r="A240" t="s">
        <v>1210</v>
      </c>
      <c r="B240" t="s">
        <v>1211</v>
      </c>
      <c r="C240" t="s">
        <v>652</v>
      </c>
      <c r="D240" t="s">
        <v>100</v>
      </c>
      <c r="E240" s="73">
        <v>45133</v>
      </c>
      <c r="F240" s="57">
        <v>318811.018515</v>
      </c>
      <c r="G240" s="57">
        <v>0.80726500000000001</v>
      </c>
      <c r="H240" s="57">
        <v>2.573648259</v>
      </c>
      <c r="I240" s="58">
        <f t="shared" si="3"/>
        <v>7.5190439344869058E-4</v>
      </c>
      <c r="J240" s="58">
        <f>H240/'סכום נכסי הקרן'!$C$41</f>
        <v>6.3505341077855212E-6</v>
      </c>
    </row>
    <row r="241" spans="1:10">
      <c r="A241" t="s">
        <v>1212</v>
      </c>
      <c r="B241" t="s">
        <v>1213</v>
      </c>
      <c r="C241" t="s">
        <v>652</v>
      </c>
      <c r="D241" t="s">
        <v>100</v>
      </c>
      <c r="E241" s="73">
        <v>45133</v>
      </c>
      <c r="F241" s="57">
        <v>1356563.3060440002</v>
      </c>
      <c r="G241" s="57">
        <v>0.85164200000000001</v>
      </c>
      <c r="H241" s="57">
        <v>11.553064092000001</v>
      </c>
      <c r="I241" s="58">
        <f t="shared" si="3"/>
        <v>3.3752862762778603E-3</v>
      </c>
      <c r="J241" s="58">
        <f>H241/'סכום נכסי הקרן'!$C$41</f>
        <v>2.8507441647906309E-5</v>
      </c>
    </row>
    <row r="242" spans="1:10">
      <c r="A242" t="s">
        <v>1214</v>
      </c>
      <c r="B242" t="s">
        <v>1215</v>
      </c>
      <c r="C242" t="s">
        <v>652</v>
      </c>
      <c r="D242" t="s">
        <v>100</v>
      </c>
      <c r="E242" s="73">
        <v>45133</v>
      </c>
      <c r="F242" s="57">
        <v>367776.47852399998</v>
      </c>
      <c r="G242" s="57">
        <v>0.85164200000000001</v>
      </c>
      <c r="H242" s="57">
        <v>3.1321392980000002</v>
      </c>
      <c r="I242" s="58">
        <f t="shared" si="3"/>
        <v>9.1507038338431229E-4</v>
      </c>
      <c r="J242" s="58">
        <f>H242/'סכום נכסי הקרן'!$C$41</f>
        <v>7.7286231219541338E-6</v>
      </c>
    </row>
    <row r="243" spans="1:10">
      <c r="A243" t="s">
        <v>1216</v>
      </c>
      <c r="B243" t="s">
        <v>1217</v>
      </c>
      <c r="C243" t="s">
        <v>652</v>
      </c>
      <c r="D243" t="s">
        <v>100</v>
      </c>
      <c r="E243" s="73">
        <v>45133</v>
      </c>
      <c r="F243" s="57">
        <v>490377.41342</v>
      </c>
      <c r="G243" s="57">
        <v>0.85341599999999995</v>
      </c>
      <c r="H243" s="57">
        <v>4.1849611169999994</v>
      </c>
      <c r="I243" s="58">
        <f t="shared" si="3"/>
        <v>1.2226576181419977E-3</v>
      </c>
      <c r="J243" s="58">
        <f>H243/'סכום נכסי הקרן'!$C$41</f>
        <v>1.032648428950084E-5</v>
      </c>
    </row>
    <row r="244" spans="1:10">
      <c r="A244" t="s">
        <v>1218</v>
      </c>
      <c r="B244" t="s">
        <v>1219</v>
      </c>
      <c r="C244" t="s">
        <v>652</v>
      </c>
      <c r="D244" t="s">
        <v>100</v>
      </c>
      <c r="E244" s="73">
        <v>45127</v>
      </c>
      <c r="F244" s="57">
        <v>709509.36284800014</v>
      </c>
      <c r="G244" s="57">
        <v>2.1140620000000001</v>
      </c>
      <c r="H244" s="57">
        <v>14.999465254000002</v>
      </c>
      <c r="I244" s="58">
        <f t="shared" si="3"/>
        <v>4.3821698572926787E-3</v>
      </c>
      <c r="J244" s="58">
        <f>H244/'סכום נכסי הקרן'!$C$41</f>
        <v>3.7011512882915217E-5</v>
      </c>
    </row>
    <row r="245" spans="1:10">
      <c r="A245" t="s">
        <v>1218</v>
      </c>
      <c r="B245" t="s">
        <v>1220</v>
      </c>
      <c r="C245" t="s">
        <v>652</v>
      </c>
      <c r="D245" t="s">
        <v>100</v>
      </c>
      <c r="E245" s="73">
        <v>45127</v>
      </c>
      <c r="F245" s="57">
        <v>432876.27932700003</v>
      </c>
      <c r="G245" s="57">
        <v>2.1140620000000001</v>
      </c>
      <c r="H245" s="57">
        <v>9.1512713650000013</v>
      </c>
      <c r="I245" s="58">
        <f t="shared" si="3"/>
        <v>2.673590348223532E-3</v>
      </c>
      <c r="J245" s="58">
        <f>H245/'סכום נכסי הקרן'!$C$41</f>
        <v>2.258096487342619E-5</v>
      </c>
    </row>
    <row r="246" spans="1:10">
      <c r="A246" t="s">
        <v>1221</v>
      </c>
      <c r="B246" t="s">
        <v>1222</v>
      </c>
      <c r="C246" t="s">
        <v>652</v>
      </c>
      <c r="D246" t="s">
        <v>100</v>
      </c>
      <c r="E246" s="73">
        <v>45127</v>
      </c>
      <c r="F246" s="57">
        <v>98214.722429000016</v>
      </c>
      <c r="G246" s="57">
        <v>2.1140620000000001</v>
      </c>
      <c r="H246" s="57">
        <v>2.0763197660000001</v>
      </c>
      <c r="I246" s="58">
        <f t="shared" si="3"/>
        <v>6.066073515680673E-4</v>
      </c>
      <c r="J246" s="58">
        <f>H246/'סכום נכסי הקרן'!$C$41</f>
        <v>5.1233650311544969E-6</v>
      </c>
    </row>
    <row r="247" spans="1:10">
      <c r="A247" t="s">
        <v>1223</v>
      </c>
      <c r="B247" t="s">
        <v>1224</v>
      </c>
      <c r="C247" t="s">
        <v>652</v>
      </c>
      <c r="D247" t="s">
        <v>100</v>
      </c>
      <c r="E247" s="73">
        <v>45127</v>
      </c>
      <c r="F247" s="57">
        <v>753281.76200700004</v>
      </c>
      <c r="G247" s="57">
        <v>2.1486749999999999</v>
      </c>
      <c r="H247" s="57">
        <v>16.185575176</v>
      </c>
      <c r="I247" s="58">
        <f t="shared" si="3"/>
        <v>4.7286978874328239E-3</v>
      </c>
      <c r="J247" s="58">
        <f>H247/'סכום נכסי הקרן'!$C$41</f>
        <v>3.9938265398105683E-5</v>
      </c>
    </row>
    <row r="248" spans="1:10">
      <c r="A248" t="s">
        <v>1225</v>
      </c>
      <c r="B248" t="s">
        <v>1226</v>
      </c>
      <c r="C248" t="s">
        <v>652</v>
      </c>
      <c r="D248" t="s">
        <v>101</v>
      </c>
      <c r="E248" s="73">
        <v>45195</v>
      </c>
      <c r="F248" s="57">
        <v>174098.89864799997</v>
      </c>
      <c r="G248" s="57">
        <v>-4.4603770000000003</v>
      </c>
      <c r="H248" s="57">
        <v>-7.7654672929999995</v>
      </c>
      <c r="I248" s="58">
        <f t="shared" si="3"/>
        <v>-2.2687206592316273E-3</v>
      </c>
      <c r="J248" s="58">
        <f>H248/'סכום נכסי הקרן'!$C$41</f>
        <v>-1.9161462618147693E-5</v>
      </c>
    </row>
    <row r="249" spans="1:10">
      <c r="A249" t="s">
        <v>1227</v>
      </c>
      <c r="B249" t="s">
        <v>1228</v>
      </c>
      <c r="C249" t="s">
        <v>652</v>
      </c>
      <c r="D249" t="s">
        <v>101</v>
      </c>
      <c r="E249" s="73">
        <v>45272</v>
      </c>
      <c r="F249" s="57">
        <v>912110.71</v>
      </c>
      <c r="G249" s="57">
        <v>-1.330362</v>
      </c>
      <c r="H249" s="57">
        <v>-12.134370000000001</v>
      </c>
      <c r="I249" s="58">
        <f t="shared" si="3"/>
        <v>-3.5451177459180478E-3</v>
      </c>
      <c r="J249" s="58">
        <f>H249/'סכום נכסי הקרן'!$C$41</f>
        <v>-2.9941826856880288E-5</v>
      </c>
    </row>
    <row r="250" spans="1:10">
      <c r="A250" t="s">
        <v>1229</v>
      </c>
      <c r="B250" t="s">
        <v>1230</v>
      </c>
      <c r="C250" t="s">
        <v>652</v>
      </c>
      <c r="D250" t="s">
        <v>101</v>
      </c>
      <c r="E250" s="73">
        <v>45280</v>
      </c>
      <c r="F250" s="57">
        <v>174920.55074599999</v>
      </c>
      <c r="G250" s="57">
        <v>-0.50404000000000004</v>
      </c>
      <c r="H250" s="57">
        <v>-0.88166966599999996</v>
      </c>
      <c r="I250" s="58">
        <f t="shared" si="3"/>
        <v>-2.5758426510599542E-4</v>
      </c>
      <c r="J250" s="58">
        <f>H250/'סכום נכסי הקרן'!$C$41</f>
        <v>-2.1755394375097736E-6</v>
      </c>
    </row>
    <row r="251" spans="1:10">
      <c r="A251" t="s">
        <v>1231</v>
      </c>
      <c r="B251" t="s">
        <v>1232</v>
      </c>
      <c r="C251" t="s">
        <v>652</v>
      </c>
      <c r="D251" t="s">
        <v>101</v>
      </c>
      <c r="E251" s="73">
        <v>45153</v>
      </c>
      <c r="F251" s="57">
        <v>724264.08976700006</v>
      </c>
      <c r="G251" s="57">
        <v>-0.432533</v>
      </c>
      <c r="H251" s="57">
        <v>-3.132680836</v>
      </c>
      <c r="I251" s="58">
        <f t="shared" si="3"/>
        <v>-9.152285964579113E-4</v>
      </c>
      <c r="J251" s="58">
        <f>H251/'סכום נכסי הקרן'!$C$41</f>
        <v>-7.729959378968912E-6</v>
      </c>
    </row>
    <row r="252" spans="1:10">
      <c r="A252" t="s">
        <v>1233</v>
      </c>
      <c r="B252" t="s">
        <v>1234</v>
      </c>
      <c r="C252" t="s">
        <v>652</v>
      </c>
      <c r="D252" t="s">
        <v>101</v>
      </c>
      <c r="E252" s="73">
        <v>45153</v>
      </c>
      <c r="F252" s="57">
        <v>241441.34067099998</v>
      </c>
      <c r="G252" s="57">
        <v>-0.42422300000000002</v>
      </c>
      <c r="H252" s="57">
        <v>-1.0242495380000001</v>
      </c>
      <c r="I252" s="58">
        <f t="shared" si="3"/>
        <v>-2.9923969793340418E-4</v>
      </c>
      <c r="J252" s="58">
        <f>H252/'סכום נכסי הקרן'!$C$41</f>
        <v>-2.5273584310545686E-6</v>
      </c>
    </row>
    <row r="253" spans="1:10">
      <c r="A253" t="s">
        <v>1235</v>
      </c>
      <c r="B253" t="s">
        <v>1236</v>
      </c>
      <c r="C253" t="s">
        <v>652</v>
      </c>
      <c r="D253" t="s">
        <v>101</v>
      </c>
      <c r="E253" s="73">
        <v>45152</v>
      </c>
      <c r="F253" s="57">
        <v>214122.69513300003</v>
      </c>
      <c r="G253" s="57">
        <v>-0.41677599999999998</v>
      </c>
      <c r="H253" s="57">
        <v>-0.89241218100000008</v>
      </c>
      <c r="I253" s="58">
        <f t="shared" si="3"/>
        <v>-2.6072274535361364E-4</v>
      </c>
      <c r="J253" s="58">
        <f>H253/'סכום נכסי הקרן'!$C$41</f>
        <v>-2.2020468313124548E-6</v>
      </c>
    </row>
    <row r="254" spans="1:10">
      <c r="A254" t="s">
        <v>1237</v>
      </c>
      <c r="B254" t="s">
        <v>1238</v>
      </c>
      <c r="C254" t="s">
        <v>652</v>
      </c>
      <c r="D254" t="s">
        <v>101</v>
      </c>
      <c r="E254" s="73">
        <v>45153</v>
      </c>
      <c r="F254" s="57">
        <v>519180.69471800001</v>
      </c>
      <c r="G254" s="57">
        <v>-0.40839799999999998</v>
      </c>
      <c r="H254" s="57">
        <v>-2.1203242169999998</v>
      </c>
      <c r="I254" s="58">
        <f t="shared" si="3"/>
        <v>-6.1946347513603826E-4</v>
      </c>
      <c r="J254" s="58">
        <f>H254/'סכום נכסי הקרן'!$C$41</f>
        <v>-5.2319469890784818E-6</v>
      </c>
    </row>
    <row r="255" spans="1:10">
      <c r="A255" t="s">
        <v>1239</v>
      </c>
      <c r="B255" t="s">
        <v>1240</v>
      </c>
      <c r="C255" t="s">
        <v>652</v>
      </c>
      <c r="D255" t="s">
        <v>101</v>
      </c>
      <c r="E255" s="73">
        <v>45281</v>
      </c>
      <c r="F255" s="57">
        <v>181116.67946099999</v>
      </c>
      <c r="G255" s="57">
        <v>-0.41282000000000002</v>
      </c>
      <c r="H255" s="57">
        <v>-0.74768647999999993</v>
      </c>
      <c r="I255" s="58">
        <f t="shared" si="3"/>
        <v>-2.1844039769934487E-4</v>
      </c>
      <c r="J255" s="58">
        <f>H255/'סכום נכסי הקרן'!$C$41</f>
        <v>-1.8449329571613758E-6</v>
      </c>
    </row>
    <row r="256" spans="1:10">
      <c r="A256" t="s">
        <v>1241</v>
      </c>
      <c r="B256" t="s">
        <v>1242</v>
      </c>
      <c r="C256" t="s">
        <v>652</v>
      </c>
      <c r="D256" t="s">
        <v>101</v>
      </c>
      <c r="E256" s="73">
        <v>45113</v>
      </c>
      <c r="F256" s="57">
        <v>50633.375268999996</v>
      </c>
      <c r="G256" s="57">
        <v>-0.28002100000000002</v>
      </c>
      <c r="H256" s="57">
        <v>-0.14178416999999999</v>
      </c>
      <c r="I256" s="58">
        <f t="shared" si="3"/>
        <v>-4.1422964451987305E-5</v>
      </c>
      <c r="J256" s="58">
        <f>H256/'סכום נכסי הקרן'!$C$41</f>
        <v>-3.4985558122807198E-7</v>
      </c>
    </row>
    <row r="257" spans="1:10">
      <c r="A257" t="s">
        <v>1241</v>
      </c>
      <c r="B257" t="s">
        <v>1243</v>
      </c>
      <c r="C257" t="s">
        <v>652</v>
      </c>
      <c r="D257" t="s">
        <v>101</v>
      </c>
      <c r="E257" s="73">
        <v>45113</v>
      </c>
      <c r="F257" s="57">
        <v>577385.52302299999</v>
      </c>
      <c r="G257" s="57">
        <v>-0.28002100000000002</v>
      </c>
      <c r="H257" s="57">
        <v>-1.61680172</v>
      </c>
      <c r="I257" s="58">
        <f t="shared" si="3"/>
        <v>-4.7235682356832882E-4</v>
      </c>
      <c r="J257" s="58">
        <f>H257/'סכום נכסי הקרן'!$C$41</f>
        <v>-3.989494070326374E-6</v>
      </c>
    </row>
    <row r="258" spans="1:10">
      <c r="A258" t="s">
        <v>1244</v>
      </c>
      <c r="B258" t="s">
        <v>1245</v>
      </c>
      <c r="C258" t="s">
        <v>652</v>
      </c>
      <c r="D258" t="s">
        <v>101</v>
      </c>
      <c r="E258" s="73">
        <v>45113</v>
      </c>
      <c r="F258" s="57">
        <v>604445.257063</v>
      </c>
      <c r="G258" s="57">
        <v>-0.26344899999999999</v>
      </c>
      <c r="H258" s="57">
        <v>-1.5924079070000001</v>
      </c>
      <c r="I258" s="58">
        <f t="shared" si="3"/>
        <v>-4.6523004736512209E-4</v>
      </c>
      <c r="J258" s="58">
        <f>H258/'סכום נכסי הקרן'!$C$41</f>
        <v>-3.9293017962136581E-6</v>
      </c>
    </row>
    <row r="259" spans="1:10">
      <c r="A259" t="s">
        <v>1246</v>
      </c>
      <c r="B259" t="s">
        <v>1247</v>
      </c>
      <c r="C259" t="s">
        <v>652</v>
      </c>
      <c r="D259" t="s">
        <v>101</v>
      </c>
      <c r="E259" s="73">
        <v>45113</v>
      </c>
      <c r="F259" s="57">
        <v>846443.11146299983</v>
      </c>
      <c r="G259" s="57">
        <v>-0.23741899999999999</v>
      </c>
      <c r="H259" s="57">
        <v>-2.0096195059999999</v>
      </c>
      <c r="I259" s="58">
        <f t="shared" si="3"/>
        <v>-5.8712053227845038E-4</v>
      </c>
      <c r="J259" s="58">
        <f>H259/'סכום נכסי הקרן'!$C$41</f>
        <v>-4.9587806616133585E-6</v>
      </c>
    </row>
    <row r="260" spans="1:10">
      <c r="A260" t="s">
        <v>1248</v>
      </c>
      <c r="B260" t="s">
        <v>860</v>
      </c>
      <c r="C260" t="s">
        <v>652</v>
      </c>
      <c r="D260" t="s">
        <v>98</v>
      </c>
      <c r="E260" s="73">
        <v>45127</v>
      </c>
      <c r="F260" s="57">
        <v>80229.75</v>
      </c>
      <c r="G260" s="57">
        <v>3.855864</v>
      </c>
      <c r="H260" s="57">
        <v>3.09355</v>
      </c>
      <c r="I260" s="58">
        <f t="shared" si="3"/>
        <v>9.0379632423313091E-4</v>
      </c>
      <c r="J260" s="58">
        <f>H260/'סכום נכסי הקרן'!$C$41</f>
        <v>7.6334031740504039E-6</v>
      </c>
    </row>
    <row r="261" spans="1:10">
      <c r="A261" t="s">
        <v>1249</v>
      </c>
      <c r="B261" t="s">
        <v>1250</v>
      </c>
      <c r="C261" t="s">
        <v>652</v>
      </c>
      <c r="D261" t="s">
        <v>98</v>
      </c>
      <c r="E261" s="73">
        <v>45141</v>
      </c>
      <c r="F261" s="57">
        <v>386613.97508200002</v>
      </c>
      <c r="G261" s="57">
        <v>1.3473010000000001</v>
      </c>
      <c r="H261" s="57">
        <v>5.2088550080000005</v>
      </c>
      <c r="I261" s="58">
        <f t="shared" si="3"/>
        <v>1.5217934120003672E-3</v>
      </c>
      <c r="J261" s="58">
        <f>H261/'סכום נכסי הקרן'!$C$41</f>
        <v>1.2852965153702236E-5</v>
      </c>
    </row>
    <row r="262" spans="1:10">
      <c r="A262" t="s">
        <v>1251</v>
      </c>
      <c r="B262" t="s">
        <v>1252</v>
      </c>
      <c r="C262" t="s">
        <v>652</v>
      </c>
      <c r="D262" t="s">
        <v>98</v>
      </c>
      <c r="E262" s="73">
        <v>45251</v>
      </c>
      <c r="F262" s="57">
        <v>143092.58454000001</v>
      </c>
      <c r="G262" s="57">
        <v>-3.6627640000000001</v>
      </c>
      <c r="H262" s="57">
        <v>-5.2411432150000001</v>
      </c>
      <c r="I262" s="58">
        <f t="shared" si="3"/>
        <v>-1.5312265754542239E-3</v>
      </c>
      <c r="J262" s="58">
        <f>H262/'סכום נכסי הקרן'!$C$41</f>
        <v>-1.2932637019939469E-5</v>
      </c>
    </row>
    <row r="263" spans="1:10">
      <c r="A263" t="s">
        <v>1253</v>
      </c>
      <c r="B263" t="s">
        <v>1254</v>
      </c>
      <c r="C263" t="s">
        <v>652</v>
      </c>
      <c r="D263" t="s">
        <v>98</v>
      </c>
      <c r="E263" s="73">
        <v>45251</v>
      </c>
      <c r="F263" s="57">
        <v>142916.69908699999</v>
      </c>
      <c r="G263" s="57">
        <v>-3.7899940000000001</v>
      </c>
      <c r="H263" s="57">
        <v>-5.4165349699999998</v>
      </c>
      <c r="I263" s="58">
        <f t="shared" si="3"/>
        <v>-1.5824681663351851E-3</v>
      </c>
      <c r="J263" s="58">
        <f>H263/'סכום נכסי הקרן'!$C$41</f>
        <v>-1.3365420061855478E-5</v>
      </c>
    </row>
    <row r="264" spans="1:10">
      <c r="A264" t="s">
        <v>1255</v>
      </c>
      <c r="B264" t="s">
        <v>1256</v>
      </c>
      <c r="C264" t="s">
        <v>652</v>
      </c>
      <c r="D264" t="s">
        <v>98</v>
      </c>
      <c r="E264" s="73">
        <v>45251</v>
      </c>
      <c r="F264" s="57">
        <v>292169.99962000002</v>
      </c>
      <c r="G264" s="57">
        <v>-3.8465410000000002</v>
      </c>
      <c r="H264" s="57">
        <v>-11.238440184</v>
      </c>
      <c r="I264" s="58">
        <f t="shared" si="3"/>
        <v>-3.2833673056563207E-3</v>
      </c>
      <c r="J264" s="58">
        <f>H264/'סכום נכסי הקרן'!$C$41</f>
        <v>-2.7731100183259108E-5</v>
      </c>
    </row>
    <row r="265" spans="1:10">
      <c r="A265" t="s">
        <v>1257</v>
      </c>
      <c r="B265" t="s">
        <v>1258</v>
      </c>
      <c r="C265" t="s">
        <v>652</v>
      </c>
      <c r="D265" t="s">
        <v>98</v>
      </c>
      <c r="E265" s="73">
        <v>45250</v>
      </c>
      <c r="F265" s="57">
        <v>96992.813871999999</v>
      </c>
      <c r="G265" s="57">
        <v>-4.2706439999999999</v>
      </c>
      <c r="H265" s="57">
        <v>-4.1422178190000007</v>
      </c>
      <c r="I265" s="58">
        <f t="shared" si="3"/>
        <v>-1.2101699468200537E-3</v>
      </c>
      <c r="J265" s="58">
        <f>H265/'סכום נכסי הקרן'!$C$41</f>
        <v>-1.022101425454987E-5</v>
      </c>
    </row>
    <row r="266" spans="1:10">
      <c r="A266" t="s">
        <v>1259</v>
      </c>
      <c r="B266" t="s">
        <v>1260</v>
      </c>
      <c r="C266" t="s">
        <v>652</v>
      </c>
      <c r="D266" t="s">
        <v>98</v>
      </c>
      <c r="E266" s="73">
        <v>45250</v>
      </c>
      <c r="F266" s="57">
        <v>290919.11894499999</v>
      </c>
      <c r="G266" s="57">
        <v>-4.291849</v>
      </c>
      <c r="H266" s="57">
        <v>-12.485809763999999</v>
      </c>
      <c r="I266" s="58">
        <f t="shared" ref="I266:I286" si="4">H266/$H$9</f>
        <v>-3.6477926556148549E-3</v>
      </c>
      <c r="J266" s="58">
        <f>H266/'סכום נכסי הקרן'!$C$41</f>
        <v>-3.0809012261999036E-5</v>
      </c>
    </row>
    <row r="267" spans="1:10">
      <c r="A267" t="s">
        <v>1261</v>
      </c>
      <c r="B267" t="s">
        <v>1262</v>
      </c>
      <c r="C267" t="s">
        <v>652</v>
      </c>
      <c r="D267" t="s">
        <v>98</v>
      </c>
      <c r="E267" s="73">
        <v>45253</v>
      </c>
      <c r="F267" s="57">
        <v>192819.17143399999</v>
      </c>
      <c r="G267" s="57">
        <v>-4.8997299999999999</v>
      </c>
      <c r="H267" s="57">
        <v>-9.4476178270000002</v>
      </c>
      <c r="I267" s="58">
        <f t="shared" si="4"/>
        <v>-2.7601694702855941E-3</v>
      </c>
      <c r="J267" s="58">
        <f>H267/'סכום נכסי הקרן'!$C$41</f>
        <v>-2.331220633506392E-5</v>
      </c>
    </row>
    <row r="268" spans="1:10">
      <c r="A268" t="s">
        <v>1263</v>
      </c>
      <c r="B268" t="s">
        <v>1264</v>
      </c>
      <c r="C268" t="s">
        <v>652</v>
      </c>
      <c r="D268" t="s">
        <v>98</v>
      </c>
      <c r="E268" s="73">
        <v>45252</v>
      </c>
      <c r="F268" s="57">
        <v>192552.47826900001</v>
      </c>
      <c r="G268" s="57">
        <v>-5.0446309999999999</v>
      </c>
      <c r="H268" s="57">
        <v>-9.7135624059999994</v>
      </c>
      <c r="I268" s="58">
        <f t="shared" si="4"/>
        <v>-2.8378665280185955E-3</v>
      </c>
      <c r="J268" s="58">
        <f>H268/'סכום נכסי הקרן'!$C$41</f>
        <v>-2.3968430476732905E-5</v>
      </c>
    </row>
    <row r="269" spans="1:10" s="67" customFormat="1">
      <c r="A269" s="59" t="s">
        <v>1265</v>
      </c>
      <c r="B269" s="117" t="s">
        <v>1282</v>
      </c>
      <c r="C269" s="117" t="s">
        <v>1282</v>
      </c>
      <c r="D269" s="117" t="s">
        <v>1282</v>
      </c>
      <c r="E269" s="117" t="s">
        <v>1282</v>
      </c>
      <c r="F269" s="117" t="s">
        <v>1282</v>
      </c>
      <c r="G269" s="117" t="s">
        <v>1282</v>
      </c>
      <c r="H269" s="61">
        <f>H270+H278</f>
        <v>1951.7578601380001</v>
      </c>
      <c r="I269" s="60">
        <f t="shared" si="4"/>
        <v>0.57021595894226551</v>
      </c>
      <c r="J269" s="60">
        <f>H269/'סכום נכסי הקרן'!$C$41</f>
        <v>4.8160057683099469E-3</v>
      </c>
    </row>
    <row r="270" spans="1:10" s="67" customFormat="1">
      <c r="A270" s="59" t="s">
        <v>647</v>
      </c>
      <c r="B270" s="117" t="s">
        <v>1282</v>
      </c>
      <c r="C270" s="117" t="s">
        <v>1282</v>
      </c>
      <c r="D270" s="117" t="s">
        <v>1282</v>
      </c>
      <c r="E270" s="117" t="s">
        <v>1282</v>
      </c>
      <c r="F270" s="117" t="s">
        <v>1282</v>
      </c>
      <c r="G270" s="117" t="s">
        <v>1282</v>
      </c>
      <c r="H270" s="61">
        <f>SUM(H271:H277)</f>
        <v>1795.251617593</v>
      </c>
      <c r="I270" s="60">
        <f t="shared" si="4"/>
        <v>0.52449186631996758</v>
      </c>
      <c r="J270" s="60">
        <f>H270/'סכום נכסי הקרן'!$C$41</f>
        <v>4.4298231468550787E-3</v>
      </c>
    </row>
    <row r="271" spans="1:10">
      <c r="A271" t="s">
        <v>1266</v>
      </c>
      <c r="B271" t="s">
        <v>1267</v>
      </c>
      <c r="C271" t="s">
        <v>652</v>
      </c>
      <c r="D271" t="s">
        <v>98</v>
      </c>
      <c r="E271" s="73">
        <v>45068</v>
      </c>
      <c r="F271" s="57">
        <v>477208.92655400001</v>
      </c>
      <c r="G271" s="57">
        <v>14.887363000000001</v>
      </c>
      <c r="H271" s="57">
        <v>71.043824419000003</v>
      </c>
      <c r="I271" s="58">
        <f t="shared" si="4"/>
        <v>2.0755813666938031E-2</v>
      </c>
      <c r="J271" s="58">
        <f>H271/'סכום נכסי הקרן'!$C$41</f>
        <v>1.7530221099276697E-4</v>
      </c>
    </row>
    <row r="272" spans="1:10">
      <c r="A272" t="s">
        <v>1268</v>
      </c>
      <c r="B272" t="s">
        <v>1269</v>
      </c>
      <c r="C272" t="s">
        <v>652</v>
      </c>
      <c r="D272" t="s">
        <v>98</v>
      </c>
      <c r="E272" s="73">
        <v>44972</v>
      </c>
      <c r="F272" s="57">
        <v>4741545.3124270001</v>
      </c>
      <c r="G272" s="57">
        <v>6.601216</v>
      </c>
      <c r="H272" s="57">
        <v>312.99963704300001</v>
      </c>
      <c r="I272" s="58">
        <f t="shared" si="4"/>
        <v>9.1444431622494396E-2</v>
      </c>
      <c r="J272" s="58">
        <f>H272/'סכום נכסי הקרן'!$C$41</f>
        <v>7.7233354006906656E-4</v>
      </c>
    </row>
    <row r="273" spans="1:10">
      <c r="A273" t="s">
        <v>1268</v>
      </c>
      <c r="B273" t="s">
        <v>1270</v>
      </c>
      <c r="C273" t="s">
        <v>652</v>
      </c>
      <c r="D273" t="s">
        <v>98</v>
      </c>
      <c r="E273" s="73">
        <v>45069</v>
      </c>
      <c r="F273" s="57">
        <v>3763479.9306020006</v>
      </c>
      <c r="G273" s="57">
        <v>12.757655</v>
      </c>
      <c r="H273" s="57">
        <v>480.13177436199999</v>
      </c>
      <c r="I273" s="58">
        <f t="shared" si="4"/>
        <v>0.14027293330183982</v>
      </c>
      <c r="J273" s="58">
        <f>H273/'סכום נכסי הקרן'!$C$41</f>
        <v>1.1847357923348075E-3</v>
      </c>
    </row>
    <row r="274" spans="1:10">
      <c r="A274" t="s">
        <v>1268</v>
      </c>
      <c r="B274" t="s">
        <v>1271</v>
      </c>
      <c r="C274" t="s">
        <v>652</v>
      </c>
      <c r="D274" t="s">
        <v>98</v>
      </c>
      <c r="E274" s="73">
        <v>45153</v>
      </c>
      <c r="F274" s="57">
        <v>5046713.5696620001</v>
      </c>
      <c r="G274" s="57">
        <v>5.9078999999999997</v>
      </c>
      <c r="H274" s="57">
        <v>298.15476965099998</v>
      </c>
      <c r="I274" s="58">
        <f t="shared" si="4"/>
        <v>8.7107428314767699E-2</v>
      </c>
      <c r="J274" s="58">
        <f>H274/'סכום נכסי הקרן'!$C$41</f>
        <v>7.3570350083632411E-4</v>
      </c>
    </row>
    <row r="275" spans="1:10">
      <c r="A275" t="s">
        <v>1272</v>
      </c>
      <c r="B275" t="s">
        <v>1273</v>
      </c>
      <c r="C275" t="s">
        <v>652</v>
      </c>
      <c r="D275" t="s">
        <v>98</v>
      </c>
      <c r="E275" s="73">
        <v>45126</v>
      </c>
      <c r="F275" s="57">
        <v>643084.00162600004</v>
      </c>
      <c r="G275" s="57">
        <v>-7.2860750000000003</v>
      </c>
      <c r="H275" s="57">
        <v>-46.855583085999996</v>
      </c>
      <c r="I275" s="58">
        <f t="shared" si="4"/>
        <v>-1.3689096268987686E-2</v>
      </c>
      <c r="J275" s="58">
        <f>H275/'סכום נכסי הקרן'!$C$41</f>
        <v>-1.156171895235748E-4</v>
      </c>
    </row>
    <row r="276" spans="1:10">
      <c r="A276" t="s">
        <v>1274</v>
      </c>
      <c r="B276" t="s">
        <v>1275</v>
      </c>
      <c r="C276" t="s">
        <v>652</v>
      </c>
      <c r="D276" t="s">
        <v>159</v>
      </c>
      <c r="E276" s="73">
        <v>45082</v>
      </c>
      <c r="F276" s="57">
        <v>1232585.168453</v>
      </c>
      <c r="G276" s="57">
        <v>7.888477</v>
      </c>
      <c r="H276" s="57">
        <v>97.232200922999994</v>
      </c>
      <c r="I276" s="58">
        <f t="shared" si="4"/>
        <v>2.8406880700588201E-2</v>
      </c>
      <c r="J276" s="58">
        <f>H276/'סכום נכסי הקרן'!$C$41</f>
        <v>2.3992261031679943E-4</v>
      </c>
    </row>
    <row r="277" spans="1:10">
      <c r="A277" t="s">
        <v>1274</v>
      </c>
      <c r="B277" t="s">
        <v>1276</v>
      </c>
      <c r="C277" t="s">
        <v>652</v>
      </c>
      <c r="D277" t="s">
        <v>159</v>
      </c>
      <c r="E277" s="73">
        <v>44972</v>
      </c>
      <c r="F277" s="57">
        <v>2361948.3898919998</v>
      </c>
      <c r="G277" s="57">
        <v>21.096354000000002</v>
      </c>
      <c r="H277" s="57">
        <f>498.284994281+84.26</f>
        <v>582.54499428100007</v>
      </c>
      <c r="I277" s="58">
        <f t="shared" si="4"/>
        <v>0.17019347498232715</v>
      </c>
      <c r="J277" s="58">
        <f>H277/'סכום נכסי הקרן'!$C$41</f>
        <v>1.4374426818288893E-3</v>
      </c>
    </row>
    <row r="278" spans="1:10" s="67" customFormat="1">
      <c r="A278" s="59" t="s">
        <v>649</v>
      </c>
      <c r="B278" s="117" t="s">
        <v>1282</v>
      </c>
      <c r="C278" s="117" t="s">
        <v>1282</v>
      </c>
      <c r="D278" s="117" t="s">
        <v>1282</v>
      </c>
      <c r="E278" s="117" t="s">
        <v>1282</v>
      </c>
      <c r="F278" s="117" t="s">
        <v>1282</v>
      </c>
      <c r="G278" s="117" t="s">
        <v>1282</v>
      </c>
      <c r="H278" s="61">
        <f>SUM(H279:H280)</f>
        <v>156.50624254500002</v>
      </c>
      <c r="I278" s="60">
        <f t="shared" si="4"/>
        <v>4.5724092622297964E-2</v>
      </c>
      <c r="J278" s="60">
        <f>H278/'סכום נכסי הקרן'!$C$41</f>
        <v>3.861826214548676E-4</v>
      </c>
    </row>
    <row r="279" spans="1:10">
      <c r="A279" t="s">
        <v>1277</v>
      </c>
      <c r="B279">
        <v>10001064</v>
      </c>
      <c r="C279" t="s">
        <v>652</v>
      </c>
      <c r="D279" t="s">
        <v>98</v>
      </c>
      <c r="E279" s="73">
        <v>45195</v>
      </c>
      <c r="F279" s="57">
        <v>1640679.089041</v>
      </c>
      <c r="G279" s="57">
        <v>6.3506020000000003</v>
      </c>
      <c r="H279" s="57">
        <v>104.193005086</v>
      </c>
      <c r="I279" s="58">
        <f t="shared" si="4"/>
        <v>3.044051494481444E-2</v>
      </c>
      <c r="J279" s="58">
        <f>H279/'סכום נכסי הקרן'!$C$41</f>
        <v>2.5709854883138218E-4</v>
      </c>
    </row>
    <row r="280" spans="1:10">
      <c r="A280" t="s">
        <v>1277</v>
      </c>
      <c r="B280" t="s">
        <v>1278</v>
      </c>
      <c r="C280" t="s">
        <v>652</v>
      </c>
      <c r="D280" t="s">
        <v>98</v>
      </c>
      <c r="E280" s="73">
        <v>45252</v>
      </c>
      <c r="F280" s="57">
        <v>1097766.9984210001</v>
      </c>
      <c r="G280" s="57">
        <v>4.7654230000000002</v>
      </c>
      <c r="H280" s="57">
        <v>52.313237459000007</v>
      </c>
      <c r="I280" s="58">
        <f t="shared" si="4"/>
        <v>1.5283577677483519E-2</v>
      </c>
      <c r="J280" s="58">
        <f>H280/'סכום נכסי הקרן'!$C$41</f>
        <v>1.2908407262348536E-4</v>
      </c>
    </row>
    <row r="281" spans="1:10">
      <c r="A281" s="59" t="s">
        <v>655</v>
      </c>
      <c r="B281" s="104" t="s">
        <v>1282</v>
      </c>
      <c r="C281" s="104" t="s">
        <v>1282</v>
      </c>
      <c r="D281" s="104" t="s">
        <v>1282</v>
      </c>
      <c r="E281" s="104" t="s">
        <v>1282</v>
      </c>
      <c r="F281" s="61">
        <v>0</v>
      </c>
      <c r="G281" s="104" t="s">
        <v>1282</v>
      </c>
      <c r="H281" s="61">
        <v>0</v>
      </c>
      <c r="I281" s="60">
        <f t="shared" si="4"/>
        <v>0</v>
      </c>
      <c r="J281" s="60">
        <f>H281/'סכום נכסי הקרן'!$C$41</f>
        <v>0</v>
      </c>
    </row>
    <row r="282" spans="1:10">
      <c r="A282" t="s">
        <v>168</v>
      </c>
      <c r="B282" t="s">
        <v>168</v>
      </c>
      <c r="C282" t="s">
        <v>168</v>
      </c>
      <c r="D282" t="s">
        <v>168</v>
      </c>
      <c r="E282" s="104" t="s">
        <v>1282</v>
      </c>
      <c r="F282" s="57">
        <v>0</v>
      </c>
      <c r="G282" s="57">
        <v>0</v>
      </c>
      <c r="H282" s="57">
        <v>0</v>
      </c>
      <c r="I282" s="58">
        <f t="shared" si="4"/>
        <v>0</v>
      </c>
      <c r="J282" s="58">
        <f>H282/'סכום נכסי הקרן'!$C$41</f>
        <v>0</v>
      </c>
    </row>
    <row r="283" spans="1:10">
      <c r="A283" s="59" t="s">
        <v>649</v>
      </c>
      <c r="B283" s="104" t="s">
        <v>1282</v>
      </c>
      <c r="C283" s="104" t="s">
        <v>1282</v>
      </c>
      <c r="D283" s="104" t="s">
        <v>1282</v>
      </c>
      <c r="E283" s="104" t="s">
        <v>1282</v>
      </c>
      <c r="F283" s="61">
        <v>0</v>
      </c>
      <c r="G283" s="104" t="s">
        <v>1282</v>
      </c>
      <c r="H283" s="61">
        <v>0</v>
      </c>
      <c r="I283" s="60">
        <f t="shared" si="4"/>
        <v>0</v>
      </c>
      <c r="J283" s="60">
        <f>H283/'סכום נכסי הקרן'!$C$41</f>
        <v>0</v>
      </c>
    </row>
    <row r="284" spans="1:10">
      <c r="A284" t="s">
        <v>168</v>
      </c>
      <c r="B284" t="s">
        <v>168</v>
      </c>
      <c r="C284" t="s">
        <v>168</v>
      </c>
      <c r="D284" t="s">
        <v>168</v>
      </c>
      <c r="E284" s="104" t="s">
        <v>1282</v>
      </c>
      <c r="F284" s="57">
        <v>0</v>
      </c>
      <c r="G284" s="57">
        <v>0</v>
      </c>
      <c r="H284" s="57">
        <v>0</v>
      </c>
      <c r="I284" s="58">
        <f t="shared" si="4"/>
        <v>0</v>
      </c>
      <c r="J284" s="58">
        <f>H284/'סכום נכסי הקרן'!$C$41</f>
        <v>0</v>
      </c>
    </row>
    <row r="285" spans="1:10">
      <c r="A285" s="59" t="s">
        <v>201</v>
      </c>
      <c r="B285" s="104" t="s">
        <v>1282</v>
      </c>
      <c r="C285" s="104" t="s">
        <v>1282</v>
      </c>
      <c r="D285" s="104" t="s">
        <v>1282</v>
      </c>
      <c r="E285" s="104" t="s">
        <v>1282</v>
      </c>
      <c r="F285" s="61">
        <v>0</v>
      </c>
      <c r="G285" s="104" t="s">
        <v>1282</v>
      </c>
      <c r="H285" s="61">
        <v>0</v>
      </c>
      <c r="I285" s="60">
        <f t="shared" si="4"/>
        <v>0</v>
      </c>
      <c r="J285" s="60">
        <f>H285/'סכום נכסי הקרן'!$C$41</f>
        <v>0</v>
      </c>
    </row>
    <row r="286" spans="1:10">
      <c r="A286" t="s">
        <v>168</v>
      </c>
      <c r="B286" t="s">
        <v>168</v>
      </c>
      <c r="C286" t="s">
        <v>168</v>
      </c>
      <c r="D286" t="s">
        <v>168</v>
      </c>
      <c r="E286" s="104" t="s">
        <v>1282</v>
      </c>
      <c r="F286" s="57">
        <v>0</v>
      </c>
      <c r="G286" s="57">
        <v>0</v>
      </c>
      <c r="H286" s="57">
        <v>0</v>
      </c>
      <c r="I286" s="58">
        <f t="shared" si="4"/>
        <v>0</v>
      </c>
      <c r="J286" s="58">
        <f>H286/'סכום נכסי הקרן'!$C$41</f>
        <v>0</v>
      </c>
    </row>
    <row r="287" spans="1:10">
      <c r="A287" t="s">
        <v>178</v>
      </c>
      <c r="B287" s="104" t="s">
        <v>1282</v>
      </c>
      <c r="C287" s="104" t="s">
        <v>1282</v>
      </c>
      <c r="D287" s="104" t="s">
        <v>1282</v>
      </c>
      <c r="E287" s="104" t="s">
        <v>1282</v>
      </c>
      <c r="F287" s="104" t="s">
        <v>1282</v>
      </c>
      <c r="G287" s="104" t="s">
        <v>1282</v>
      </c>
      <c r="H287" s="104" t="s">
        <v>1282</v>
      </c>
      <c r="I287" s="104" t="s">
        <v>1282</v>
      </c>
      <c r="J287" s="104" t="s">
        <v>1282</v>
      </c>
    </row>
    <row r="288" spans="1:10">
      <c r="A288" t="s">
        <v>193</v>
      </c>
      <c r="B288" s="104" t="s">
        <v>1282</v>
      </c>
      <c r="C288" s="104" t="s">
        <v>1282</v>
      </c>
      <c r="D288" s="104" t="s">
        <v>1282</v>
      </c>
      <c r="E288" s="104" t="s">
        <v>1282</v>
      </c>
      <c r="F288" s="104" t="s">
        <v>1282</v>
      </c>
      <c r="G288" s="104" t="s">
        <v>1282</v>
      </c>
      <c r="H288" s="104" t="s">
        <v>1282</v>
      </c>
      <c r="I288" s="104" t="s">
        <v>1282</v>
      </c>
      <c r="J288" s="104" t="s">
        <v>1282</v>
      </c>
    </row>
    <row r="289" spans="1:10">
      <c r="A289" t="s">
        <v>194</v>
      </c>
      <c r="B289" s="104" t="s">
        <v>1282</v>
      </c>
      <c r="C289" s="104" t="s">
        <v>1282</v>
      </c>
      <c r="D289" s="104" t="s">
        <v>1282</v>
      </c>
      <c r="E289" s="104" t="s">
        <v>1282</v>
      </c>
      <c r="F289" s="104" t="s">
        <v>1282</v>
      </c>
      <c r="G289" s="104" t="s">
        <v>1282</v>
      </c>
      <c r="H289" s="104" t="s">
        <v>1282</v>
      </c>
      <c r="I289" s="104" t="s">
        <v>1282</v>
      </c>
      <c r="J289" s="104" t="s">
        <v>1282</v>
      </c>
    </row>
    <row r="290" spans="1:10">
      <c r="A290" t="s">
        <v>195</v>
      </c>
      <c r="B290" s="104" t="s">
        <v>1282</v>
      </c>
      <c r="C290" s="104" t="s">
        <v>1282</v>
      </c>
      <c r="D290" s="104" t="s">
        <v>1282</v>
      </c>
      <c r="E290" s="104" t="s">
        <v>1282</v>
      </c>
      <c r="F290" s="104" t="s">
        <v>1282</v>
      </c>
      <c r="G290" s="104" t="s">
        <v>1282</v>
      </c>
      <c r="H290" s="104" t="s">
        <v>1282</v>
      </c>
      <c r="I290" s="104" t="s">
        <v>1282</v>
      </c>
      <c r="J290" s="104" t="s">
        <v>1282</v>
      </c>
    </row>
    <row r="291" spans="1:10" hidden="1">
      <c r="B291" s="14"/>
      <c r="C291" s="14"/>
    </row>
    <row r="292" spans="1:10" hidden="1">
      <c r="B292" s="14"/>
      <c r="C292" s="14"/>
    </row>
    <row r="293" spans="1:10" hidden="1">
      <c r="B293" s="14"/>
      <c r="C293" s="14"/>
    </row>
    <row r="294" spans="1:10" hidden="1">
      <c r="B294" s="14"/>
      <c r="C294" s="14"/>
    </row>
    <row r="295" spans="1:10" hidden="1">
      <c r="B295" s="14"/>
      <c r="C295" s="14"/>
    </row>
    <row r="296" spans="1:10" hidden="1">
      <c r="B296" s="14"/>
      <c r="C296" s="14"/>
    </row>
    <row r="297" spans="1:10" hidden="1">
      <c r="B297" s="14"/>
      <c r="C297" s="14"/>
    </row>
    <row r="298" spans="1:10" hidden="1">
      <c r="B298" s="14"/>
      <c r="C298" s="14"/>
    </row>
    <row r="299" spans="1:10" hidden="1">
      <c r="B299" s="14"/>
      <c r="C299" s="14"/>
    </row>
    <row r="300" spans="1:10" hidden="1">
      <c r="B300" s="14"/>
      <c r="C300" s="14"/>
    </row>
    <row r="301" spans="1:10" hidden="1">
      <c r="B301" s="14"/>
      <c r="C301" s="14"/>
    </row>
    <row r="302" spans="1:10" hidden="1">
      <c r="B302" s="14"/>
      <c r="C302" s="14"/>
    </row>
    <row r="303" spans="1:10" hidden="1">
      <c r="B303" s="14"/>
      <c r="C303" s="14"/>
    </row>
    <row r="304" spans="1:10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10000" spans="52:52" hidden="1">
      <c r="AZ10000"/>
    </row>
  </sheetData>
  <autoFilter ref="A6:AH290" xr:uid="{00000000-0001-0000-1300-000000000000}"/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48" width="9.140625" style="14" hidden="1"/>
    <col min="49" max="52" width="0" style="14" hidden="1"/>
    <col min="53" max="16384" width="9.140625" style="14" hidden="1"/>
  </cols>
  <sheetData>
    <row r="1" spans="1:21" s="1" customFormat="1">
      <c r="A1" s="2" t="s">
        <v>0</v>
      </c>
      <c r="B1" s="63" t="s">
        <v>1281</v>
      </c>
    </row>
    <row r="2" spans="1:21" s="1" customFormat="1">
      <c r="A2" s="2" t="s">
        <v>1</v>
      </c>
      <c r="B2" s="10" t="s">
        <v>738</v>
      </c>
    </row>
    <row r="3" spans="1:21" s="1" customFormat="1">
      <c r="A3" s="2" t="s">
        <v>2</v>
      </c>
      <c r="B3" s="64" t="s">
        <v>739</v>
      </c>
    </row>
    <row r="4" spans="1:21" s="1" customFormat="1">
      <c r="A4" s="2" t="s">
        <v>3</v>
      </c>
      <c r="B4" s="65" t="s">
        <v>156</v>
      </c>
    </row>
    <row r="5" spans="1:21" ht="18.75">
      <c r="A5" s="79" t="s">
        <v>116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</row>
    <row r="6" spans="1:21" s="16" customFormat="1">
      <c r="A6" s="34" t="s">
        <v>92</v>
      </c>
      <c r="B6" s="35" t="s">
        <v>46</v>
      </c>
      <c r="C6" s="35" t="s">
        <v>107</v>
      </c>
      <c r="D6" s="35" t="s">
        <v>48</v>
      </c>
      <c r="E6" s="35" t="s">
        <v>49</v>
      </c>
      <c r="F6" s="35" t="s">
        <v>67</v>
      </c>
      <c r="G6" s="35" t="s">
        <v>68</v>
      </c>
      <c r="H6" s="35" t="s">
        <v>50</v>
      </c>
      <c r="I6" s="35" t="s">
        <v>51</v>
      </c>
      <c r="J6" s="35" t="s">
        <v>52</v>
      </c>
      <c r="K6" s="35" t="s">
        <v>146</v>
      </c>
      <c r="L6" s="35" t="s">
        <v>147</v>
      </c>
      <c r="M6" s="35" t="s">
        <v>5</v>
      </c>
      <c r="N6" s="35" t="s">
        <v>69</v>
      </c>
      <c r="O6" s="35" t="s">
        <v>54</v>
      </c>
      <c r="P6" s="36" t="s">
        <v>142</v>
      </c>
      <c r="Q6" s="14"/>
      <c r="R6" s="14"/>
      <c r="S6" s="14"/>
      <c r="T6" s="14"/>
      <c r="U6" s="14"/>
    </row>
    <row r="7" spans="1:21" s="16" customFormat="1">
      <c r="A7" s="96" t="s">
        <v>1282</v>
      </c>
      <c r="B7" s="97" t="s">
        <v>1282</v>
      </c>
      <c r="C7" s="97" t="s">
        <v>1282</v>
      </c>
      <c r="D7" s="97" t="s">
        <v>1282</v>
      </c>
      <c r="E7" s="97" t="s">
        <v>1282</v>
      </c>
      <c r="F7" s="17" t="s">
        <v>70</v>
      </c>
      <c r="G7" s="17" t="s">
        <v>71</v>
      </c>
      <c r="H7" s="97" t="s">
        <v>1282</v>
      </c>
      <c r="I7" s="17" t="s">
        <v>7</v>
      </c>
      <c r="J7" s="17" t="s">
        <v>7</v>
      </c>
      <c r="K7" s="17" t="s">
        <v>143</v>
      </c>
      <c r="L7" s="97" t="s">
        <v>1282</v>
      </c>
      <c r="M7" s="17" t="s">
        <v>6</v>
      </c>
      <c r="N7" s="17" t="s">
        <v>7</v>
      </c>
      <c r="O7" s="22" t="s">
        <v>7</v>
      </c>
      <c r="P7" s="31" t="s">
        <v>7</v>
      </c>
      <c r="Q7" s="14"/>
      <c r="R7" s="14"/>
      <c r="S7" s="14"/>
      <c r="T7" s="14"/>
      <c r="U7" s="14"/>
    </row>
    <row r="8" spans="1:21" s="18" customFormat="1" ht="20.25">
      <c r="A8" s="98" t="s">
        <v>1282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25" t="s">
        <v>75</v>
      </c>
      <c r="P8" s="25" t="s">
        <v>76</v>
      </c>
      <c r="Q8" s="14"/>
      <c r="R8" s="14"/>
      <c r="S8" s="14"/>
      <c r="T8" s="14"/>
      <c r="U8" s="14"/>
    </row>
    <row r="9" spans="1:21" s="18" customFormat="1" ht="20.25">
      <c r="A9" s="19" t="s">
        <v>108</v>
      </c>
      <c r="B9" s="99" t="s">
        <v>1282</v>
      </c>
      <c r="C9" s="99" t="s">
        <v>1282</v>
      </c>
      <c r="D9" s="99" t="s">
        <v>1282</v>
      </c>
      <c r="E9" s="99" t="s">
        <v>1282</v>
      </c>
      <c r="F9" s="99" t="s">
        <v>1282</v>
      </c>
      <c r="G9" s="99" t="s">
        <v>1282</v>
      </c>
      <c r="H9" s="99" t="s">
        <v>1282</v>
      </c>
      <c r="I9" s="99" t="s">
        <v>1282</v>
      </c>
      <c r="J9" s="99" t="s">
        <v>1282</v>
      </c>
      <c r="K9" s="55">
        <v>0</v>
      </c>
      <c r="L9" s="99" t="s">
        <v>1282</v>
      </c>
      <c r="M9" s="55">
        <v>0</v>
      </c>
      <c r="N9" s="99" t="s">
        <v>1282</v>
      </c>
      <c r="O9" s="56">
        <v>0</v>
      </c>
      <c r="P9" s="56">
        <v>0</v>
      </c>
      <c r="Q9" s="14"/>
      <c r="R9" s="14"/>
      <c r="S9" s="14"/>
      <c r="T9" s="14"/>
      <c r="U9" s="14"/>
    </row>
    <row r="10" spans="1:21">
      <c r="A10" s="59" t="s">
        <v>161</v>
      </c>
      <c r="B10" s="103" t="s">
        <v>1282</v>
      </c>
      <c r="C10" s="104" t="s">
        <v>1282</v>
      </c>
      <c r="D10" s="104" t="s">
        <v>1282</v>
      </c>
      <c r="E10" s="104" t="s">
        <v>1282</v>
      </c>
      <c r="F10" s="104" t="s">
        <v>1282</v>
      </c>
      <c r="G10" s="61">
        <v>0</v>
      </c>
      <c r="H10" s="104" t="s">
        <v>1282</v>
      </c>
      <c r="I10" s="104" t="s">
        <v>1282</v>
      </c>
      <c r="J10" s="60">
        <v>0</v>
      </c>
      <c r="K10" s="61">
        <v>0</v>
      </c>
      <c r="L10" s="104" t="s">
        <v>1282</v>
      </c>
      <c r="M10" s="61">
        <v>0</v>
      </c>
      <c r="N10" s="104" t="s">
        <v>1282</v>
      </c>
      <c r="O10" s="60">
        <v>0</v>
      </c>
      <c r="P10" s="60">
        <v>0</v>
      </c>
    </row>
    <row r="11" spans="1:21">
      <c r="A11" s="59" t="s">
        <v>669</v>
      </c>
      <c r="B11" s="103" t="s">
        <v>1282</v>
      </c>
      <c r="C11" s="104" t="s">
        <v>1282</v>
      </c>
      <c r="D11" s="104" t="s">
        <v>1282</v>
      </c>
      <c r="E11" s="104" t="s">
        <v>1282</v>
      </c>
      <c r="F11" s="104" t="s">
        <v>1282</v>
      </c>
      <c r="G11" s="61">
        <v>0</v>
      </c>
      <c r="H11" s="104" t="s">
        <v>1282</v>
      </c>
      <c r="I11" s="104" t="s">
        <v>1282</v>
      </c>
      <c r="J11" s="60">
        <v>0</v>
      </c>
      <c r="K11" s="61">
        <v>0</v>
      </c>
      <c r="L11" s="104" t="s">
        <v>1282</v>
      </c>
      <c r="M11" s="61">
        <v>0</v>
      </c>
      <c r="N11" s="104" t="s">
        <v>1282</v>
      </c>
      <c r="O11" s="60">
        <v>0</v>
      </c>
      <c r="P11" s="60">
        <v>0</v>
      </c>
    </row>
    <row r="12" spans="1:21">
      <c r="A12" t="s">
        <v>168</v>
      </c>
      <c r="B12" t="s">
        <v>168</v>
      </c>
      <c r="C12" s="104" t="s">
        <v>1282</v>
      </c>
      <c r="D12" t="s">
        <v>168</v>
      </c>
      <c r="E12" s="104" t="s">
        <v>1282</v>
      </c>
      <c r="F12" s="104" t="s">
        <v>1282</v>
      </c>
      <c r="G12" s="57">
        <v>0</v>
      </c>
      <c r="H12" t="s">
        <v>168</v>
      </c>
      <c r="I12" s="58">
        <v>0</v>
      </c>
      <c r="J12" s="58">
        <v>0</v>
      </c>
      <c r="K12" s="57">
        <v>0</v>
      </c>
      <c r="L12" s="57">
        <v>0</v>
      </c>
      <c r="M12" s="57">
        <v>0</v>
      </c>
      <c r="N12" s="58">
        <v>0</v>
      </c>
      <c r="O12" s="58">
        <v>0</v>
      </c>
      <c r="P12" s="58">
        <v>0</v>
      </c>
    </row>
    <row r="13" spans="1:21">
      <c r="A13" s="59" t="s">
        <v>670</v>
      </c>
      <c r="B13" s="103" t="s">
        <v>1282</v>
      </c>
      <c r="C13" s="104" t="s">
        <v>1282</v>
      </c>
      <c r="D13" s="104" t="s">
        <v>1282</v>
      </c>
      <c r="E13" s="104" t="s">
        <v>1282</v>
      </c>
      <c r="F13" s="104" t="s">
        <v>1282</v>
      </c>
      <c r="G13" s="61">
        <v>0</v>
      </c>
      <c r="H13" s="104" t="s">
        <v>1282</v>
      </c>
      <c r="I13" s="104" t="s">
        <v>1282</v>
      </c>
      <c r="J13" s="60">
        <v>0</v>
      </c>
      <c r="K13" s="61">
        <v>0</v>
      </c>
      <c r="L13" s="104" t="s">
        <v>1282</v>
      </c>
      <c r="M13" s="61">
        <v>0</v>
      </c>
      <c r="N13" s="104" t="s">
        <v>1282</v>
      </c>
      <c r="O13" s="60">
        <v>0</v>
      </c>
      <c r="P13" s="60">
        <v>0</v>
      </c>
    </row>
    <row r="14" spans="1:21">
      <c r="A14" t="s">
        <v>168</v>
      </c>
      <c r="B14" t="s">
        <v>168</v>
      </c>
      <c r="C14" s="104" t="s">
        <v>1282</v>
      </c>
      <c r="D14" t="s">
        <v>168</v>
      </c>
      <c r="E14" s="104" t="s">
        <v>1282</v>
      </c>
      <c r="F14" s="104" t="s">
        <v>1282</v>
      </c>
      <c r="G14" s="57">
        <v>0</v>
      </c>
      <c r="H14" t="s">
        <v>168</v>
      </c>
      <c r="I14" s="58">
        <v>0</v>
      </c>
      <c r="J14" s="58">
        <v>0</v>
      </c>
      <c r="K14" s="57">
        <v>0</v>
      </c>
      <c r="L14" s="57">
        <v>0</v>
      </c>
      <c r="M14" s="57">
        <v>0</v>
      </c>
      <c r="N14" s="58">
        <v>0</v>
      </c>
      <c r="O14" s="58">
        <v>0</v>
      </c>
      <c r="P14" s="58">
        <v>0</v>
      </c>
    </row>
    <row r="15" spans="1:21">
      <c r="A15" s="59" t="s">
        <v>671</v>
      </c>
      <c r="B15" s="103" t="s">
        <v>1282</v>
      </c>
      <c r="C15" s="104" t="s">
        <v>1282</v>
      </c>
      <c r="D15" s="104" t="s">
        <v>1282</v>
      </c>
      <c r="E15" s="104" t="s">
        <v>1282</v>
      </c>
      <c r="F15" s="104" t="s">
        <v>1282</v>
      </c>
      <c r="G15" s="61">
        <v>0</v>
      </c>
      <c r="H15" s="104" t="s">
        <v>1282</v>
      </c>
      <c r="I15" s="104" t="s">
        <v>1282</v>
      </c>
      <c r="J15" s="60">
        <v>0</v>
      </c>
      <c r="K15" s="61">
        <v>0</v>
      </c>
      <c r="L15" s="104" t="s">
        <v>1282</v>
      </c>
      <c r="M15" s="61">
        <v>0</v>
      </c>
      <c r="N15" s="104" t="s">
        <v>1282</v>
      </c>
      <c r="O15" s="60">
        <v>0</v>
      </c>
      <c r="P15" s="60">
        <v>0</v>
      </c>
    </row>
    <row r="16" spans="1:21">
      <c r="A16" t="s">
        <v>168</v>
      </c>
      <c r="B16" t="s">
        <v>168</v>
      </c>
      <c r="C16" s="104" t="s">
        <v>1282</v>
      </c>
      <c r="D16" t="s">
        <v>168</v>
      </c>
      <c r="E16" s="104" t="s">
        <v>1282</v>
      </c>
      <c r="F16" s="104" t="s">
        <v>1282</v>
      </c>
      <c r="G16" s="57">
        <v>0</v>
      </c>
      <c r="H16" t="s">
        <v>168</v>
      </c>
      <c r="I16" s="58">
        <v>0</v>
      </c>
      <c r="J16" s="58">
        <v>0</v>
      </c>
      <c r="K16" s="57">
        <v>0</v>
      </c>
      <c r="L16" s="57">
        <v>0</v>
      </c>
      <c r="M16" s="57">
        <v>0</v>
      </c>
      <c r="N16" s="58">
        <v>0</v>
      </c>
      <c r="O16" s="58">
        <v>0</v>
      </c>
      <c r="P16" s="58">
        <v>0</v>
      </c>
    </row>
    <row r="17" spans="1:16">
      <c r="A17" t="s">
        <v>168</v>
      </c>
      <c r="B17" t="s">
        <v>168</v>
      </c>
      <c r="C17" s="104" t="s">
        <v>1282</v>
      </c>
      <c r="D17" t="s">
        <v>168</v>
      </c>
      <c r="E17" s="104" t="s">
        <v>1282</v>
      </c>
      <c r="F17" s="104" t="s">
        <v>1282</v>
      </c>
      <c r="G17" s="57">
        <v>0</v>
      </c>
      <c r="H17" t="s">
        <v>168</v>
      </c>
      <c r="I17" s="58">
        <v>0</v>
      </c>
      <c r="J17" s="58">
        <v>0</v>
      </c>
      <c r="K17" s="57">
        <v>0</v>
      </c>
      <c r="L17" s="57">
        <v>0</v>
      </c>
      <c r="M17" s="57">
        <v>0</v>
      </c>
      <c r="N17" s="58">
        <v>0</v>
      </c>
      <c r="O17" s="58">
        <v>0</v>
      </c>
      <c r="P17" s="58">
        <v>0</v>
      </c>
    </row>
    <row r="18" spans="1:16">
      <c r="A18" t="s">
        <v>168</v>
      </c>
      <c r="B18" t="s">
        <v>168</v>
      </c>
      <c r="C18" s="104" t="s">
        <v>1282</v>
      </c>
      <c r="D18" t="s">
        <v>168</v>
      </c>
      <c r="E18" s="104" t="s">
        <v>1282</v>
      </c>
      <c r="F18" s="104" t="s">
        <v>1282</v>
      </c>
      <c r="G18" s="57">
        <v>0</v>
      </c>
      <c r="H18" t="s">
        <v>168</v>
      </c>
      <c r="I18" s="58">
        <v>0</v>
      </c>
      <c r="J18" s="58">
        <v>0</v>
      </c>
      <c r="K18" s="57">
        <v>0</v>
      </c>
      <c r="L18" s="57">
        <v>0</v>
      </c>
      <c r="M18" s="57">
        <v>0</v>
      </c>
      <c r="N18" s="58">
        <v>0</v>
      </c>
      <c r="O18" s="58">
        <v>0</v>
      </c>
      <c r="P18" s="58">
        <v>0</v>
      </c>
    </row>
    <row r="19" spans="1:16">
      <c r="A19" t="s">
        <v>168</v>
      </c>
      <c r="B19" t="s">
        <v>168</v>
      </c>
      <c r="C19" s="104" t="s">
        <v>1282</v>
      </c>
      <c r="D19" t="s">
        <v>168</v>
      </c>
      <c r="E19" s="104" t="s">
        <v>1282</v>
      </c>
      <c r="F19" s="104" t="s">
        <v>1282</v>
      </c>
      <c r="G19" s="57">
        <v>0</v>
      </c>
      <c r="H19" t="s">
        <v>168</v>
      </c>
      <c r="I19" s="58">
        <v>0</v>
      </c>
      <c r="J19" s="58">
        <v>0</v>
      </c>
      <c r="K19" s="57">
        <v>0</v>
      </c>
      <c r="L19" s="57">
        <v>0</v>
      </c>
      <c r="M19" s="57">
        <v>0</v>
      </c>
      <c r="N19" s="58">
        <v>0</v>
      </c>
      <c r="O19" s="58">
        <v>0</v>
      </c>
      <c r="P19" s="58">
        <v>0</v>
      </c>
    </row>
    <row r="20" spans="1:16">
      <c r="A20" s="59" t="s">
        <v>175</v>
      </c>
      <c r="B20" s="103" t="s">
        <v>1282</v>
      </c>
      <c r="C20" s="104" t="s">
        <v>1282</v>
      </c>
      <c r="D20" s="104" t="s">
        <v>1282</v>
      </c>
      <c r="E20" s="104" t="s">
        <v>1282</v>
      </c>
      <c r="F20" s="104" t="s">
        <v>1282</v>
      </c>
      <c r="G20" s="61">
        <v>0</v>
      </c>
      <c r="H20" s="104" t="s">
        <v>1282</v>
      </c>
      <c r="I20" s="104" t="s">
        <v>1282</v>
      </c>
      <c r="J20" s="60">
        <v>0</v>
      </c>
      <c r="K20" s="61">
        <v>0</v>
      </c>
      <c r="L20" s="104" t="s">
        <v>1282</v>
      </c>
      <c r="M20" s="61">
        <v>0</v>
      </c>
      <c r="N20" s="104" t="s">
        <v>1282</v>
      </c>
      <c r="O20" s="60">
        <v>0</v>
      </c>
      <c r="P20" s="60">
        <v>0</v>
      </c>
    </row>
    <row r="21" spans="1:16">
      <c r="A21" s="59" t="s">
        <v>669</v>
      </c>
      <c r="B21" s="103" t="s">
        <v>1282</v>
      </c>
      <c r="C21" s="104" t="s">
        <v>1282</v>
      </c>
      <c r="D21" s="104" t="s">
        <v>1282</v>
      </c>
      <c r="E21" s="104" t="s">
        <v>1282</v>
      </c>
      <c r="F21" s="104" t="s">
        <v>1282</v>
      </c>
      <c r="G21" s="61">
        <v>0</v>
      </c>
      <c r="H21" s="104" t="s">
        <v>1282</v>
      </c>
      <c r="I21" s="104" t="s">
        <v>1282</v>
      </c>
      <c r="J21" s="60">
        <v>0</v>
      </c>
      <c r="K21" s="61">
        <v>0</v>
      </c>
      <c r="L21" s="104" t="s">
        <v>1282</v>
      </c>
      <c r="M21" s="61">
        <v>0</v>
      </c>
      <c r="N21" s="104" t="s">
        <v>1282</v>
      </c>
      <c r="O21" s="60">
        <v>0</v>
      </c>
      <c r="P21" s="60">
        <v>0</v>
      </c>
    </row>
    <row r="22" spans="1:16">
      <c r="A22" t="s">
        <v>168</v>
      </c>
      <c r="B22" t="s">
        <v>168</v>
      </c>
      <c r="C22" s="104" t="s">
        <v>1282</v>
      </c>
      <c r="D22" t="s">
        <v>168</v>
      </c>
      <c r="E22" s="104" t="s">
        <v>1282</v>
      </c>
      <c r="F22" s="104" t="s">
        <v>1282</v>
      </c>
      <c r="G22" s="57">
        <v>0</v>
      </c>
      <c r="H22" t="s">
        <v>168</v>
      </c>
      <c r="I22" s="58">
        <v>0</v>
      </c>
      <c r="J22" s="58">
        <v>0</v>
      </c>
      <c r="K22" s="57">
        <v>0</v>
      </c>
      <c r="L22" s="57">
        <v>0</v>
      </c>
      <c r="M22" s="57">
        <v>0</v>
      </c>
      <c r="N22" s="58">
        <v>0</v>
      </c>
      <c r="O22" s="58">
        <v>0</v>
      </c>
      <c r="P22" s="58">
        <v>0</v>
      </c>
    </row>
    <row r="23" spans="1:16">
      <c r="A23" s="59" t="s">
        <v>670</v>
      </c>
      <c r="B23" s="103" t="s">
        <v>1282</v>
      </c>
      <c r="C23" s="104" t="s">
        <v>1282</v>
      </c>
      <c r="D23" s="104" t="s">
        <v>1282</v>
      </c>
      <c r="E23" s="104" t="s">
        <v>1282</v>
      </c>
      <c r="F23" s="104" t="s">
        <v>1282</v>
      </c>
      <c r="G23" s="61">
        <v>0</v>
      </c>
      <c r="H23" s="104" t="s">
        <v>1282</v>
      </c>
      <c r="I23" s="104" t="s">
        <v>1282</v>
      </c>
      <c r="J23" s="60">
        <v>0</v>
      </c>
      <c r="K23" s="61">
        <v>0</v>
      </c>
      <c r="L23" s="104" t="s">
        <v>1282</v>
      </c>
      <c r="M23" s="61">
        <v>0</v>
      </c>
      <c r="N23" s="104" t="s">
        <v>1282</v>
      </c>
      <c r="O23" s="60">
        <v>0</v>
      </c>
      <c r="P23" s="60">
        <v>0</v>
      </c>
    </row>
    <row r="24" spans="1:16">
      <c r="A24" t="s">
        <v>168</v>
      </c>
      <c r="B24" t="s">
        <v>168</v>
      </c>
      <c r="C24" s="104" t="s">
        <v>1282</v>
      </c>
      <c r="D24" t="s">
        <v>168</v>
      </c>
      <c r="E24" s="104" t="s">
        <v>1282</v>
      </c>
      <c r="F24" s="104" t="s">
        <v>1282</v>
      </c>
      <c r="G24" s="57">
        <v>0</v>
      </c>
      <c r="H24" t="s">
        <v>168</v>
      </c>
      <c r="I24" s="58">
        <v>0</v>
      </c>
      <c r="J24" s="58">
        <v>0</v>
      </c>
      <c r="K24" s="57">
        <v>0</v>
      </c>
      <c r="L24" s="57">
        <v>0</v>
      </c>
      <c r="M24" s="57">
        <v>0</v>
      </c>
      <c r="N24" s="58">
        <v>0</v>
      </c>
      <c r="O24" s="58">
        <v>0</v>
      </c>
      <c r="P24" s="58">
        <v>0</v>
      </c>
    </row>
    <row r="25" spans="1:16">
      <c r="A25" s="59" t="s">
        <v>671</v>
      </c>
      <c r="B25" s="103" t="s">
        <v>1282</v>
      </c>
      <c r="C25" s="104" t="s">
        <v>1282</v>
      </c>
      <c r="D25" s="104" t="s">
        <v>1282</v>
      </c>
      <c r="E25" s="104" t="s">
        <v>1282</v>
      </c>
      <c r="F25" s="104" t="s">
        <v>1282</v>
      </c>
      <c r="G25" s="61">
        <v>0</v>
      </c>
      <c r="H25" s="104" t="s">
        <v>1282</v>
      </c>
      <c r="I25" s="104" t="s">
        <v>1282</v>
      </c>
      <c r="J25" s="60">
        <v>0</v>
      </c>
      <c r="K25" s="61">
        <v>0</v>
      </c>
      <c r="L25" s="104" t="s">
        <v>1282</v>
      </c>
      <c r="M25" s="61">
        <v>0</v>
      </c>
      <c r="N25" s="104" t="s">
        <v>1282</v>
      </c>
      <c r="O25" s="60">
        <v>0</v>
      </c>
      <c r="P25" s="60">
        <v>0</v>
      </c>
    </row>
    <row r="26" spans="1:16">
      <c r="A26" t="s">
        <v>168</v>
      </c>
      <c r="B26" t="s">
        <v>168</v>
      </c>
      <c r="C26" s="104" t="s">
        <v>1282</v>
      </c>
      <c r="D26" t="s">
        <v>168</v>
      </c>
      <c r="E26" s="104" t="s">
        <v>1282</v>
      </c>
      <c r="F26" s="104" t="s">
        <v>1282</v>
      </c>
      <c r="G26" s="57">
        <v>0</v>
      </c>
      <c r="H26" t="s">
        <v>168</v>
      </c>
      <c r="I26" s="58">
        <v>0</v>
      </c>
      <c r="J26" s="58">
        <v>0</v>
      </c>
      <c r="K26" s="57">
        <v>0</v>
      </c>
      <c r="L26" s="57">
        <v>0</v>
      </c>
      <c r="M26" s="57">
        <v>0</v>
      </c>
      <c r="N26" s="58">
        <v>0</v>
      </c>
      <c r="O26" s="58">
        <v>0</v>
      </c>
      <c r="P26" s="58">
        <v>0</v>
      </c>
    </row>
    <row r="27" spans="1:16">
      <c r="A27" t="s">
        <v>168</v>
      </c>
      <c r="B27" t="s">
        <v>168</v>
      </c>
      <c r="C27" s="104" t="s">
        <v>1282</v>
      </c>
      <c r="D27" t="s">
        <v>168</v>
      </c>
      <c r="E27" s="104" t="s">
        <v>1282</v>
      </c>
      <c r="F27" s="104" t="s">
        <v>1282</v>
      </c>
      <c r="G27" s="57">
        <v>0</v>
      </c>
      <c r="H27" t="s">
        <v>168</v>
      </c>
      <c r="I27" s="58">
        <v>0</v>
      </c>
      <c r="J27" s="58">
        <v>0</v>
      </c>
      <c r="K27" s="57">
        <v>0</v>
      </c>
      <c r="L27" s="57">
        <v>0</v>
      </c>
      <c r="M27" s="57">
        <v>0</v>
      </c>
      <c r="N27" s="58">
        <v>0</v>
      </c>
      <c r="O27" s="58">
        <v>0</v>
      </c>
      <c r="P27" s="58">
        <v>0</v>
      </c>
    </row>
    <row r="28" spans="1:16">
      <c r="A28" t="s">
        <v>168</v>
      </c>
      <c r="B28" t="s">
        <v>168</v>
      </c>
      <c r="C28" s="104" t="s">
        <v>1282</v>
      </c>
      <c r="D28" t="s">
        <v>168</v>
      </c>
      <c r="E28" s="104" t="s">
        <v>1282</v>
      </c>
      <c r="F28" s="104" t="s">
        <v>1282</v>
      </c>
      <c r="G28" s="57">
        <v>0</v>
      </c>
      <c r="H28" t="s">
        <v>168</v>
      </c>
      <c r="I28" s="58">
        <v>0</v>
      </c>
      <c r="J28" s="58">
        <v>0</v>
      </c>
      <c r="K28" s="57">
        <v>0</v>
      </c>
      <c r="L28" s="57">
        <v>0</v>
      </c>
      <c r="M28" s="57">
        <v>0</v>
      </c>
      <c r="N28" s="58">
        <v>0</v>
      </c>
      <c r="O28" s="58">
        <v>0</v>
      </c>
      <c r="P28" s="58">
        <v>0</v>
      </c>
    </row>
    <row r="29" spans="1:16">
      <c r="A29" t="s">
        <v>168</v>
      </c>
      <c r="B29" t="s">
        <v>168</v>
      </c>
      <c r="C29" s="104" t="s">
        <v>1282</v>
      </c>
      <c r="D29" t="s">
        <v>168</v>
      </c>
      <c r="E29" s="104" t="s">
        <v>1282</v>
      </c>
      <c r="F29" s="104" t="s">
        <v>1282</v>
      </c>
      <c r="G29" s="57">
        <v>0</v>
      </c>
      <c r="H29" t="s">
        <v>168</v>
      </c>
      <c r="I29" s="58">
        <v>0</v>
      </c>
      <c r="J29" s="58">
        <v>0</v>
      </c>
      <c r="K29" s="57">
        <v>0</v>
      </c>
      <c r="L29" s="57">
        <v>0</v>
      </c>
      <c r="M29" s="57">
        <v>0</v>
      </c>
      <c r="N29" s="58">
        <v>0</v>
      </c>
      <c r="O29" s="58">
        <v>0</v>
      </c>
      <c r="P29" s="58">
        <v>0</v>
      </c>
    </row>
    <row r="30" spans="1:16">
      <c r="A30" t="s">
        <v>178</v>
      </c>
      <c r="B30" s="103" t="s">
        <v>1282</v>
      </c>
      <c r="C30" s="104" t="s">
        <v>1282</v>
      </c>
      <c r="D30" s="104" t="s">
        <v>1282</v>
      </c>
      <c r="E30" s="104" t="s">
        <v>1282</v>
      </c>
      <c r="F30" s="104" t="s">
        <v>1282</v>
      </c>
      <c r="G30" s="104" t="s">
        <v>1282</v>
      </c>
      <c r="H30" s="104" t="s">
        <v>1282</v>
      </c>
      <c r="I30" s="104" t="s">
        <v>1282</v>
      </c>
      <c r="J30" s="104" t="s">
        <v>1282</v>
      </c>
      <c r="K30" s="104" t="s">
        <v>1282</v>
      </c>
      <c r="L30" s="104" t="s">
        <v>1282</v>
      </c>
      <c r="M30" s="104" t="s">
        <v>1282</v>
      </c>
      <c r="N30" s="104" t="s">
        <v>1282</v>
      </c>
      <c r="O30" s="104" t="s">
        <v>1282</v>
      </c>
      <c r="P30" s="104" t="s">
        <v>1282</v>
      </c>
    </row>
    <row r="31" spans="1:16">
      <c r="A31" t="s">
        <v>193</v>
      </c>
      <c r="B31" s="103" t="s">
        <v>1282</v>
      </c>
      <c r="C31" s="104" t="s">
        <v>1282</v>
      </c>
      <c r="D31" s="104" t="s">
        <v>1282</v>
      </c>
      <c r="E31" s="104" t="s">
        <v>1282</v>
      </c>
      <c r="F31" s="104" t="s">
        <v>1282</v>
      </c>
      <c r="G31" s="104" t="s">
        <v>1282</v>
      </c>
      <c r="H31" s="104" t="s">
        <v>1282</v>
      </c>
      <c r="I31" s="104" t="s">
        <v>1282</v>
      </c>
      <c r="J31" s="104" t="s">
        <v>1282</v>
      </c>
      <c r="K31" s="104" t="s">
        <v>1282</v>
      </c>
      <c r="L31" s="104" t="s">
        <v>1282</v>
      </c>
      <c r="M31" s="104" t="s">
        <v>1282</v>
      </c>
      <c r="N31" s="104" t="s">
        <v>1282</v>
      </c>
      <c r="O31" s="104" t="s">
        <v>1282</v>
      </c>
      <c r="P31" s="104" t="s">
        <v>1282</v>
      </c>
    </row>
    <row r="32" spans="1:16">
      <c r="A32" t="s">
        <v>194</v>
      </c>
      <c r="B32" s="103" t="s">
        <v>1282</v>
      </c>
      <c r="C32" s="104" t="s">
        <v>1282</v>
      </c>
      <c r="D32" s="104" t="s">
        <v>1282</v>
      </c>
      <c r="E32" s="104" t="s">
        <v>1282</v>
      </c>
      <c r="F32" s="104" t="s">
        <v>1282</v>
      </c>
      <c r="G32" s="104" t="s">
        <v>1282</v>
      </c>
      <c r="H32" s="104" t="s">
        <v>1282</v>
      </c>
      <c r="I32" s="104" t="s">
        <v>1282</v>
      </c>
      <c r="J32" s="104" t="s">
        <v>1282</v>
      </c>
      <c r="K32" s="104" t="s">
        <v>1282</v>
      </c>
      <c r="L32" s="104" t="s">
        <v>1282</v>
      </c>
      <c r="M32" s="104" t="s">
        <v>1282</v>
      </c>
      <c r="N32" s="104" t="s">
        <v>1282</v>
      </c>
      <c r="O32" s="104" t="s">
        <v>1282</v>
      </c>
      <c r="P32" s="104" t="s">
        <v>1282</v>
      </c>
    </row>
    <row r="33" spans="1:16">
      <c r="A33" t="s">
        <v>195</v>
      </c>
      <c r="B33" s="103" t="s">
        <v>1282</v>
      </c>
      <c r="C33" s="104" t="s">
        <v>1282</v>
      </c>
      <c r="D33" s="104" t="s">
        <v>1282</v>
      </c>
      <c r="E33" s="104" t="s">
        <v>1282</v>
      </c>
      <c r="F33" s="104" t="s">
        <v>1282</v>
      </c>
      <c r="G33" s="104" t="s">
        <v>1282</v>
      </c>
      <c r="H33" s="104" t="s">
        <v>1282</v>
      </c>
      <c r="I33" s="104" t="s">
        <v>1282</v>
      </c>
      <c r="J33" s="104" t="s">
        <v>1282</v>
      </c>
      <c r="K33" s="104" t="s">
        <v>1282</v>
      </c>
      <c r="L33" s="104" t="s">
        <v>1282</v>
      </c>
      <c r="M33" s="104" t="s">
        <v>1282</v>
      </c>
      <c r="N33" s="104" t="s">
        <v>1282</v>
      </c>
      <c r="O33" s="104" t="s">
        <v>1282</v>
      </c>
      <c r="P33" s="104" t="s">
        <v>1282</v>
      </c>
    </row>
    <row r="34" spans="1:16" hidden="1">
      <c r="C34" s="14"/>
    </row>
    <row r="35" spans="1:16" hidden="1">
      <c r="C35" s="14"/>
    </row>
    <row r="36" spans="1:16" hidden="1">
      <c r="C36" s="14"/>
    </row>
    <row r="37" spans="1:16" hidden="1">
      <c r="C37" s="14"/>
    </row>
    <row r="38" spans="1:16" hidden="1">
      <c r="C38" s="14"/>
    </row>
    <row r="39" spans="1:16" hidden="1">
      <c r="C39" s="14"/>
    </row>
    <row r="40" spans="1:16" hidden="1">
      <c r="C40" s="14"/>
    </row>
    <row r="41" spans="1:16" hidden="1">
      <c r="C41" s="14"/>
    </row>
    <row r="42" spans="1:16" hidden="1"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21" s="1" customFormat="1">
      <c r="A1" s="2" t="s">
        <v>0</v>
      </c>
      <c r="B1" s="63" t="s">
        <v>1281</v>
      </c>
    </row>
    <row r="2" spans="1:21" s="1" customFormat="1">
      <c r="A2" s="2" t="s">
        <v>1</v>
      </c>
      <c r="B2" s="10" t="s">
        <v>738</v>
      </c>
    </row>
    <row r="3" spans="1:21" s="1" customFormat="1">
      <c r="A3" s="2" t="s">
        <v>2</v>
      </c>
      <c r="B3" s="64" t="s">
        <v>739</v>
      </c>
    </row>
    <row r="4" spans="1:21" s="1" customFormat="1">
      <c r="A4" s="2" t="s">
        <v>3</v>
      </c>
      <c r="B4" s="65" t="s">
        <v>156</v>
      </c>
    </row>
    <row r="5" spans="1:21" s="16" customFormat="1">
      <c r="A5" s="34" t="s">
        <v>92</v>
      </c>
      <c r="B5" s="35" t="s">
        <v>117</v>
      </c>
      <c r="C5" s="35" t="s">
        <v>46</v>
      </c>
      <c r="D5" s="111" t="s">
        <v>47</v>
      </c>
      <c r="E5" s="111" t="s">
        <v>48</v>
      </c>
      <c r="F5" s="111" t="s">
        <v>67</v>
      </c>
      <c r="G5" s="111" t="s">
        <v>49</v>
      </c>
      <c r="H5" s="35" t="s">
        <v>68</v>
      </c>
      <c r="I5" s="35" t="s">
        <v>155</v>
      </c>
      <c r="J5" s="35" t="s">
        <v>50</v>
      </c>
      <c r="K5" s="37" t="s">
        <v>118</v>
      </c>
      <c r="L5" s="111" t="s">
        <v>52</v>
      </c>
      <c r="M5" s="35" t="s">
        <v>146</v>
      </c>
      <c r="N5" s="35" t="s">
        <v>147</v>
      </c>
      <c r="O5" s="35" t="s">
        <v>5</v>
      </c>
      <c r="P5" s="35" t="s">
        <v>54</v>
      </c>
      <c r="Q5" s="36" t="s">
        <v>142</v>
      </c>
      <c r="R5" s="14"/>
      <c r="S5" s="14"/>
      <c r="T5" s="14"/>
      <c r="U5" s="14"/>
    </row>
    <row r="6" spans="1:21" s="16" customFormat="1">
      <c r="A6" s="96" t="s">
        <v>1282</v>
      </c>
      <c r="B6" s="118" t="s">
        <v>1282</v>
      </c>
      <c r="C6" s="97" t="s">
        <v>1282</v>
      </c>
      <c r="D6" s="97" t="s">
        <v>1282</v>
      </c>
      <c r="E6" s="97" t="s">
        <v>1282</v>
      </c>
      <c r="F6" s="17" t="s">
        <v>70</v>
      </c>
      <c r="G6" s="97" t="s">
        <v>1282</v>
      </c>
      <c r="H6" s="17" t="s">
        <v>71</v>
      </c>
      <c r="I6" s="97" t="s">
        <v>1282</v>
      </c>
      <c r="J6" s="97" t="s">
        <v>1282</v>
      </c>
      <c r="K6" s="17" t="s">
        <v>7</v>
      </c>
      <c r="L6" s="17" t="s">
        <v>7</v>
      </c>
      <c r="M6" s="17" t="s">
        <v>143</v>
      </c>
      <c r="N6" s="97" t="s">
        <v>1282</v>
      </c>
      <c r="O6" s="17" t="s">
        <v>144</v>
      </c>
      <c r="P6" s="22" t="s">
        <v>7</v>
      </c>
      <c r="Q6" s="31" t="s">
        <v>7</v>
      </c>
      <c r="R6" s="14"/>
      <c r="S6" s="14"/>
      <c r="T6" s="14"/>
      <c r="U6" s="14"/>
    </row>
    <row r="7" spans="1:21" s="18" customFormat="1" ht="20.25">
      <c r="A7" s="98" t="s">
        <v>1282</v>
      </c>
      <c r="B7" s="15" t="s">
        <v>8</v>
      </c>
      <c r="C7" s="15" t="s">
        <v>9</v>
      </c>
      <c r="D7" s="15" t="s">
        <v>56</v>
      </c>
      <c r="E7" s="15" t="s">
        <v>57</v>
      </c>
      <c r="F7" s="6" t="s">
        <v>58</v>
      </c>
      <c r="G7" s="6" t="s">
        <v>59</v>
      </c>
      <c r="H7" s="6" t="s">
        <v>60</v>
      </c>
      <c r="I7" s="99" t="s">
        <v>1282</v>
      </c>
      <c r="J7" s="6" t="s">
        <v>61</v>
      </c>
      <c r="K7" s="6" t="s">
        <v>62</v>
      </c>
      <c r="L7" s="6" t="s">
        <v>63</v>
      </c>
      <c r="M7" s="25" t="s">
        <v>72</v>
      </c>
      <c r="N7" s="25" t="s">
        <v>73</v>
      </c>
      <c r="O7" s="25" t="s">
        <v>74</v>
      </c>
      <c r="P7" s="25" t="s">
        <v>75</v>
      </c>
      <c r="Q7" s="25" t="s">
        <v>76</v>
      </c>
      <c r="R7" s="14"/>
      <c r="S7" s="14"/>
      <c r="T7" s="14"/>
      <c r="U7" s="14"/>
    </row>
    <row r="8" spans="1:21" s="18" customFormat="1" ht="20.25">
      <c r="A8" s="19" t="s">
        <v>119</v>
      </c>
      <c r="B8" s="114" t="s">
        <v>1282</v>
      </c>
      <c r="C8" s="114" t="s">
        <v>1282</v>
      </c>
      <c r="D8" s="114" t="s">
        <v>1282</v>
      </c>
      <c r="E8" s="114" t="s">
        <v>1282</v>
      </c>
      <c r="F8" s="114" t="s">
        <v>1282</v>
      </c>
      <c r="G8" s="114" t="s">
        <v>1282</v>
      </c>
      <c r="H8" s="114" t="s">
        <v>1282</v>
      </c>
      <c r="I8" s="114" t="s">
        <v>1282</v>
      </c>
      <c r="J8" s="114" t="s">
        <v>1282</v>
      </c>
      <c r="K8" s="114" t="s">
        <v>1282</v>
      </c>
      <c r="L8" s="99" t="s">
        <v>1282</v>
      </c>
      <c r="M8" s="55">
        <v>0</v>
      </c>
      <c r="N8" s="99" t="s">
        <v>1282</v>
      </c>
      <c r="O8" s="55">
        <v>0</v>
      </c>
      <c r="P8" s="56">
        <v>0</v>
      </c>
      <c r="Q8" s="56">
        <v>0</v>
      </c>
      <c r="R8" s="14"/>
      <c r="S8" s="14"/>
      <c r="T8" s="14"/>
      <c r="U8" s="14"/>
    </row>
    <row r="9" spans="1:21">
      <c r="A9" s="59" t="s">
        <v>161</v>
      </c>
      <c r="B9" s="103" t="s">
        <v>1282</v>
      </c>
      <c r="C9" s="103" t="s">
        <v>1282</v>
      </c>
      <c r="D9" s="104" t="s">
        <v>1282</v>
      </c>
      <c r="E9" s="104" t="s">
        <v>1282</v>
      </c>
      <c r="F9" s="104" t="s">
        <v>1282</v>
      </c>
      <c r="G9" s="104" t="s">
        <v>1282</v>
      </c>
      <c r="H9" s="61">
        <v>0</v>
      </c>
      <c r="I9" s="104" t="s">
        <v>1282</v>
      </c>
      <c r="J9" s="104" t="s">
        <v>1282</v>
      </c>
      <c r="K9" s="104" t="s">
        <v>1282</v>
      </c>
      <c r="L9" s="60">
        <v>0</v>
      </c>
      <c r="M9" s="61">
        <v>0</v>
      </c>
      <c r="N9" s="104" t="s">
        <v>1282</v>
      </c>
      <c r="O9" s="61">
        <v>0</v>
      </c>
      <c r="P9" s="60">
        <v>0</v>
      </c>
      <c r="Q9" s="60">
        <v>0</v>
      </c>
    </row>
    <row r="10" spans="1:21">
      <c r="A10" s="59" t="s">
        <v>696</v>
      </c>
      <c r="B10" s="103" t="s">
        <v>1282</v>
      </c>
      <c r="C10" s="103" t="s">
        <v>1282</v>
      </c>
      <c r="D10" s="104" t="s">
        <v>1282</v>
      </c>
      <c r="E10" s="104" t="s">
        <v>1282</v>
      </c>
      <c r="F10" s="104" t="s">
        <v>1282</v>
      </c>
      <c r="G10" s="104" t="s">
        <v>1282</v>
      </c>
      <c r="H10" s="61">
        <v>0</v>
      </c>
      <c r="I10" s="104" t="s">
        <v>1282</v>
      </c>
      <c r="J10" s="104" t="s">
        <v>1282</v>
      </c>
      <c r="K10" s="104" t="s">
        <v>1282</v>
      </c>
      <c r="L10" s="60">
        <v>0</v>
      </c>
      <c r="M10" s="61">
        <v>0</v>
      </c>
      <c r="N10" s="104" t="s">
        <v>1282</v>
      </c>
      <c r="O10" s="61">
        <v>0</v>
      </c>
      <c r="P10" s="60">
        <v>0</v>
      </c>
      <c r="Q10" s="60">
        <v>0</v>
      </c>
    </row>
    <row r="11" spans="1:21">
      <c r="A11" t="s">
        <v>168</v>
      </c>
      <c r="B11" s="103" t="s">
        <v>1282</v>
      </c>
      <c r="C11" t="s">
        <v>168</v>
      </c>
      <c r="D11" s="104" t="s">
        <v>1282</v>
      </c>
      <c r="E11" t="s">
        <v>168</v>
      </c>
      <c r="F11" s="104" t="s">
        <v>1282</v>
      </c>
      <c r="G11" s="104" t="s">
        <v>1282</v>
      </c>
      <c r="H11" s="57">
        <v>0</v>
      </c>
      <c r="I11" t="s">
        <v>168</v>
      </c>
      <c r="J11" t="s">
        <v>168</v>
      </c>
      <c r="K11" s="58">
        <v>0</v>
      </c>
      <c r="L11" s="58">
        <v>0</v>
      </c>
      <c r="M11" s="57">
        <v>0</v>
      </c>
      <c r="N11" s="57">
        <v>0</v>
      </c>
      <c r="O11" s="57">
        <v>0</v>
      </c>
      <c r="P11" s="58">
        <v>0</v>
      </c>
      <c r="Q11" s="58">
        <v>0</v>
      </c>
    </row>
    <row r="12" spans="1:21">
      <c r="A12" s="59" t="s">
        <v>697</v>
      </c>
      <c r="B12" s="103" t="s">
        <v>1282</v>
      </c>
      <c r="C12" s="103" t="s">
        <v>1282</v>
      </c>
      <c r="D12" s="104" t="s">
        <v>1282</v>
      </c>
      <c r="E12" s="104" t="s">
        <v>1282</v>
      </c>
      <c r="F12" s="104" t="s">
        <v>1282</v>
      </c>
      <c r="G12" s="104" t="s">
        <v>1282</v>
      </c>
      <c r="H12" s="61">
        <v>0</v>
      </c>
      <c r="I12" s="104" t="s">
        <v>1282</v>
      </c>
      <c r="J12" s="104" t="s">
        <v>1282</v>
      </c>
      <c r="K12" s="104" t="s">
        <v>1282</v>
      </c>
      <c r="L12" s="60">
        <v>0</v>
      </c>
      <c r="M12" s="61">
        <v>0</v>
      </c>
      <c r="N12" s="104" t="s">
        <v>1282</v>
      </c>
      <c r="O12" s="61">
        <v>0</v>
      </c>
      <c r="P12" s="60">
        <v>0</v>
      </c>
      <c r="Q12" s="60">
        <v>0</v>
      </c>
    </row>
    <row r="13" spans="1:21">
      <c r="A13" t="s">
        <v>168</v>
      </c>
      <c r="B13" s="103" t="s">
        <v>1282</v>
      </c>
      <c r="C13" t="s">
        <v>168</v>
      </c>
      <c r="D13" s="104" t="s">
        <v>1282</v>
      </c>
      <c r="E13" t="s">
        <v>168</v>
      </c>
      <c r="F13" s="104" t="s">
        <v>1282</v>
      </c>
      <c r="G13" s="104" t="s">
        <v>1282</v>
      </c>
      <c r="H13" s="57">
        <v>0</v>
      </c>
      <c r="I13" t="s">
        <v>168</v>
      </c>
      <c r="J13" t="s">
        <v>168</v>
      </c>
      <c r="K13" s="58">
        <v>0</v>
      </c>
      <c r="L13" s="58">
        <v>0</v>
      </c>
      <c r="M13" s="57">
        <v>0</v>
      </c>
      <c r="N13" s="57">
        <v>0</v>
      </c>
      <c r="O13" s="57">
        <v>0</v>
      </c>
      <c r="P13" s="58">
        <v>0</v>
      </c>
      <c r="Q13" s="58">
        <v>0</v>
      </c>
    </row>
    <row r="14" spans="1:21">
      <c r="A14" s="59" t="s">
        <v>698</v>
      </c>
      <c r="B14" s="103" t="s">
        <v>1282</v>
      </c>
      <c r="C14" s="103" t="s">
        <v>1282</v>
      </c>
      <c r="D14" s="104" t="s">
        <v>1282</v>
      </c>
      <c r="E14" s="104" t="s">
        <v>1282</v>
      </c>
      <c r="F14" s="104" t="s">
        <v>1282</v>
      </c>
      <c r="G14" s="104" t="s">
        <v>1282</v>
      </c>
      <c r="H14" s="61">
        <v>0</v>
      </c>
      <c r="I14" s="104" t="s">
        <v>1282</v>
      </c>
      <c r="J14" s="104" t="s">
        <v>1282</v>
      </c>
      <c r="K14" s="104" t="s">
        <v>1282</v>
      </c>
      <c r="L14" s="60">
        <v>0</v>
      </c>
      <c r="M14" s="61">
        <v>0</v>
      </c>
      <c r="N14" s="104" t="s">
        <v>1282</v>
      </c>
      <c r="O14" s="61">
        <v>0</v>
      </c>
      <c r="P14" s="60">
        <v>0</v>
      </c>
      <c r="Q14" s="60">
        <v>0</v>
      </c>
    </row>
    <row r="15" spans="1:21">
      <c r="A15" t="s">
        <v>168</v>
      </c>
      <c r="B15" s="103" t="s">
        <v>1282</v>
      </c>
      <c r="C15" t="s">
        <v>168</v>
      </c>
      <c r="D15" s="104" t="s">
        <v>1282</v>
      </c>
      <c r="E15" t="s">
        <v>168</v>
      </c>
      <c r="F15" s="104" t="s">
        <v>1282</v>
      </c>
      <c r="G15" s="104" t="s">
        <v>1282</v>
      </c>
      <c r="H15" s="57">
        <v>0</v>
      </c>
      <c r="I15" t="s">
        <v>168</v>
      </c>
      <c r="J15" t="s">
        <v>168</v>
      </c>
      <c r="K15" s="58">
        <v>0</v>
      </c>
      <c r="L15" s="58">
        <v>0</v>
      </c>
      <c r="M15" s="57">
        <v>0</v>
      </c>
      <c r="N15" s="57">
        <v>0</v>
      </c>
      <c r="O15" s="57">
        <v>0</v>
      </c>
      <c r="P15" s="58">
        <v>0</v>
      </c>
      <c r="Q15" s="58">
        <v>0</v>
      </c>
    </row>
    <row r="16" spans="1:21">
      <c r="A16" s="59" t="s">
        <v>699</v>
      </c>
      <c r="B16" s="103" t="s">
        <v>1282</v>
      </c>
      <c r="C16" s="103" t="s">
        <v>1282</v>
      </c>
      <c r="D16" s="104" t="s">
        <v>1282</v>
      </c>
      <c r="E16" s="104" t="s">
        <v>1282</v>
      </c>
      <c r="F16" s="104" t="s">
        <v>1282</v>
      </c>
      <c r="G16" s="104" t="s">
        <v>1282</v>
      </c>
      <c r="H16" s="61">
        <v>0</v>
      </c>
      <c r="I16" s="104" t="s">
        <v>1282</v>
      </c>
      <c r="J16" s="104" t="s">
        <v>1282</v>
      </c>
      <c r="K16" s="104" t="s">
        <v>1282</v>
      </c>
      <c r="L16" s="60">
        <v>0</v>
      </c>
      <c r="M16" s="61">
        <v>0</v>
      </c>
      <c r="N16" s="104" t="s">
        <v>1282</v>
      </c>
      <c r="O16" s="61">
        <v>0</v>
      </c>
      <c r="P16" s="60">
        <v>0</v>
      </c>
      <c r="Q16" s="60">
        <v>0</v>
      </c>
    </row>
    <row r="17" spans="1:17">
      <c r="A17" t="s">
        <v>168</v>
      </c>
      <c r="B17" s="103" t="s">
        <v>1282</v>
      </c>
      <c r="C17" t="s">
        <v>168</v>
      </c>
      <c r="D17" s="104" t="s">
        <v>1282</v>
      </c>
      <c r="E17" t="s">
        <v>168</v>
      </c>
      <c r="F17" s="104" t="s">
        <v>1282</v>
      </c>
      <c r="G17" s="104" t="s">
        <v>1282</v>
      </c>
      <c r="H17" s="57">
        <v>0</v>
      </c>
      <c r="I17" t="s">
        <v>168</v>
      </c>
      <c r="J17" t="s">
        <v>168</v>
      </c>
      <c r="K17" s="58">
        <v>0</v>
      </c>
      <c r="L17" s="58">
        <v>0</v>
      </c>
      <c r="M17" s="57">
        <v>0</v>
      </c>
      <c r="N17" s="57">
        <v>0</v>
      </c>
      <c r="O17" s="57">
        <v>0</v>
      </c>
      <c r="P17" s="58">
        <v>0</v>
      </c>
      <c r="Q17" s="58">
        <v>0</v>
      </c>
    </row>
    <row r="18" spans="1:17">
      <c r="A18" s="59" t="s">
        <v>700</v>
      </c>
      <c r="B18" s="103" t="s">
        <v>1282</v>
      </c>
      <c r="C18" s="103" t="s">
        <v>1282</v>
      </c>
      <c r="D18" s="104" t="s">
        <v>1282</v>
      </c>
      <c r="E18" s="104" t="s">
        <v>1282</v>
      </c>
      <c r="F18" s="104" t="s">
        <v>1282</v>
      </c>
      <c r="G18" s="104" t="s">
        <v>1282</v>
      </c>
      <c r="H18" s="61">
        <v>0</v>
      </c>
      <c r="I18" s="104" t="s">
        <v>1282</v>
      </c>
      <c r="J18" s="104" t="s">
        <v>1282</v>
      </c>
      <c r="K18" s="104" t="s">
        <v>1282</v>
      </c>
      <c r="L18" s="60">
        <v>0</v>
      </c>
      <c r="M18" s="61">
        <v>0</v>
      </c>
      <c r="N18" s="104" t="s">
        <v>1282</v>
      </c>
      <c r="O18" s="61">
        <v>0</v>
      </c>
      <c r="P18" s="60">
        <v>0</v>
      </c>
      <c r="Q18" s="60">
        <v>0</v>
      </c>
    </row>
    <row r="19" spans="1:17">
      <c r="A19" t="s">
        <v>168</v>
      </c>
      <c r="B19" s="103" t="s">
        <v>1282</v>
      </c>
      <c r="C19" t="s">
        <v>168</v>
      </c>
      <c r="D19" s="104" t="s">
        <v>1282</v>
      </c>
      <c r="E19" t="s">
        <v>168</v>
      </c>
      <c r="F19" s="104" t="s">
        <v>1282</v>
      </c>
      <c r="G19" s="104" t="s">
        <v>1282</v>
      </c>
      <c r="H19" s="57">
        <v>0</v>
      </c>
      <c r="I19" t="s">
        <v>168</v>
      </c>
      <c r="J19" t="s">
        <v>168</v>
      </c>
      <c r="K19" s="58">
        <v>0</v>
      </c>
      <c r="L19" s="58">
        <v>0</v>
      </c>
      <c r="M19" s="57">
        <v>0</v>
      </c>
      <c r="N19" s="57">
        <v>0</v>
      </c>
      <c r="O19" s="57">
        <v>0</v>
      </c>
      <c r="P19" s="58">
        <v>0</v>
      </c>
      <c r="Q19" s="58">
        <v>0</v>
      </c>
    </row>
    <row r="20" spans="1:17">
      <c r="A20" s="59" t="s">
        <v>701</v>
      </c>
      <c r="B20" s="103" t="s">
        <v>1282</v>
      </c>
      <c r="C20" s="103" t="s">
        <v>1282</v>
      </c>
      <c r="D20" s="104" t="s">
        <v>1282</v>
      </c>
      <c r="E20" s="104" t="s">
        <v>1282</v>
      </c>
      <c r="F20" s="104" t="s">
        <v>1282</v>
      </c>
      <c r="G20" s="104" t="s">
        <v>1282</v>
      </c>
      <c r="H20" s="61">
        <v>0</v>
      </c>
      <c r="I20" s="104" t="s">
        <v>1282</v>
      </c>
      <c r="J20" s="104" t="s">
        <v>1282</v>
      </c>
      <c r="K20" s="104" t="s">
        <v>1282</v>
      </c>
      <c r="L20" s="60">
        <v>0</v>
      </c>
      <c r="M20" s="61">
        <v>0</v>
      </c>
      <c r="N20" s="104" t="s">
        <v>1282</v>
      </c>
      <c r="O20" s="61">
        <v>0</v>
      </c>
      <c r="P20" s="60">
        <v>0</v>
      </c>
      <c r="Q20" s="60">
        <v>0</v>
      </c>
    </row>
    <row r="21" spans="1:17">
      <c r="A21" s="59" t="s">
        <v>702</v>
      </c>
      <c r="B21" s="103" t="s">
        <v>1282</v>
      </c>
      <c r="C21" s="103" t="s">
        <v>1282</v>
      </c>
      <c r="D21" s="104" t="s">
        <v>1282</v>
      </c>
      <c r="E21" s="104" t="s">
        <v>1282</v>
      </c>
      <c r="F21" s="104" t="s">
        <v>1282</v>
      </c>
      <c r="G21" s="104" t="s">
        <v>1282</v>
      </c>
      <c r="H21" s="61">
        <v>0</v>
      </c>
      <c r="I21" s="104" t="s">
        <v>1282</v>
      </c>
      <c r="J21" s="104" t="s">
        <v>1282</v>
      </c>
      <c r="K21" s="104" t="s">
        <v>1282</v>
      </c>
      <c r="L21" s="60">
        <v>0</v>
      </c>
      <c r="M21" s="61">
        <v>0</v>
      </c>
      <c r="N21" s="104" t="s">
        <v>1282</v>
      </c>
      <c r="O21" s="61">
        <v>0</v>
      </c>
      <c r="P21" s="60">
        <v>0</v>
      </c>
      <c r="Q21" s="60">
        <v>0</v>
      </c>
    </row>
    <row r="22" spans="1:17">
      <c r="A22" t="s">
        <v>168</v>
      </c>
      <c r="B22" s="103" t="s">
        <v>1282</v>
      </c>
      <c r="C22" t="s">
        <v>168</v>
      </c>
      <c r="D22" s="104" t="s">
        <v>1282</v>
      </c>
      <c r="E22" t="s">
        <v>168</v>
      </c>
      <c r="F22" s="104" t="s">
        <v>1282</v>
      </c>
      <c r="G22" s="104" t="s">
        <v>1282</v>
      </c>
      <c r="H22" s="57">
        <v>0</v>
      </c>
      <c r="I22" t="s">
        <v>168</v>
      </c>
      <c r="J22" t="s">
        <v>168</v>
      </c>
      <c r="K22" s="58">
        <v>0</v>
      </c>
      <c r="L22" s="58">
        <v>0</v>
      </c>
      <c r="M22" s="57">
        <v>0</v>
      </c>
      <c r="N22" s="57">
        <v>0</v>
      </c>
      <c r="O22" s="57">
        <v>0</v>
      </c>
      <c r="P22" s="58">
        <v>0</v>
      </c>
      <c r="Q22" s="58">
        <v>0</v>
      </c>
    </row>
    <row r="23" spans="1:17">
      <c r="A23" s="59" t="s">
        <v>703</v>
      </c>
      <c r="B23" s="103" t="s">
        <v>1282</v>
      </c>
      <c r="C23" s="103" t="s">
        <v>1282</v>
      </c>
      <c r="D23" s="104" t="s">
        <v>1282</v>
      </c>
      <c r="E23" s="104" t="s">
        <v>1282</v>
      </c>
      <c r="F23" s="104" t="s">
        <v>1282</v>
      </c>
      <c r="G23" s="104" t="s">
        <v>1282</v>
      </c>
      <c r="H23" s="61">
        <v>0</v>
      </c>
      <c r="I23" s="104" t="s">
        <v>1282</v>
      </c>
      <c r="J23" s="104" t="s">
        <v>1282</v>
      </c>
      <c r="K23" s="104" t="s">
        <v>1282</v>
      </c>
      <c r="L23" s="60">
        <v>0</v>
      </c>
      <c r="M23" s="61">
        <v>0</v>
      </c>
      <c r="N23" s="104" t="s">
        <v>1282</v>
      </c>
      <c r="O23" s="61">
        <v>0</v>
      </c>
      <c r="P23" s="60">
        <v>0</v>
      </c>
      <c r="Q23" s="60">
        <v>0</v>
      </c>
    </row>
    <row r="24" spans="1:17">
      <c r="A24" t="s">
        <v>168</v>
      </c>
      <c r="B24" s="103" t="s">
        <v>1282</v>
      </c>
      <c r="C24" t="s">
        <v>168</v>
      </c>
      <c r="D24" s="104" t="s">
        <v>1282</v>
      </c>
      <c r="E24" t="s">
        <v>168</v>
      </c>
      <c r="F24" s="104" t="s">
        <v>1282</v>
      </c>
      <c r="G24" s="104" t="s">
        <v>1282</v>
      </c>
      <c r="H24" s="57">
        <v>0</v>
      </c>
      <c r="I24" t="s">
        <v>168</v>
      </c>
      <c r="J24" t="s">
        <v>168</v>
      </c>
      <c r="K24" s="58">
        <v>0</v>
      </c>
      <c r="L24" s="58">
        <v>0</v>
      </c>
      <c r="M24" s="57">
        <v>0</v>
      </c>
      <c r="N24" s="57">
        <v>0</v>
      </c>
      <c r="O24" s="57">
        <v>0</v>
      </c>
      <c r="P24" s="58">
        <v>0</v>
      </c>
      <c r="Q24" s="58">
        <v>0</v>
      </c>
    </row>
    <row r="25" spans="1:17">
      <c r="A25" s="59" t="s">
        <v>704</v>
      </c>
      <c r="B25" s="103" t="s">
        <v>1282</v>
      </c>
      <c r="C25" s="103" t="s">
        <v>1282</v>
      </c>
      <c r="D25" s="104" t="s">
        <v>1282</v>
      </c>
      <c r="E25" s="104" t="s">
        <v>1282</v>
      </c>
      <c r="F25" s="104" t="s">
        <v>1282</v>
      </c>
      <c r="G25" s="104" t="s">
        <v>1282</v>
      </c>
      <c r="H25" s="61">
        <v>0</v>
      </c>
      <c r="I25" s="104" t="s">
        <v>1282</v>
      </c>
      <c r="J25" s="104" t="s">
        <v>1282</v>
      </c>
      <c r="K25" s="104" t="s">
        <v>1282</v>
      </c>
      <c r="L25" s="60">
        <v>0</v>
      </c>
      <c r="M25" s="61">
        <v>0</v>
      </c>
      <c r="N25" s="104" t="s">
        <v>1282</v>
      </c>
      <c r="O25" s="61">
        <v>0</v>
      </c>
      <c r="P25" s="60">
        <v>0</v>
      </c>
      <c r="Q25" s="60">
        <v>0</v>
      </c>
    </row>
    <row r="26" spans="1:17">
      <c r="A26" t="s">
        <v>168</v>
      </c>
      <c r="B26" s="103" t="s">
        <v>1282</v>
      </c>
      <c r="C26" t="s">
        <v>168</v>
      </c>
      <c r="D26" s="104" t="s">
        <v>1282</v>
      </c>
      <c r="E26" t="s">
        <v>168</v>
      </c>
      <c r="F26" s="104" t="s">
        <v>1282</v>
      </c>
      <c r="G26" s="104" t="s">
        <v>1282</v>
      </c>
      <c r="H26" s="57">
        <v>0</v>
      </c>
      <c r="I26" t="s">
        <v>168</v>
      </c>
      <c r="J26" t="s">
        <v>168</v>
      </c>
      <c r="K26" s="58">
        <v>0</v>
      </c>
      <c r="L26" s="58">
        <v>0</v>
      </c>
      <c r="M26" s="57">
        <v>0</v>
      </c>
      <c r="N26" s="57">
        <v>0</v>
      </c>
      <c r="O26" s="57">
        <v>0</v>
      </c>
      <c r="P26" s="58">
        <v>0</v>
      </c>
      <c r="Q26" s="58">
        <v>0</v>
      </c>
    </row>
    <row r="27" spans="1:17">
      <c r="A27" s="59" t="s">
        <v>705</v>
      </c>
      <c r="B27" s="103" t="s">
        <v>1282</v>
      </c>
      <c r="C27" s="103" t="s">
        <v>1282</v>
      </c>
      <c r="D27" s="104" t="s">
        <v>1282</v>
      </c>
      <c r="E27" s="104" t="s">
        <v>1282</v>
      </c>
      <c r="F27" s="104" t="s">
        <v>1282</v>
      </c>
      <c r="G27" s="104" t="s">
        <v>1282</v>
      </c>
      <c r="H27" s="61">
        <v>0</v>
      </c>
      <c r="I27" s="104" t="s">
        <v>1282</v>
      </c>
      <c r="J27" s="104" t="s">
        <v>1282</v>
      </c>
      <c r="K27" s="104" t="s">
        <v>1282</v>
      </c>
      <c r="L27" s="60">
        <v>0</v>
      </c>
      <c r="M27" s="61">
        <v>0</v>
      </c>
      <c r="N27" s="104" t="s">
        <v>1282</v>
      </c>
      <c r="O27" s="61">
        <v>0</v>
      </c>
      <c r="P27" s="60">
        <v>0</v>
      </c>
      <c r="Q27" s="60">
        <v>0</v>
      </c>
    </row>
    <row r="28" spans="1:17">
      <c r="A28" t="s">
        <v>168</v>
      </c>
      <c r="B28" s="103" t="s">
        <v>1282</v>
      </c>
      <c r="C28" t="s">
        <v>168</v>
      </c>
      <c r="D28" s="104" t="s">
        <v>1282</v>
      </c>
      <c r="E28" t="s">
        <v>168</v>
      </c>
      <c r="F28" s="104" t="s">
        <v>1282</v>
      </c>
      <c r="G28" s="104" t="s">
        <v>1282</v>
      </c>
      <c r="H28" s="57">
        <v>0</v>
      </c>
      <c r="I28" t="s">
        <v>168</v>
      </c>
      <c r="J28" t="s">
        <v>168</v>
      </c>
      <c r="K28" s="58">
        <v>0</v>
      </c>
      <c r="L28" s="58">
        <v>0</v>
      </c>
      <c r="M28" s="57">
        <v>0</v>
      </c>
      <c r="N28" s="57">
        <v>0</v>
      </c>
      <c r="O28" s="57">
        <v>0</v>
      </c>
      <c r="P28" s="58">
        <v>0</v>
      </c>
      <c r="Q28" s="58">
        <v>0</v>
      </c>
    </row>
    <row r="29" spans="1:17">
      <c r="A29" s="59" t="s">
        <v>175</v>
      </c>
      <c r="B29" s="103" t="s">
        <v>1282</v>
      </c>
      <c r="C29" s="103" t="s">
        <v>1282</v>
      </c>
      <c r="D29" s="104" t="s">
        <v>1282</v>
      </c>
      <c r="E29" s="104" t="s">
        <v>1282</v>
      </c>
      <c r="F29" s="104" t="s">
        <v>1282</v>
      </c>
      <c r="G29" s="104" t="s">
        <v>1282</v>
      </c>
      <c r="H29" s="61">
        <v>0</v>
      </c>
      <c r="I29" s="104" t="s">
        <v>1282</v>
      </c>
      <c r="J29" s="104" t="s">
        <v>1282</v>
      </c>
      <c r="K29" s="104" t="s">
        <v>1282</v>
      </c>
      <c r="L29" s="60">
        <v>0</v>
      </c>
      <c r="M29" s="61">
        <v>0</v>
      </c>
      <c r="N29" s="104" t="s">
        <v>1282</v>
      </c>
      <c r="O29" s="61">
        <v>0</v>
      </c>
      <c r="P29" s="60">
        <v>0</v>
      </c>
      <c r="Q29" s="60">
        <v>0</v>
      </c>
    </row>
    <row r="30" spans="1:17">
      <c r="A30" s="59" t="s">
        <v>706</v>
      </c>
      <c r="B30" s="103" t="s">
        <v>1282</v>
      </c>
      <c r="C30" s="103" t="s">
        <v>1282</v>
      </c>
      <c r="D30" s="104" t="s">
        <v>1282</v>
      </c>
      <c r="E30" s="104" t="s">
        <v>1282</v>
      </c>
      <c r="F30" s="104" t="s">
        <v>1282</v>
      </c>
      <c r="G30" s="104" t="s">
        <v>1282</v>
      </c>
      <c r="H30" s="61">
        <v>0</v>
      </c>
      <c r="I30" s="104" t="s">
        <v>1282</v>
      </c>
      <c r="J30" s="104" t="s">
        <v>1282</v>
      </c>
      <c r="K30" s="104" t="s">
        <v>1282</v>
      </c>
      <c r="L30" s="60">
        <v>0</v>
      </c>
      <c r="M30" s="61">
        <v>0</v>
      </c>
      <c r="N30" s="104" t="s">
        <v>1282</v>
      </c>
      <c r="O30" s="61">
        <v>0</v>
      </c>
      <c r="P30" s="60">
        <v>0</v>
      </c>
      <c r="Q30" s="60">
        <v>0</v>
      </c>
    </row>
    <row r="31" spans="1:17">
      <c r="A31" t="s">
        <v>168</v>
      </c>
      <c r="B31" s="103" t="s">
        <v>1282</v>
      </c>
      <c r="C31" t="s">
        <v>168</v>
      </c>
      <c r="D31" s="104" t="s">
        <v>1282</v>
      </c>
      <c r="E31" t="s">
        <v>168</v>
      </c>
      <c r="F31" s="104" t="s">
        <v>1282</v>
      </c>
      <c r="G31" s="104" t="s">
        <v>1282</v>
      </c>
      <c r="H31" s="57">
        <v>0</v>
      </c>
      <c r="I31" t="s">
        <v>168</v>
      </c>
      <c r="J31" t="s">
        <v>168</v>
      </c>
      <c r="K31" s="58">
        <v>0</v>
      </c>
      <c r="L31" s="58">
        <v>0</v>
      </c>
      <c r="M31" s="57">
        <v>0</v>
      </c>
      <c r="N31" s="57">
        <v>0</v>
      </c>
      <c r="O31" s="57">
        <v>0</v>
      </c>
      <c r="P31" s="58">
        <v>0</v>
      </c>
      <c r="Q31" s="58">
        <v>0</v>
      </c>
    </row>
    <row r="32" spans="1:17">
      <c r="A32" s="59" t="s">
        <v>698</v>
      </c>
      <c r="B32" s="103" t="s">
        <v>1282</v>
      </c>
      <c r="C32" s="103" t="s">
        <v>1282</v>
      </c>
      <c r="D32" s="104" t="s">
        <v>1282</v>
      </c>
      <c r="E32" s="104" t="s">
        <v>1282</v>
      </c>
      <c r="F32" s="104" t="s">
        <v>1282</v>
      </c>
      <c r="G32" s="104" t="s">
        <v>1282</v>
      </c>
      <c r="H32" s="61">
        <v>0</v>
      </c>
      <c r="I32" s="104" t="s">
        <v>1282</v>
      </c>
      <c r="J32" s="104" t="s">
        <v>1282</v>
      </c>
      <c r="K32" s="104" t="s">
        <v>1282</v>
      </c>
      <c r="L32" s="60">
        <v>0</v>
      </c>
      <c r="M32" s="61">
        <v>0</v>
      </c>
      <c r="N32" s="104" t="s">
        <v>1282</v>
      </c>
      <c r="O32" s="61">
        <v>0</v>
      </c>
      <c r="P32" s="60">
        <v>0</v>
      </c>
      <c r="Q32" s="60">
        <v>0</v>
      </c>
    </row>
    <row r="33" spans="1:17">
      <c r="A33" t="s">
        <v>168</v>
      </c>
      <c r="B33" s="103" t="s">
        <v>1282</v>
      </c>
      <c r="C33" t="s">
        <v>168</v>
      </c>
      <c r="D33" s="104" t="s">
        <v>1282</v>
      </c>
      <c r="E33" t="s">
        <v>168</v>
      </c>
      <c r="F33" s="104" t="s">
        <v>1282</v>
      </c>
      <c r="G33" s="104" t="s">
        <v>1282</v>
      </c>
      <c r="H33" s="57">
        <v>0</v>
      </c>
      <c r="I33" t="s">
        <v>168</v>
      </c>
      <c r="J33" t="s">
        <v>168</v>
      </c>
      <c r="K33" s="58">
        <v>0</v>
      </c>
      <c r="L33" s="58">
        <v>0</v>
      </c>
      <c r="M33" s="57">
        <v>0</v>
      </c>
      <c r="N33" s="57">
        <v>0</v>
      </c>
      <c r="O33" s="57">
        <v>0</v>
      </c>
      <c r="P33" s="58">
        <v>0</v>
      </c>
      <c r="Q33" s="58">
        <v>0</v>
      </c>
    </row>
    <row r="34" spans="1:17">
      <c r="A34" s="59" t="s">
        <v>699</v>
      </c>
      <c r="B34" s="103" t="s">
        <v>1282</v>
      </c>
      <c r="C34" s="103" t="s">
        <v>1282</v>
      </c>
      <c r="D34" s="104" t="s">
        <v>1282</v>
      </c>
      <c r="E34" s="104" t="s">
        <v>1282</v>
      </c>
      <c r="F34" s="104" t="s">
        <v>1282</v>
      </c>
      <c r="G34" s="104" t="s">
        <v>1282</v>
      </c>
      <c r="H34" s="61">
        <v>0</v>
      </c>
      <c r="I34" s="104" t="s">
        <v>1282</v>
      </c>
      <c r="J34" s="104" t="s">
        <v>1282</v>
      </c>
      <c r="K34" s="104" t="s">
        <v>1282</v>
      </c>
      <c r="L34" s="60">
        <v>0</v>
      </c>
      <c r="M34" s="61">
        <v>0</v>
      </c>
      <c r="N34" s="104" t="s">
        <v>1282</v>
      </c>
      <c r="O34" s="61">
        <v>0</v>
      </c>
      <c r="P34" s="60">
        <v>0</v>
      </c>
      <c r="Q34" s="60">
        <v>0</v>
      </c>
    </row>
    <row r="35" spans="1:17">
      <c r="A35" t="s">
        <v>168</v>
      </c>
      <c r="B35" s="103" t="s">
        <v>1282</v>
      </c>
      <c r="C35" t="s">
        <v>168</v>
      </c>
      <c r="D35" s="104" t="s">
        <v>1282</v>
      </c>
      <c r="E35" t="s">
        <v>168</v>
      </c>
      <c r="F35" s="104" t="s">
        <v>1282</v>
      </c>
      <c r="G35" s="104" t="s">
        <v>1282</v>
      </c>
      <c r="H35" s="57">
        <v>0</v>
      </c>
      <c r="I35" t="s">
        <v>168</v>
      </c>
      <c r="J35" t="s">
        <v>168</v>
      </c>
      <c r="K35" s="58">
        <v>0</v>
      </c>
      <c r="L35" s="58">
        <v>0</v>
      </c>
      <c r="M35" s="57">
        <v>0</v>
      </c>
      <c r="N35" s="57">
        <v>0</v>
      </c>
      <c r="O35" s="57">
        <v>0</v>
      </c>
      <c r="P35" s="58">
        <v>0</v>
      </c>
      <c r="Q35" s="58">
        <v>0</v>
      </c>
    </row>
    <row r="36" spans="1:17">
      <c r="A36" s="59" t="s">
        <v>705</v>
      </c>
      <c r="B36" s="103" t="s">
        <v>1282</v>
      </c>
      <c r="C36" s="103" t="s">
        <v>1282</v>
      </c>
      <c r="D36" s="104" t="s">
        <v>1282</v>
      </c>
      <c r="E36" s="104" t="s">
        <v>1282</v>
      </c>
      <c r="F36" s="104" t="s">
        <v>1282</v>
      </c>
      <c r="G36" s="104" t="s">
        <v>1282</v>
      </c>
      <c r="H36" s="61">
        <v>0</v>
      </c>
      <c r="I36" s="104" t="s">
        <v>1282</v>
      </c>
      <c r="J36" s="104" t="s">
        <v>1282</v>
      </c>
      <c r="K36" s="104" t="s">
        <v>1282</v>
      </c>
      <c r="L36" s="60">
        <v>0</v>
      </c>
      <c r="M36" s="61">
        <v>0</v>
      </c>
      <c r="N36" s="104" t="s">
        <v>1282</v>
      </c>
      <c r="O36" s="61">
        <v>0</v>
      </c>
      <c r="P36" s="60">
        <v>0</v>
      </c>
      <c r="Q36" s="60">
        <v>0</v>
      </c>
    </row>
    <row r="37" spans="1:17">
      <c r="A37" t="s">
        <v>168</v>
      </c>
      <c r="B37" s="103" t="s">
        <v>1282</v>
      </c>
      <c r="C37" t="s">
        <v>168</v>
      </c>
      <c r="D37" s="104" t="s">
        <v>1282</v>
      </c>
      <c r="E37" t="s">
        <v>168</v>
      </c>
      <c r="F37" s="104" t="s">
        <v>1282</v>
      </c>
      <c r="G37" s="104" t="s">
        <v>1282</v>
      </c>
      <c r="H37" s="57">
        <v>0</v>
      </c>
      <c r="I37" t="s">
        <v>168</v>
      </c>
      <c r="J37" t="s">
        <v>168</v>
      </c>
      <c r="K37" s="58">
        <v>0</v>
      </c>
      <c r="L37" s="58">
        <v>0</v>
      </c>
      <c r="M37" s="57">
        <v>0</v>
      </c>
      <c r="N37" s="57">
        <v>0</v>
      </c>
      <c r="O37" s="57">
        <v>0</v>
      </c>
      <c r="P37" s="58">
        <v>0</v>
      </c>
      <c r="Q37" s="58">
        <v>0</v>
      </c>
    </row>
    <row r="38" spans="1:17">
      <c r="A38" t="s">
        <v>178</v>
      </c>
      <c r="B38" s="103" t="s">
        <v>1282</v>
      </c>
      <c r="C38" s="103" t="s">
        <v>1282</v>
      </c>
      <c r="D38" s="104" t="s">
        <v>1282</v>
      </c>
      <c r="E38" s="104" t="s">
        <v>1282</v>
      </c>
      <c r="F38" s="104" t="s">
        <v>1282</v>
      </c>
      <c r="G38" s="104" t="s">
        <v>1282</v>
      </c>
      <c r="H38" s="104" t="s">
        <v>1282</v>
      </c>
      <c r="I38" s="104" t="s">
        <v>1282</v>
      </c>
      <c r="J38" s="104" t="s">
        <v>1282</v>
      </c>
      <c r="K38" s="104" t="s">
        <v>1282</v>
      </c>
      <c r="L38" s="104" t="s">
        <v>1282</v>
      </c>
      <c r="M38" s="104" t="s">
        <v>1282</v>
      </c>
      <c r="N38" s="104" t="s">
        <v>1282</v>
      </c>
      <c r="O38" s="104" t="s">
        <v>1282</v>
      </c>
      <c r="P38" s="104" t="s">
        <v>1282</v>
      </c>
      <c r="Q38" s="104" t="s">
        <v>1282</v>
      </c>
    </row>
    <row r="39" spans="1:17">
      <c r="A39" t="s">
        <v>193</v>
      </c>
      <c r="B39" s="103" t="s">
        <v>1282</v>
      </c>
      <c r="C39" s="103" t="s">
        <v>1282</v>
      </c>
      <c r="D39" s="104" t="s">
        <v>1282</v>
      </c>
      <c r="E39" s="104" t="s">
        <v>1282</v>
      </c>
      <c r="F39" s="104" t="s">
        <v>1282</v>
      </c>
      <c r="G39" s="104" t="s">
        <v>1282</v>
      </c>
      <c r="H39" s="104" t="s">
        <v>1282</v>
      </c>
      <c r="I39" s="104" t="s">
        <v>1282</v>
      </c>
      <c r="J39" s="104" t="s">
        <v>1282</v>
      </c>
      <c r="K39" s="104" t="s">
        <v>1282</v>
      </c>
      <c r="L39" s="104" t="s">
        <v>1282</v>
      </c>
      <c r="M39" s="104" t="s">
        <v>1282</v>
      </c>
      <c r="N39" s="104" t="s">
        <v>1282</v>
      </c>
      <c r="O39" s="104" t="s">
        <v>1282</v>
      </c>
      <c r="P39" s="104" t="s">
        <v>1282</v>
      </c>
      <c r="Q39" s="104" t="s">
        <v>1282</v>
      </c>
    </row>
    <row r="40" spans="1:17">
      <c r="A40" t="s">
        <v>194</v>
      </c>
      <c r="B40" s="103" t="s">
        <v>1282</v>
      </c>
      <c r="C40" s="103" t="s">
        <v>1282</v>
      </c>
      <c r="D40" s="104" t="s">
        <v>1282</v>
      </c>
      <c r="E40" s="104" t="s">
        <v>1282</v>
      </c>
      <c r="F40" s="104" t="s">
        <v>1282</v>
      </c>
      <c r="G40" s="104" t="s">
        <v>1282</v>
      </c>
      <c r="H40" s="104" t="s">
        <v>1282</v>
      </c>
      <c r="I40" s="104" t="s">
        <v>1282</v>
      </c>
      <c r="J40" s="104" t="s">
        <v>1282</v>
      </c>
      <c r="K40" s="104" t="s">
        <v>1282</v>
      </c>
      <c r="L40" s="104" t="s">
        <v>1282</v>
      </c>
      <c r="M40" s="104" t="s">
        <v>1282</v>
      </c>
      <c r="N40" s="104" t="s">
        <v>1282</v>
      </c>
      <c r="O40" s="104" t="s">
        <v>1282</v>
      </c>
      <c r="P40" s="104" t="s">
        <v>1282</v>
      </c>
      <c r="Q40" s="104" t="s">
        <v>1282</v>
      </c>
    </row>
    <row r="41" spans="1:17">
      <c r="A41" t="s">
        <v>195</v>
      </c>
      <c r="B41" s="103" t="s">
        <v>1282</v>
      </c>
      <c r="C41" s="103" t="s">
        <v>1282</v>
      </c>
      <c r="D41" s="104" t="s">
        <v>1282</v>
      </c>
      <c r="E41" s="104" t="s">
        <v>1282</v>
      </c>
      <c r="F41" s="104" t="s">
        <v>1282</v>
      </c>
      <c r="G41" s="104" t="s">
        <v>1282</v>
      </c>
      <c r="H41" s="104" t="s">
        <v>1282</v>
      </c>
      <c r="I41" s="104" t="s">
        <v>1282</v>
      </c>
      <c r="J41" s="104" t="s">
        <v>1282</v>
      </c>
      <c r="K41" s="104" t="s">
        <v>1282</v>
      </c>
      <c r="L41" s="104" t="s">
        <v>1282</v>
      </c>
      <c r="M41" s="104" t="s">
        <v>1282</v>
      </c>
      <c r="N41" s="104" t="s">
        <v>1282</v>
      </c>
      <c r="O41" s="104" t="s">
        <v>1282</v>
      </c>
      <c r="P41" s="104" t="s">
        <v>1282</v>
      </c>
      <c r="Q41" s="104" t="s">
        <v>1282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34" width="5.7109375" style="14" hidden="1"/>
    <col min="35" max="46" width="9.140625" style="14" hidden="1"/>
    <col min="47" max="52" width="0" style="14" hidden="1"/>
    <col min="53" max="16384" width="9.140625" style="14" hidden="1"/>
  </cols>
  <sheetData>
    <row r="1" spans="1:20" s="1" customFormat="1">
      <c r="A1" s="2" t="s">
        <v>0</v>
      </c>
      <c r="B1" s="63" t="s">
        <v>1281</v>
      </c>
    </row>
    <row r="2" spans="1:20" s="1" customFormat="1">
      <c r="A2" s="2" t="s">
        <v>1</v>
      </c>
      <c r="B2" s="10" t="s">
        <v>738</v>
      </c>
    </row>
    <row r="3" spans="1:20" s="1" customFormat="1">
      <c r="A3" s="2" t="s">
        <v>2</v>
      </c>
      <c r="B3" s="64" t="s">
        <v>739</v>
      </c>
    </row>
    <row r="4" spans="1:20" s="1" customFormat="1">
      <c r="A4" s="2" t="s">
        <v>3</v>
      </c>
      <c r="B4" s="65" t="s">
        <v>156</v>
      </c>
    </row>
    <row r="5" spans="1:20" s="16" customFormat="1">
      <c r="A5" s="34" t="s">
        <v>92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68</v>
      </c>
      <c r="G5" s="35" t="s">
        <v>50</v>
      </c>
      <c r="H5" s="35" t="s">
        <v>120</v>
      </c>
      <c r="I5" s="35" t="s">
        <v>52</v>
      </c>
      <c r="J5" s="35" t="s">
        <v>146</v>
      </c>
      <c r="K5" s="35" t="s">
        <v>147</v>
      </c>
      <c r="L5" s="35" t="s">
        <v>5</v>
      </c>
      <c r="M5" s="35" t="s">
        <v>54</v>
      </c>
      <c r="N5" s="36" t="s">
        <v>142</v>
      </c>
      <c r="O5" s="14"/>
      <c r="P5" s="14"/>
      <c r="Q5" s="14"/>
      <c r="R5" s="14"/>
      <c r="S5" s="14"/>
      <c r="T5" s="14"/>
    </row>
    <row r="6" spans="1:20" s="16" customFormat="1">
      <c r="A6" s="96" t="s">
        <v>1282</v>
      </c>
      <c r="B6" s="97" t="s">
        <v>1282</v>
      </c>
      <c r="C6" s="97" t="s">
        <v>1282</v>
      </c>
      <c r="D6" s="97" t="s">
        <v>1282</v>
      </c>
      <c r="E6" s="97" t="s">
        <v>1282</v>
      </c>
      <c r="F6" s="22" t="s">
        <v>71</v>
      </c>
      <c r="G6" s="97" t="s">
        <v>1282</v>
      </c>
      <c r="H6" s="22" t="s">
        <v>7</v>
      </c>
      <c r="I6" s="22" t="s">
        <v>7</v>
      </c>
      <c r="J6" s="22" t="s">
        <v>143</v>
      </c>
      <c r="K6" s="97" t="s">
        <v>1282</v>
      </c>
      <c r="L6" s="22" t="s">
        <v>6</v>
      </c>
      <c r="M6" s="22" t="s">
        <v>7</v>
      </c>
      <c r="N6" s="31" t="s">
        <v>7</v>
      </c>
      <c r="O6" s="14"/>
      <c r="P6" s="14"/>
      <c r="Q6" s="14"/>
      <c r="R6" s="14"/>
      <c r="S6" s="14"/>
      <c r="T6" s="14"/>
    </row>
    <row r="7" spans="1:20" s="18" customFormat="1" ht="20.25">
      <c r="A7" s="98" t="s">
        <v>1282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72</v>
      </c>
      <c r="M7" s="25" t="s">
        <v>73</v>
      </c>
      <c r="N7" s="25" t="s">
        <v>74</v>
      </c>
      <c r="O7" s="14"/>
      <c r="P7" s="14"/>
      <c r="Q7" s="14"/>
      <c r="R7" s="14"/>
      <c r="S7" s="14"/>
      <c r="T7" s="14"/>
    </row>
    <row r="8" spans="1:20" s="18" customFormat="1" ht="20.25">
      <c r="A8" s="19" t="s">
        <v>121</v>
      </c>
      <c r="B8" s="99" t="s">
        <v>1282</v>
      </c>
      <c r="C8" s="99" t="s">
        <v>1282</v>
      </c>
      <c r="D8" s="99" t="s">
        <v>1282</v>
      </c>
      <c r="E8" s="99" t="s">
        <v>1282</v>
      </c>
      <c r="F8" s="99" t="s">
        <v>1282</v>
      </c>
      <c r="G8" s="99" t="s">
        <v>1282</v>
      </c>
      <c r="H8" s="99" t="s">
        <v>1282</v>
      </c>
      <c r="I8" s="99" t="s">
        <v>1282</v>
      </c>
      <c r="J8" s="55">
        <v>0</v>
      </c>
      <c r="K8" s="99" t="s">
        <v>1282</v>
      </c>
      <c r="L8" s="55">
        <v>0</v>
      </c>
      <c r="M8" s="56">
        <v>0</v>
      </c>
      <c r="N8" s="56">
        <v>0</v>
      </c>
      <c r="O8" s="14"/>
      <c r="P8" s="14"/>
      <c r="Q8" s="14"/>
      <c r="R8" s="14"/>
      <c r="S8" s="14"/>
      <c r="T8" s="14"/>
    </row>
    <row r="9" spans="1:20">
      <c r="A9" s="59" t="s">
        <v>161</v>
      </c>
      <c r="B9" s="103" t="s">
        <v>1282</v>
      </c>
      <c r="C9" s="103" t="s">
        <v>1282</v>
      </c>
      <c r="D9" s="104" t="s">
        <v>1282</v>
      </c>
      <c r="E9" s="104" t="s">
        <v>1282</v>
      </c>
      <c r="F9" s="61">
        <v>0</v>
      </c>
      <c r="G9" s="104" t="s">
        <v>1282</v>
      </c>
      <c r="H9" s="104" t="s">
        <v>1282</v>
      </c>
      <c r="I9" s="60">
        <v>0</v>
      </c>
      <c r="J9" s="61">
        <v>0</v>
      </c>
      <c r="K9" s="104" t="s">
        <v>1282</v>
      </c>
      <c r="L9" s="61">
        <v>0</v>
      </c>
      <c r="M9" s="60">
        <v>0</v>
      </c>
      <c r="N9" s="60">
        <v>0</v>
      </c>
    </row>
    <row r="10" spans="1:20">
      <c r="A10" s="59" t="s">
        <v>678</v>
      </c>
      <c r="B10" s="103" t="s">
        <v>1282</v>
      </c>
      <c r="C10" s="103" t="s">
        <v>1282</v>
      </c>
      <c r="D10" s="104" t="s">
        <v>1282</v>
      </c>
      <c r="E10" s="104" t="s">
        <v>1282</v>
      </c>
      <c r="F10" s="61">
        <v>0</v>
      </c>
      <c r="G10" s="104" t="s">
        <v>1282</v>
      </c>
      <c r="H10" s="104" t="s">
        <v>1282</v>
      </c>
      <c r="I10" s="60">
        <v>0</v>
      </c>
      <c r="J10" s="61">
        <v>0</v>
      </c>
      <c r="K10" s="104" t="s">
        <v>1282</v>
      </c>
      <c r="L10" s="61">
        <v>0</v>
      </c>
      <c r="M10" s="60">
        <v>0</v>
      </c>
      <c r="N10" s="60">
        <v>0</v>
      </c>
    </row>
    <row r="11" spans="1:20">
      <c r="A11" t="s">
        <v>168</v>
      </c>
      <c r="B11" t="s">
        <v>168</v>
      </c>
      <c r="C11" s="103" t="s">
        <v>1282</v>
      </c>
      <c r="D11" t="s">
        <v>168</v>
      </c>
      <c r="E11" s="104" t="s">
        <v>1282</v>
      </c>
      <c r="F11" s="57">
        <v>0</v>
      </c>
      <c r="G11" t="s">
        <v>168</v>
      </c>
      <c r="H11" s="58">
        <v>0</v>
      </c>
      <c r="I11" s="58">
        <v>0</v>
      </c>
      <c r="J11" s="57">
        <v>0</v>
      </c>
      <c r="K11" s="57">
        <v>0</v>
      </c>
      <c r="L11" s="57">
        <v>0</v>
      </c>
      <c r="M11" s="58">
        <v>0</v>
      </c>
      <c r="N11" s="58">
        <v>0</v>
      </c>
    </row>
    <row r="12" spans="1:20">
      <c r="A12" s="59" t="s">
        <v>679</v>
      </c>
      <c r="B12" s="103" t="s">
        <v>1282</v>
      </c>
      <c r="C12" s="103" t="s">
        <v>1282</v>
      </c>
      <c r="D12" s="104" t="s">
        <v>1282</v>
      </c>
      <c r="E12" s="104" t="s">
        <v>1282</v>
      </c>
      <c r="F12" s="61">
        <v>0</v>
      </c>
      <c r="G12" s="104" t="s">
        <v>1282</v>
      </c>
      <c r="H12" s="104" t="s">
        <v>1282</v>
      </c>
      <c r="I12" s="60">
        <v>0</v>
      </c>
      <c r="J12" s="61">
        <v>0</v>
      </c>
      <c r="K12" s="104" t="s">
        <v>1282</v>
      </c>
      <c r="L12" s="61">
        <v>0</v>
      </c>
      <c r="M12" s="60">
        <v>0</v>
      </c>
      <c r="N12" s="60">
        <v>0</v>
      </c>
    </row>
    <row r="13" spans="1:20">
      <c r="A13" t="s">
        <v>168</v>
      </c>
      <c r="B13" t="s">
        <v>168</v>
      </c>
      <c r="C13" s="103" t="s">
        <v>1282</v>
      </c>
      <c r="D13" t="s">
        <v>168</v>
      </c>
      <c r="E13" s="104" t="s">
        <v>1282</v>
      </c>
      <c r="F13" s="57">
        <v>0</v>
      </c>
      <c r="G13" t="s">
        <v>168</v>
      </c>
      <c r="H13" s="58">
        <v>0</v>
      </c>
      <c r="I13" s="58">
        <v>0</v>
      </c>
      <c r="J13" s="57">
        <v>0</v>
      </c>
      <c r="K13" s="57">
        <v>0</v>
      </c>
      <c r="L13" s="57">
        <v>0</v>
      </c>
      <c r="M13" s="58">
        <v>0</v>
      </c>
      <c r="N13" s="58">
        <v>0</v>
      </c>
    </row>
    <row r="14" spans="1:20">
      <c r="A14" s="59" t="s">
        <v>707</v>
      </c>
      <c r="B14" s="103" t="s">
        <v>1282</v>
      </c>
      <c r="C14" s="103" t="s">
        <v>1282</v>
      </c>
      <c r="D14" s="104" t="s">
        <v>1282</v>
      </c>
      <c r="E14" s="104" t="s">
        <v>1282</v>
      </c>
      <c r="F14" s="61">
        <v>0</v>
      </c>
      <c r="G14" s="104" t="s">
        <v>1282</v>
      </c>
      <c r="H14" s="104" t="s">
        <v>1282</v>
      </c>
      <c r="I14" s="60">
        <v>0</v>
      </c>
      <c r="J14" s="61">
        <v>0</v>
      </c>
      <c r="K14" s="104" t="s">
        <v>1282</v>
      </c>
      <c r="L14" s="61">
        <v>0</v>
      </c>
      <c r="M14" s="60">
        <v>0</v>
      </c>
      <c r="N14" s="60">
        <v>0</v>
      </c>
    </row>
    <row r="15" spans="1:20">
      <c r="A15" t="s">
        <v>168</v>
      </c>
      <c r="B15" t="s">
        <v>168</v>
      </c>
      <c r="C15" s="103" t="s">
        <v>1282</v>
      </c>
      <c r="D15" t="s">
        <v>168</v>
      </c>
      <c r="E15" s="104" t="s">
        <v>1282</v>
      </c>
      <c r="F15" s="57">
        <v>0</v>
      </c>
      <c r="G15" t="s">
        <v>168</v>
      </c>
      <c r="H15" s="58">
        <v>0</v>
      </c>
      <c r="I15" s="58">
        <v>0</v>
      </c>
      <c r="J15" s="57">
        <v>0</v>
      </c>
      <c r="K15" s="57">
        <v>0</v>
      </c>
      <c r="L15" s="57">
        <v>0</v>
      </c>
      <c r="M15" s="58">
        <v>0</v>
      </c>
      <c r="N15" s="58">
        <v>0</v>
      </c>
    </row>
    <row r="16" spans="1:20">
      <c r="A16" s="59" t="s">
        <v>708</v>
      </c>
      <c r="B16" s="103" t="s">
        <v>1282</v>
      </c>
      <c r="C16" s="103" t="s">
        <v>1282</v>
      </c>
      <c r="D16" s="104" t="s">
        <v>1282</v>
      </c>
      <c r="E16" s="104" t="s">
        <v>1282</v>
      </c>
      <c r="F16" s="61">
        <v>0</v>
      </c>
      <c r="G16" s="104" t="s">
        <v>1282</v>
      </c>
      <c r="H16" s="104" t="s">
        <v>1282</v>
      </c>
      <c r="I16" s="60">
        <v>0</v>
      </c>
      <c r="J16" s="61">
        <v>0</v>
      </c>
      <c r="K16" s="104" t="s">
        <v>1282</v>
      </c>
      <c r="L16" s="61">
        <v>0</v>
      </c>
      <c r="M16" s="60">
        <v>0</v>
      </c>
      <c r="N16" s="60">
        <v>0</v>
      </c>
    </row>
    <row r="17" spans="1:14">
      <c r="A17" t="s">
        <v>168</v>
      </c>
      <c r="B17" t="s">
        <v>168</v>
      </c>
      <c r="C17" s="103" t="s">
        <v>1282</v>
      </c>
      <c r="D17" t="s">
        <v>168</v>
      </c>
      <c r="E17" s="104" t="s">
        <v>1282</v>
      </c>
      <c r="F17" s="57">
        <v>0</v>
      </c>
      <c r="G17" t="s">
        <v>168</v>
      </c>
      <c r="H17" s="58">
        <v>0</v>
      </c>
      <c r="I17" s="58">
        <v>0</v>
      </c>
      <c r="J17" s="57">
        <v>0</v>
      </c>
      <c r="K17" s="57">
        <v>0</v>
      </c>
      <c r="L17" s="57">
        <v>0</v>
      </c>
      <c r="M17" s="58">
        <v>0</v>
      </c>
      <c r="N17" s="58">
        <v>0</v>
      </c>
    </row>
    <row r="18" spans="1:14">
      <c r="A18" s="59" t="s">
        <v>201</v>
      </c>
      <c r="B18" s="103" t="s">
        <v>1282</v>
      </c>
      <c r="C18" s="103" t="s">
        <v>1282</v>
      </c>
      <c r="D18" s="104" t="s">
        <v>1282</v>
      </c>
      <c r="E18" s="104" t="s">
        <v>1282</v>
      </c>
      <c r="F18" s="61">
        <v>0</v>
      </c>
      <c r="G18" s="104" t="s">
        <v>1282</v>
      </c>
      <c r="H18" s="104" t="s">
        <v>1282</v>
      </c>
      <c r="I18" s="60">
        <v>0</v>
      </c>
      <c r="J18" s="61">
        <v>0</v>
      </c>
      <c r="K18" s="104" t="s">
        <v>1282</v>
      </c>
      <c r="L18" s="61">
        <v>0</v>
      </c>
      <c r="M18" s="60">
        <v>0</v>
      </c>
      <c r="N18" s="60">
        <v>0</v>
      </c>
    </row>
    <row r="19" spans="1:14">
      <c r="A19" t="s">
        <v>168</v>
      </c>
      <c r="B19" t="s">
        <v>168</v>
      </c>
      <c r="C19" s="103" t="s">
        <v>1282</v>
      </c>
      <c r="D19" t="s">
        <v>168</v>
      </c>
      <c r="E19" s="104" t="s">
        <v>1282</v>
      </c>
      <c r="F19" s="57">
        <v>0</v>
      </c>
      <c r="G19" t="s">
        <v>168</v>
      </c>
      <c r="H19" s="58">
        <v>0</v>
      </c>
      <c r="I19" s="58">
        <v>0</v>
      </c>
      <c r="J19" s="57">
        <v>0</v>
      </c>
      <c r="K19" s="57">
        <v>0</v>
      </c>
      <c r="L19" s="57">
        <v>0</v>
      </c>
      <c r="M19" s="58">
        <v>0</v>
      </c>
      <c r="N19" s="58">
        <v>0</v>
      </c>
    </row>
    <row r="20" spans="1:14">
      <c r="A20" s="59" t="s">
        <v>175</v>
      </c>
      <c r="B20" s="103" t="s">
        <v>1282</v>
      </c>
      <c r="C20" s="103" t="s">
        <v>1282</v>
      </c>
      <c r="D20" s="104" t="s">
        <v>1282</v>
      </c>
      <c r="E20" s="104" t="s">
        <v>1282</v>
      </c>
      <c r="F20" s="61">
        <v>0</v>
      </c>
      <c r="G20" s="104" t="s">
        <v>1282</v>
      </c>
      <c r="H20" s="104" t="s">
        <v>1282</v>
      </c>
      <c r="I20" s="60">
        <v>0</v>
      </c>
      <c r="J20" s="61">
        <v>0</v>
      </c>
      <c r="K20" s="104" t="s">
        <v>1282</v>
      </c>
      <c r="L20" s="61">
        <v>0</v>
      </c>
      <c r="M20" s="60">
        <v>0</v>
      </c>
      <c r="N20" s="60">
        <v>0</v>
      </c>
    </row>
    <row r="21" spans="1:14">
      <c r="A21" t="s">
        <v>168</v>
      </c>
      <c r="B21" t="s">
        <v>168</v>
      </c>
      <c r="C21" s="103" t="s">
        <v>1282</v>
      </c>
      <c r="D21" t="s">
        <v>168</v>
      </c>
      <c r="E21" s="104" t="s">
        <v>1282</v>
      </c>
      <c r="F21" s="57">
        <v>0</v>
      </c>
      <c r="G21" t="s">
        <v>168</v>
      </c>
      <c r="H21" s="58">
        <v>0</v>
      </c>
      <c r="I21" s="58">
        <v>0</v>
      </c>
      <c r="J21" s="57">
        <v>0</v>
      </c>
      <c r="K21" s="57">
        <v>0</v>
      </c>
      <c r="L21" s="57">
        <v>0</v>
      </c>
      <c r="M21" s="58">
        <v>0</v>
      </c>
      <c r="N21" s="58">
        <v>0</v>
      </c>
    </row>
    <row r="22" spans="1:14">
      <c r="A22" t="s">
        <v>178</v>
      </c>
      <c r="B22" s="103" t="s">
        <v>1282</v>
      </c>
      <c r="C22" s="103" t="s">
        <v>1282</v>
      </c>
      <c r="D22" s="104" t="s">
        <v>1282</v>
      </c>
      <c r="E22" s="104" t="s">
        <v>1282</v>
      </c>
      <c r="F22" s="104" t="s">
        <v>1282</v>
      </c>
      <c r="G22" s="104" t="s">
        <v>1282</v>
      </c>
      <c r="H22" s="104" t="s">
        <v>1282</v>
      </c>
      <c r="I22" s="104" t="s">
        <v>1282</v>
      </c>
      <c r="J22" s="104" t="s">
        <v>1282</v>
      </c>
      <c r="K22" s="104" t="s">
        <v>1282</v>
      </c>
      <c r="L22" s="104" t="s">
        <v>1282</v>
      </c>
      <c r="M22" s="104" t="s">
        <v>1282</v>
      </c>
      <c r="N22" s="104" t="s">
        <v>1282</v>
      </c>
    </row>
    <row r="23" spans="1:14">
      <c r="A23" t="s">
        <v>193</v>
      </c>
      <c r="B23" s="103" t="s">
        <v>1282</v>
      </c>
      <c r="C23" s="103" t="s">
        <v>1282</v>
      </c>
      <c r="D23" s="104" t="s">
        <v>1282</v>
      </c>
      <c r="E23" s="104" t="s">
        <v>1282</v>
      </c>
      <c r="F23" s="104" t="s">
        <v>1282</v>
      </c>
      <c r="G23" s="104" t="s">
        <v>1282</v>
      </c>
      <c r="H23" s="104" t="s">
        <v>1282</v>
      </c>
      <c r="I23" s="104" t="s">
        <v>1282</v>
      </c>
      <c r="J23" s="104" t="s">
        <v>1282</v>
      </c>
      <c r="K23" s="104" t="s">
        <v>1282</v>
      </c>
      <c r="L23" s="104" t="s">
        <v>1282</v>
      </c>
      <c r="M23" s="104" t="s">
        <v>1282</v>
      </c>
      <c r="N23" s="104" t="s">
        <v>1282</v>
      </c>
    </row>
    <row r="24" spans="1:14">
      <c r="A24" t="s">
        <v>194</v>
      </c>
      <c r="B24" s="103" t="s">
        <v>1282</v>
      </c>
      <c r="C24" s="103" t="s">
        <v>1282</v>
      </c>
      <c r="D24" s="104" t="s">
        <v>1282</v>
      </c>
      <c r="E24" s="104" t="s">
        <v>1282</v>
      </c>
      <c r="F24" s="104" t="s">
        <v>1282</v>
      </c>
      <c r="G24" s="104" t="s">
        <v>1282</v>
      </c>
      <c r="H24" s="104" t="s">
        <v>1282</v>
      </c>
      <c r="I24" s="104" t="s">
        <v>1282</v>
      </c>
      <c r="J24" s="104" t="s">
        <v>1282</v>
      </c>
      <c r="K24" s="104" t="s">
        <v>1282</v>
      </c>
      <c r="L24" s="104" t="s">
        <v>1282</v>
      </c>
      <c r="M24" s="104" t="s">
        <v>1282</v>
      </c>
      <c r="N24" s="104" t="s">
        <v>1282</v>
      </c>
    </row>
    <row r="25" spans="1:14">
      <c r="A25" t="s">
        <v>195</v>
      </c>
      <c r="B25" s="103" t="s">
        <v>1282</v>
      </c>
      <c r="C25" s="103" t="s">
        <v>1282</v>
      </c>
      <c r="D25" s="104" t="s">
        <v>1282</v>
      </c>
      <c r="E25" s="104" t="s">
        <v>1282</v>
      </c>
      <c r="F25" s="104" t="s">
        <v>1282</v>
      </c>
      <c r="G25" s="104" t="s">
        <v>1282</v>
      </c>
      <c r="H25" s="104" t="s">
        <v>1282</v>
      </c>
      <c r="I25" s="104" t="s">
        <v>1282</v>
      </c>
      <c r="J25" s="104" t="s">
        <v>1282</v>
      </c>
      <c r="K25" s="104" t="s">
        <v>1282</v>
      </c>
      <c r="L25" s="104" t="s">
        <v>1282</v>
      </c>
      <c r="M25" s="104" t="s">
        <v>1282</v>
      </c>
      <c r="N25" s="104" t="s">
        <v>1282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4" width="5.7109375" style="16" hidden="1"/>
    <col min="35" max="40" width="9.140625" style="14" hidden="1"/>
    <col min="41" max="52" width="0" style="14" hidden="1"/>
    <col min="53" max="16384" width="9.140625" style="14" hidden="1"/>
  </cols>
  <sheetData>
    <row r="1" spans="1:34" s="1" customFormat="1">
      <c r="A1" s="2" t="s">
        <v>0</v>
      </c>
      <c r="B1" s="63" t="s">
        <v>1281</v>
      </c>
    </row>
    <row r="2" spans="1:34" s="1" customFormat="1">
      <c r="A2" s="2" t="s">
        <v>1</v>
      </c>
      <c r="B2" s="10" t="s">
        <v>738</v>
      </c>
    </row>
    <row r="3" spans="1:34" s="1" customFormat="1">
      <c r="A3" s="2" t="s">
        <v>2</v>
      </c>
      <c r="B3" s="64" t="s">
        <v>739</v>
      </c>
    </row>
    <row r="4" spans="1:34" s="1" customFormat="1">
      <c r="A4" s="2" t="s">
        <v>3</v>
      </c>
      <c r="B4" s="65" t="s">
        <v>156</v>
      </c>
    </row>
    <row r="5" spans="1:34" s="16" customFormat="1">
      <c r="A5" s="34" t="s">
        <v>92</v>
      </c>
      <c r="B5" s="37" t="s">
        <v>122</v>
      </c>
      <c r="C5" s="37" t="s">
        <v>123</v>
      </c>
      <c r="D5" s="37" t="s">
        <v>124</v>
      </c>
      <c r="E5" s="37" t="s">
        <v>50</v>
      </c>
      <c r="F5" s="37" t="s">
        <v>125</v>
      </c>
      <c r="G5" s="37" t="s">
        <v>54</v>
      </c>
      <c r="H5" s="38" t="s">
        <v>55</v>
      </c>
      <c r="I5" s="54" t="s">
        <v>140</v>
      </c>
    </row>
    <row r="6" spans="1:34" s="16" customFormat="1">
      <c r="A6" s="96" t="s">
        <v>1282</v>
      </c>
      <c r="B6" s="17" t="s">
        <v>70</v>
      </c>
      <c r="C6" s="97" t="s">
        <v>1282</v>
      </c>
      <c r="D6" s="17" t="s">
        <v>7</v>
      </c>
      <c r="E6" s="97" t="s">
        <v>1282</v>
      </c>
      <c r="F6" s="17" t="s">
        <v>141</v>
      </c>
      <c r="G6" s="22" t="s">
        <v>7</v>
      </c>
      <c r="H6" s="31" t="s">
        <v>7</v>
      </c>
      <c r="I6" s="119" t="s">
        <v>1282</v>
      </c>
    </row>
    <row r="7" spans="1:34" s="18" customFormat="1" ht="20.25">
      <c r="A7" s="98" t="s">
        <v>1282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25" t="s">
        <v>59</v>
      </c>
      <c r="H7" s="25" t="s">
        <v>60</v>
      </c>
      <c r="I7" s="25" t="s">
        <v>61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s="18" customFormat="1" ht="20.25">
      <c r="A8" s="19" t="s">
        <v>126</v>
      </c>
      <c r="B8" s="99" t="s">
        <v>1282</v>
      </c>
      <c r="C8" s="99" t="s">
        <v>1282</v>
      </c>
      <c r="D8" s="99" t="s">
        <v>1282</v>
      </c>
      <c r="E8" s="99" t="s">
        <v>1282</v>
      </c>
      <c r="F8" s="55">
        <v>0</v>
      </c>
      <c r="G8" s="56">
        <v>0</v>
      </c>
      <c r="H8" s="56">
        <v>0</v>
      </c>
      <c r="I8" s="120" t="s">
        <v>1282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A9" s="59" t="s">
        <v>161</v>
      </c>
      <c r="B9" s="103" t="s">
        <v>1282</v>
      </c>
      <c r="C9" s="104" t="s">
        <v>1282</v>
      </c>
      <c r="D9" s="60">
        <v>0</v>
      </c>
      <c r="E9" s="115" t="s">
        <v>1282</v>
      </c>
      <c r="F9" s="61">
        <v>0</v>
      </c>
      <c r="G9" s="60">
        <v>0</v>
      </c>
      <c r="H9" s="60">
        <v>0</v>
      </c>
      <c r="I9" s="115" t="s">
        <v>1282</v>
      </c>
    </row>
    <row r="10" spans="1:34">
      <c r="A10" s="59" t="s">
        <v>709</v>
      </c>
      <c r="B10" s="103" t="s">
        <v>1282</v>
      </c>
      <c r="C10" s="104" t="s">
        <v>1282</v>
      </c>
      <c r="D10" s="60">
        <v>0</v>
      </c>
      <c r="E10" s="115" t="s">
        <v>1282</v>
      </c>
      <c r="F10" s="61">
        <v>0</v>
      </c>
      <c r="G10" s="60">
        <v>0</v>
      </c>
      <c r="H10" s="60">
        <v>0</v>
      </c>
      <c r="I10" s="115" t="s">
        <v>1282</v>
      </c>
    </row>
    <row r="11" spans="1:34">
      <c r="A11" t="s">
        <v>168</v>
      </c>
      <c r="B11" s="103" t="s">
        <v>1282</v>
      </c>
      <c r="C11" s="104" t="s">
        <v>1282</v>
      </c>
      <c r="D11" s="58">
        <v>0</v>
      </c>
      <c r="E11" t="s">
        <v>168</v>
      </c>
      <c r="F11" s="57">
        <v>0</v>
      </c>
      <c r="G11" s="58">
        <v>0</v>
      </c>
      <c r="H11" s="58">
        <v>0</v>
      </c>
      <c r="I11" s="115" t="s">
        <v>1282</v>
      </c>
    </row>
    <row r="12" spans="1:34">
      <c r="A12" s="59" t="s">
        <v>710</v>
      </c>
      <c r="B12" s="103" t="s">
        <v>1282</v>
      </c>
      <c r="C12" s="104" t="s">
        <v>1282</v>
      </c>
      <c r="D12" s="60">
        <v>0</v>
      </c>
      <c r="E12" s="115" t="s">
        <v>1282</v>
      </c>
      <c r="F12" s="61">
        <v>0</v>
      </c>
      <c r="G12" s="60">
        <v>0</v>
      </c>
      <c r="H12" s="60">
        <v>0</v>
      </c>
      <c r="I12" s="115" t="s">
        <v>1282</v>
      </c>
    </row>
    <row r="13" spans="1:34">
      <c r="A13" t="s">
        <v>168</v>
      </c>
      <c r="B13" s="103" t="s">
        <v>1282</v>
      </c>
      <c r="C13" s="104" t="s">
        <v>1282</v>
      </c>
      <c r="D13" s="58">
        <v>0</v>
      </c>
      <c r="E13" t="s">
        <v>168</v>
      </c>
      <c r="F13" s="57">
        <v>0</v>
      </c>
      <c r="G13" s="58">
        <v>0</v>
      </c>
      <c r="H13" s="58">
        <v>0</v>
      </c>
      <c r="I13" s="115" t="s">
        <v>1282</v>
      </c>
    </row>
    <row r="14" spans="1:34">
      <c r="A14" s="59" t="s">
        <v>175</v>
      </c>
      <c r="B14" s="103" t="s">
        <v>1282</v>
      </c>
      <c r="C14" s="104" t="s">
        <v>1282</v>
      </c>
      <c r="D14" s="60">
        <v>0</v>
      </c>
      <c r="E14" s="115" t="s">
        <v>1282</v>
      </c>
      <c r="F14" s="61">
        <v>0</v>
      </c>
      <c r="G14" s="60">
        <v>0</v>
      </c>
      <c r="H14" s="60">
        <v>0</v>
      </c>
      <c r="I14" s="115" t="s">
        <v>1282</v>
      </c>
    </row>
    <row r="15" spans="1:34">
      <c r="A15" s="59" t="s">
        <v>709</v>
      </c>
      <c r="B15" s="103" t="s">
        <v>1282</v>
      </c>
      <c r="C15" s="104" t="s">
        <v>1282</v>
      </c>
      <c r="D15" s="60">
        <v>0</v>
      </c>
      <c r="E15" s="115" t="s">
        <v>1282</v>
      </c>
      <c r="F15" s="61">
        <v>0</v>
      </c>
      <c r="G15" s="60">
        <v>0</v>
      </c>
      <c r="H15" s="60">
        <v>0</v>
      </c>
      <c r="I15" s="115" t="s">
        <v>1282</v>
      </c>
    </row>
    <row r="16" spans="1:34">
      <c r="A16" t="s">
        <v>168</v>
      </c>
      <c r="B16" s="103" t="s">
        <v>1282</v>
      </c>
      <c r="C16" s="104" t="s">
        <v>1282</v>
      </c>
      <c r="D16" s="58">
        <v>0</v>
      </c>
      <c r="E16" t="s">
        <v>168</v>
      </c>
      <c r="F16" s="57">
        <v>0</v>
      </c>
      <c r="G16" s="58">
        <v>0</v>
      </c>
      <c r="H16" s="58">
        <v>0</v>
      </c>
      <c r="I16" s="115" t="s">
        <v>1282</v>
      </c>
    </row>
    <row r="17" spans="1:9">
      <c r="A17" s="59" t="s">
        <v>710</v>
      </c>
      <c r="B17" s="103" t="s">
        <v>1282</v>
      </c>
      <c r="C17" s="104" t="s">
        <v>1282</v>
      </c>
      <c r="D17" s="60">
        <v>0</v>
      </c>
      <c r="E17" s="115" t="s">
        <v>1282</v>
      </c>
      <c r="F17" s="61">
        <v>0</v>
      </c>
      <c r="G17" s="60">
        <v>0</v>
      </c>
      <c r="H17" s="60">
        <v>0</v>
      </c>
      <c r="I17" s="115" t="s">
        <v>1282</v>
      </c>
    </row>
    <row r="18" spans="1:9">
      <c r="A18" t="s">
        <v>168</v>
      </c>
      <c r="B18" s="103" t="s">
        <v>1282</v>
      </c>
      <c r="C18" s="104" t="s">
        <v>1282</v>
      </c>
      <c r="D18" s="58">
        <v>0</v>
      </c>
      <c r="E18" t="s">
        <v>168</v>
      </c>
      <c r="F18" s="57">
        <v>0</v>
      </c>
      <c r="G18" s="58">
        <v>0</v>
      </c>
      <c r="H18" s="58">
        <v>0</v>
      </c>
      <c r="I18" s="115" t="s">
        <v>1282</v>
      </c>
    </row>
    <row r="19" spans="1:9" hidden="1">
      <c r="E19" s="16"/>
      <c r="F19" s="16"/>
      <c r="G19" s="16"/>
    </row>
    <row r="20" spans="1:9" hidden="1">
      <c r="E20" s="16"/>
      <c r="F20" s="16"/>
      <c r="G20" s="16"/>
    </row>
    <row r="21" spans="1:9" hidden="1">
      <c r="E21" s="16"/>
      <c r="F21" s="16"/>
      <c r="G21" s="16"/>
    </row>
    <row r="22" spans="1:9" hidden="1">
      <c r="E22" s="16"/>
      <c r="F22" s="16"/>
      <c r="G22" s="16"/>
    </row>
    <row r="23" spans="1:9" hidden="1">
      <c r="E23" s="16"/>
      <c r="F23" s="16"/>
      <c r="G23" s="16"/>
    </row>
    <row r="24" spans="1:9" hidden="1">
      <c r="E24" s="16"/>
      <c r="F24" s="16"/>
      <c r="G24" s="16"/>
    </row>
    <row r="25" spans="1:9" hidden="1">
      <c r="E25" s="16"/>
      <c r="F25" s="16"/>
      <c r="G25" s="16"/>
    </row>
    <row r="26" spans="1:9" hidden="1">
      <c r="E26" s="16"/>
      <c r="F26" s="16"/>
      <c r="G26" s="16"/>
    </row>
    <row r="27" spans="1:9" hidden="1">
      <c r="E27" s="16"/>
      <c r="F27" s="16"/>
      <c r="G27" s="16"/>
    </row>
    <row r="28" spans="1:9" hidden="1">
      <c r="E28" s="16"/>
      <c r="F28" s="16"/>
      <c r="G28" s="16"/>
    </row>
    <row r="29" spans="1:9" hidden="1">
      <c r="E29" s="16"/>
      <c r="F29" s="16"/>
      <c r="G29" s="16"/>
    </row>
    <row r="30" spans="1:9" hidden="1">
      <c r="E30" s="16"/>
      <c r="F30" s="16"/>
      <c r="G30" s="16"/>
    </row>
    <row r="31" spans="1:9" hidden="1">
      <c r="E31" s="16"/>
      <c r="F31" s="16"/>
      <c r="G31" s="16"/>
    </row>
    <row r="32" spans="1:9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34" width="5.7109375" style="14" hidden="1"/>
    <col min="35" max="41" width="9.140625" style="14" hidden="1"/>
    <col min="42" max="52" width="0" style="14" hidden="1"/>
    <col min="53" max="16384" width="9.140625" style="14" hidden="1"/>
  </cols>
  <sheetData>
    <row r="1" spans="1:25" s="1" customFormat="1">
      <c r="A1" s="2" t="s">
        <v>0</v>
      </c>
      <c r="B1" s="63" t="s">
        <v>1281</v>
      </c>
    </row>
    <row r="2" spans="1:25" s="1" customFormat="1">
      <c r="A2" s="2" t="s">
        <v>1</v>
      </c>
      <c r="B2" s="10" t="s">
        <v>738</v>
      </c>
    </row>
    <row r="3" spans="1:25" s="1" customFormat="1">
      <c r="A3" s="2" t="s">
        <v>2</v>
      </c>
      <c r="B3" s="64" t="s">
        <v>739</v>
      </c>
    </row>
    <row r="4" spans="1:25" s="1" customFormat="1">
      <c r="A4" s="2" t="s">
        <v>3</v>
      </c>
      <c r="B4" s="65" t="s">
        <v>156</v>
      </c>
    </row>
    <row r="5" spans="1:25" s="16" customFormat="1">
      <c r="A5" s="34" t="s">
        <v>92</v>
      </c>
      <c r="B5" s="34" t="s">
        <v>47</v>
      </c>
      <c r="C5" s="34" t="s">
        <v>48</v>
      </c>
      <c r="D5" s="34" t="s">
        <v>127</v>
      </c>
      <c r="E5" s="34" t="s">
        <v>128</v>
      </c>
      <c r="F5" s="34" t="s">
        <v>50</v>
      </c>
      <c r="G5" s="34" t="s">
        <v>129</v>
      </c>
      <c r="H5" s="34" t="s">
        <v>5</v>
      </c>
      <c r="I5" s="34" t="s">
        <v>54</v>
      </c>
      <c r="J5" s="34" t="s">
        <v>55</v>
      </c>
    </row>
    <row r="6" spans="1:25" s="16" customFormat="1">
      <c r="A6" s="96" t="s">
        <v>1282</v>
      </c>
      <c r="B6" s="118" t="s">
        <v>1282</v>
      </c>
      <c r="C6" s="97" t="s">
        <v>1282</v>
      </c>
      <c r="D6" s="97" t="s">
        <v>1282</v>
      </c>
      <c r="E6" s="17" t="s">
        <v>7</v>
      </c>
      <c r="F6" s="97" t="s">
        <v>1282</v>
      </c>
      <c r="G6" s="17" t="s">
        <v>7</v>
      </c>
      <c r="H6" s="17" t="s">
        <v>6</v>
      </c>
      <c r="I6" s="22" t="s">
        <v>7</v>
      </c>
      <c r="J6" s="31" t="s">
        <v>7</v>
      </c>
    </row>
    <row r="7" spans="1:25" s="18" customFormat="1" ht="20.25">
      <c r="A7" s="98" t="s">
        <v>1282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25" t="s">
        <v>60</v>
      </c>
      <c r="I7" s="25" t="s">
        <v>61</v>
      </c>
      <c r="J7" s="25" t="s">
        <v>61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8" customFormat="1" ht="20.25">
      <c r="A8" s="19" t="s">
        <v>130</v>
      </c>
      <c r="B8" s="99" t="s">
        <v>1282</v>
      </c>
      <c r="C8" s="99" t="s">
        <v>1282</v>
      </c>
      <c r="D8" s="99" t="s">
        <v>1282</v>
      </c>
      <c r="E8" s="99" t="s">
        <v>1282</v>
      </c>
      <c r="F8" s="99" t="s">
        <v>1282</v>
      </c>
      <c r="G8" s="99" t="s">
        <v>1282</v>
      </c>
      <c r="H8" s="55">
        <v>0</v>
      </c>
      <c r="I8" s="56">
        <v>0</v>
      </c>
      <c r="J8" s="56">
        <v>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>
      <c r="A9" s="59" t="s">
        <v>161</v>
      </c>
      <c r="B9" s="103" t="s">
        <v>1282</v>
      </c>
      <c r="C9" s="115" t="s">
        <v>1282</v>
      </c>
      <c r="D9" s="115" t="s">
        <v>1282</v>
      </c>
      <c r="E9" s="115" t="s">
        <v>1282</v>
      </c>
      <c r="F9" s="115" t="s">
        <v>1282</v>
      </c>
      <c r="G9" s="60">
        <v>0</v>
      </c>
      <c r="H9" s="61">
        <v>0</v>
      </c>
      <c r="I9" s="60">
        <v>0</v>
      </c>
      <c r="J9" s="60">
        <v>0</v>
      </c>
    </row>
    <row r="10" spans="1:25">
      <c r="A10" t="s">
        <v>168</v>
      </c>
      <c r="B10" s="103" t="s">
        <v>1282</v>
      </c>
      <c r="C10" t="s">
        <v>168</v>
      </c>
      <c r="D10" s="115" t="s">
        <v>1282</v>
      </c>
      <c r="E10" s="58">
        <v>0</v>
      </c>
      <c r="F10" t="s">
        <v>168</v>
      </c>
      <c r="G10" s="58">
        <v>0</v>
      </c>
      <c r="H10" s="57">
        <v>0</v>
      </c>
      <c r="I10" s="58">
        <v>0</v>
      </c>
      <c r="J10" s="58">
        <v>0</v>
      </c>
    </row>
    <row r="11" spans="1:25">
      <c r="A11" s="59" t="s">
        <v>175</v>
      </c>
      <c r="B11" s="103" t="s">
        <v>1282</v>
      </c>
      <c r="C11" s="115" t="s">
        <v>1282</v>
      </c>
      <c r="D11" s="115" t="s">
        <v>1282</v>
      </c>
      <c r="E11" s="115" t="s">
        <v>1282</v>
      </c>
      <c r="F11" s="115" t="s">
        <v>1282</v>
      </c>
      <c r="G11" s="60">
        <v>0</v>
      </c>
      <c r="H11" s="61">
        <v>0</v>
      </c>
      <c r="I11" s="60">
        <v>0</v>
      </c>
      <c r="J11" s="60">
        <v>0</v>
      </c>
    </row>
    <row r="12" spans="1:25">
      <c r="A12" t="s">
        <v>168</v>
      </c>
      <c r="B12" s="103" t="s">
        <v>1282</v>
      </c>
      <c r="C12" t="s">
        <v>168</v>
      </c>
      <c r="D12" s="115" t="s">
        <v>1282</v>
      </c>
      <c r="E12" s="58">
        <v>0</v>
      </c>
      <c r="F12" t="s">
        <v>168</v>
      </c>
      <c r="G12" s="58">
        <v>0</v>
      </c>
      <c r="H12" s="57">
        <v>0</v>
      </c>
      <c r="I12" s="58">
        <v>0</v>
      </c>
      <c r="J12" s="58">
        <v>0</v>
      </c>
    </row>
    <row r="13" spans="1:25" hidden="1">
      <c r="C13" s="16"/>
      <c r="D13" s="16"/>
      <c r="E13" s="16"/>
      <c r="F13" s="16"/>
      <c r="G13" s="16"/>
    </row>
    <row r="14" spans="1:25" hidden="1">
      <c r="C14" s="16"/>
      <c r="D14" s="16"/>
      <c r="E14" s="16"/>
      <c r="F14" s="16"/>
      <c r="G14" s="16"/>
    </row>
    <row r="15" spans="1:25" hidden="1">
      <c r="C15" s="16"/>
      <c r="D15" s="16"/>
      <c r="E15" s="16"/>
      <c r="F15" s="16"/>
      <c r="G15" s="16"/>
    </row>
    <row r="16" spans="1:25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D598" s="39"/>
      <c r="F598" s="39"/>
    </row>
    <row r="599" spans="3:7" hidden="1">
      <c r="D599" s="39"/>
      <c r="F599" s="39"/>
    </row>
    <row r="600" spans="3:7" hidden="1">
      <c r="D600" s="39"/>
      <c r="F600" s="39"/>
    </row>
    <row r="601" spans="3:7" hidden="1">
      <c r="D601" s="39"/>
      <c r="F601" s="39"/>
    </row>
    <row r="602" spans="3:7" hidden="1">
      <c r="D602" s="39"/>
      <c r="F602" s="39"/>
    </row>
    <row r="603" spans="3:7" hidden="1">
      <c r="D603" s="39"/>
      <c r="F603" s="39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34" width="5.7109375" style="14" hidden="1"/>
    <col min="35" max="41" width="9.140625" style="14" hidden="1"/>
    <col min="42" max="52" width="0" style="14" hidden="1"/>
    <col min="53" max="16384" width="9.140625" style="14" hidden="1"/>
  </cols>
  <sheetData>
    <row r="1" spans="1:25" s="1" customFormat="1">
      <c r="A1" s="2" t="s">
        <v>0</v>
      </c>
      <c r="B1" s="63" t="s">
        <v>1281</v>
      </c>
    </row>
    <row r="2" spans="1:25" s="1" customFormat="1">
      <c r="A2" s="2" t="s">
        <v>1</v>
      </c>
      <c r="B2" s="10" t="s">
        <v>738</v>
      </c>
    </row>
    <row r="3" spans="1:25" s="1" customFormat="1">
      <c r="A3" s="2" t="s">
        <v>2</v>
      </c>
      <c r="B3" s="64" t="s">
        <v>739</v>
      </c>
    </row>
    <row r="4" spans="1:25" s="1" customFormat="1">
      <c r="A4" s="2" t="s">
        <v>3</v>
      </c>
      <c r="B4" s="65" t="s">
        <v>156</v>
      </c>
    </row>
    <row r="5" spans="1:25" s="16" customFormat="1">
      <c r="A5" s="34" t="s">
        <v>92</v>
      </c>
      <c r="B5" s="37" t="s">
        <v>46</v>
      </c>
      <c r="C5" s="37" t="s">
        <v>48</v>
      </c>
      <c r="D5" s="37" t="s">
        <v>127</v>
      </c>
      <c r="E5" s="37" t="s">
        <v>128</v>
      </c>
      <c r="F5" s="37" t="s">
        <v>50</v>
      </c>
      <c r="G5" s="37" t="s">
        <v>129</v>
      </c>
      <c r="H5" s="37" t="s">
        <v>5</v>
      </c>
      <c r="I5" s="37" t="s">
        <v>54</v>
      </c>
      <c r="J5" s="38" t="s">
        <v>55</v>
      </c>
    </row>
    <row r="6" spans="1:25" s="16" customFormat="1">
      <c r="A6" s="96" t="s">
        <v>1282</v>
      </c>
      <c r="B6" s="97" t="s">
        <v>1282</v>
      </c>
      <c r="C6" s="97" t="s">
        <v>1282</v>
      </c>
      <c r="D6" s="97" t="s">
        <v>1282</v>
      </c>
      <c r="E6" s="17" t="s">
        <v>7</v>
      </c>
      <c r="F6" s="97" t="s">
        <v>1282</v>
      </c>
      <c r="G6" s="17" t="s">
        <v>7</v>
      </c>
      <c r="H6" s="17" t="s">
        <v>6</v>
      </c>
      <c r="I6" s="22" t="s">
        <v>7</v>
      </c>
      <c r="J6" s="31" t="s">
        <v>7</v>
      </c>
    </row>
    <row r="7" spans="1:25" s="18" customFormat="1" ht="20.25">
      <c r="A7" s="98" t="s">
        <v>1282</v>
      </c>
      <c r="B7" s="25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25" t="s">
        <v>61</v>
      </c>
      <c r="J7" s="25" t="s">
        <v>62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8" customFormat="1" ht="20.25">
      <c r="A8" s="19" t="s">
        <v>131</v>
      </c>
      <c r="B8" s="113" t="s">
        <v>1282</v>
      </c>
      <c r="C8" s="99" t="s">
        <v>1282</v>
      </c>
      <c r="D8" s="99" t="s">
        <v>1282</v>
      </c>
      <c r="E8" s="99" t="s">
        <v>1282</v>
      </c>
      <c r="F8" s="99" t="s">
        <v>1282</v>
      </c>
      <c r="G8" s="56">
        <v>0</v>
      </c>
      <c r="H8" s="55">
        <v>-2081.1634234579601</v>
      </c>
      <c r="I8" s="56">
        <v>1</v>
      </c>
      <c r="J8" s="56">
        <v>-5.1000000000000004E-3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>
      <c r="A9" s="59" t="s">
        <v>161</v>
      </c>
      <c r="B9" s="103" t="s">
        <v>1282</v>
      </c>
      <c r="C9" s="103" t="s">
        <v>1282</v>
      </c>
      <c r="D9" s="103" t="s">
        <v>1282</v>
      </c>
      <c r="E9" s="103" t="s">
        <v>1282</v>
      </c>
      <c r="F9" s="103" t="s">
        <v>1282</v>
      </c>
      <c r="G9" s="60">
        <v>0</v>
      </c>
      <c r="H9" s="61">
        <v>-1445.8292556399999</v>
      </c>
      <c r="I9" s="60">
        <v>0.69469999999999998</v>
      </c>
      <c r="J9" s="60">
        <v>-3.5999999999999999E-3</v>
      </c>
    </row>
    <row r="10" spans="1:25">
      <c r="A10" t="s">
        <v>711</v>
      </c>
      <c r="B10" t="s">
        <v>712</v>
      </c>
      <c r="C10" s="64" t="s">
        <v>1280</v>
      </c>
      <c r="D10" s="102" t="s">
        <v>1282</v>
      </c>
      <c r="E10" s="58">
        <v>0</v>
      </c>
      <c r="F10" t="s">
        <v>96</v>
      </c>
      <c r="G10" s="58">
        <v>0</v>
      </c>
      <c r="H10" s="57">
        <v>-174.19238999999999</v>
      </c>
      <c r="I10" s="58">
        <v>8.3699999999999997E-2</v>
      </c>
      <c r="J10" s="58">
        <v>-4.0000000000000002E-4</v>
      </c>
    </row>
    <row r="11" spans="1:25">
      <c r="A11" t="s">
        <v>713</v>
      </c>
      <c r="B11" t="s">
        <v>714</v>
      </c>
      <c r="C11" s="64" t="s">
        <v>1280</v>
      </c>
      <c r="D11" s="102" t="s">
        <v>1282</v>
      </c>
      <c r="E11" s="58">
        <v>0</v>
      </c>
      <c r="F11" t="s">
        <v>96</v>
      </c>
      <c r="G11" s="58">
        <v>0</v>
      </c>
      <c r="H11" s="57">
        <v>-6.32118</v>
      </c>
      <c r="I11" s="58">
        <v>3.0000000000000001E-3</v>
      </c>
      <c r="J11" s="58">
        <v>0</v>
      </c>
    </row>
    <row r="12" spans="1:25">
      <c r="A12" t="s">
        <v>715</v>
      </c>
      <c r="B12" t="s">
        <v>716</v>
      </c>
      <c r="C12" s="64" t="s">
        <v>1280</v>
      </c>
      <c r="D12" s="102" t="s">
        <v>1282</v>
      </c>
      <c r="E12" s="58">
        <v>0</v>
      </c>
      <c r="F12" t="s">
        <v>96</v>
      </c>
      <c r="G12" s="58">
        <v>0</v>
      </c>
      <c r="H12" s="57">
        <v>-0.38918999999999998</v>
      </c>
      <c r="I12" s="58">
        <v>2.0000000000000001E-4</v>
      </c>
      <c r="J12" s="58">
        <v>0</v>
      </c>
    </row>
    <row r="13" spans="1:25">
      <c r="A13" t="s">
        <v>717</v>
      </c>
      <c r="B13" t="s">
        <v>718</v>
      </c>
      <c r="C13" s="64" t="s">
        <v>1280</v>
      </c>
      <c r="D13" s="102" t="s">
        <v>1282</v>
      </c>
      <c r="E13" s="58">
        <v>0</v>
      </c>
      <c r="F13" t="s">
        <v>96</v>
      </c>
      <c r="G13" s="58">
        <v>0</v>
      </c>
      <c r="H13" s="57">
        <v>6.9366199999999996</v>
      </c>
      <c r="I13" s="58">
        <v>-3.3E-3</v>
      </c>
      <c r="J13" s="58">
        <v>0</v>
      </c>
    </row>
    <row r="14" spans="1:25">
      <c r="A14" t="s">
        <v>719</v>
      </c>
      <c r="B14" t="s">
        <v>720</v>
      </c>
      <c r="C14" s="64" t="s">
        <v>1280</v>
      </c>
      <c r="D14" s="102" t="s">
        <v>1282</v>
      </c>
      <c r="E14" s="58">
        <v>0</v>
      </c>
      <c r="F14" t="s">
        <v>98</v>
      </c>
      <c r="G14" s="58">
        <v>0</v>
      </c>
      <c r="H14" s="57">
        <v>-807.36247448999995</v>
      </c>
      <c r="I14" s="58">
        <v>0.38790000000000002</v>
      </c>
      <c r="J14" s="58">
        <v>-2E-3</v>
      </c>
    </row>
    <row r="15" spans="1:25">
      <c r="A15" t="s">
        <v>721</v>
      </c>
      <c r="B15" t="s">
        <v>722</v>
      </c>
      <c r="C15" s="64" t="s">
        <v>1280</v>
      </c>
      <c r="D15" s="102" t="s">
        <v>1282</v>
      </c>
      <c r="E15" s="58">
        <v>0</v>
      </c>
      <c r="F15" t="s">
        <v>98</v>
      </c>
      <c r="G15" s="58">
        <v>0</v>
      </c>
      <c r="H15" s="57">
        <v>-438.22375154999997</v>
      </c>
      <c r="I15" s="58">
        <v>0.21060000000000001</v>
      </c>
      <c r="J15" s="58">
        <v>-1.1000000000000001E-3</v>
      </c>
    </row>
    <row r="16" spans="1:25">
      <c r="A16" t="s">
        <v>723</v>
      </c>
      <c r="B16" t="s">
        <v>724</v>
      </c>
      <c r="C16" s="64" t="s">
        <v>1280</v>
      </c>
      <c r="D16" s="102" t="s">
        <v>1282</v>
      </c>
      <c r="E16" s="58">
        <v>0</v>
      </c>
      <c r="F16" t="s">
        <v>98</v>
      </c>
      <c r="G16" s="58">
        <v>0</v>
      </c>
      <c r="H16" s="57">
        <v>-899.64409040999999</v>
      </c>
      <c r="I16" s="58">
        <v>0.43230000000000002</v>
      </c>
      <c r="J16" s="58">
        <v>-2.2000000000000001E-3</v>
      </c>
    </row>
    <row r="17" spans="1:10">
      <c r="A17" t="s">
        <v>725</v>
      </c>
      <c r="B17" t="s">
        <v>726</v>
      </c>
      <c r="C17" s="64" t="s">
        <v>1280</v>
      </c>
      <c r="D17" s="102" t="s">
        <v>1282</v>
      </c>
      <c r="E17" s="58">
        <v>0</v>
      </c>
      <c r="F17" t="s">
        <v>98</v>
      </c>
      <c r="G17" s="58">
        <v>0</v>
      </c>
      <c r="H17" s="57">
        <v>-867.59279919000005</v>
      </c>
      <c r="I17" s="58">
        <v>0.41689999999999999</v>
      </c>
      <c r="J17" s="58">
        <v>-2.0999999999999999E-3</v>
      </c>
    </row>
    <row r="18" spans="1:10">
      <c r="A18" t="s">
        <v>727</v>
      </c>
      <c r="B18" t="s">
        <v>728</v>
      </c>
      <c r="C18" t="s">
        <v>164</v>
      </c>
      <c r="D18" t="s">
        <v>165</v>
      </c>
      <c r="E18" s="58">
        <v>0</v>
      </c>
      <c r="F18" t="s">
        <v>98</v>
      </c>
      <c r="G18" s="58">
        <v>0</v>
      </c>
      <c r="H18" s="57">
        <v>1740.96</v>
      </c>
      <c r="I18" s="58">
        <v>-0.83650000000000002</v>
      </c>
      <c r="J18" s="58">
        <v>4.3E-3</v>
      </c>
    </row>
    <row r="19" spans="1:10">
      <c r="A19" s="59" t="s">
        <v>175</v>
      </c>
      <c r="B19" s="104" t="s">
        <v>1282</v>
      </c>
      <c r="C19" s="115" t="s">
        <v>1282</v>
      </c>
      <c r="D19" s="115" t="s">
        <v>1282</v>
      </c>
      <c r="E19" s="115" t="s">
        <v>1282</v>
      </c>
      <c r="F19" s="115" t="s">
        <v>1282</v>
      </c>
      <c r="G19" s="60">
        <v>0</v>
      </c>
      <c r="H19" s="61">
        <v>-635.33416781795995</v>
      </c>
      <c r="I19" s="60">
        <v>0.30530000000000002</v>
      </c>
      <c r="J19" s="60">
        <v>-1.6000000000000001E-3</v>
      </c>
    </row>
    <row r="20" spans="1:10">
      <c r="A20" t="s">
        <v>729</v>
      </c>
      <c r="B20" t="s">
        <v>730</v>
      </c>
      <c r="C20" s="64" t="s">
        <v>1280</v>
      </c>
      <c r="D20" s="102" t="s">
        <v>1282</v>
      </c>
      <c r="E20" s="58">
        <v>0</v>
      </c>
      <c r="F20" t="s">
        <v>98</v>
      </c>
      <c r="G20" s="58">
        <v>0</v>
      </c>
      <c r="H20" s="57">
        <v>-462.36977865</v>
      </c>
      <c r="I20" s="58">
        <v>0.22220000000000001</v>
      </c>
      <c r="J20" s="58">
        <v>-1.1000000000000001E-3</v>
      </c>
    </row>
    <row r="21" spans="1:10">
      <c r="A21" t="s">
        <v>731</v>
      </c>
      <c r="B21" t="s">
        <v>732</v>
      </c>
      <c r="C21" s="64" t="s">
        <v>1280</v>
      </c>
      <c r="D21" s="102" t="s">
        <v>1282</v>
      </c>
      <c r="E21" s="58">
        <v>0</v>
      </c>
      <c r="F21" t="s">
        <v>100</v>
      </c>
      <c r="G21" s="58">
        <v>0</v>
      </c>
      <c r="H21" s="57">
        <v>202.517362104</v>
      </c>
      <c r="I21" s="58">
        <v>-9.7299999999999998E-2</v>
      </c>
      <c r="J21" s="58">
        <v>5.0000000000000001E-4</v>
      </c>
    </row>
    <row r="22" spans="1:10">
      <c r="A22" t="s">
        <v>733</v>
      </c>
      <c r="B22" t="s">
        <v>734</v>
      </c>
      <c r="C22" s="64" t="s">
        <v>1280</v>
      </c>
      <c r="D22" s="102" t="s">
        <v>1282</v>
      </c>
      <c r="E22" s="58">
        <v>0</v>
      </c>
      <c r="F22" t="s">
        <v>98</v>
      </c>
      <c r="G22" s="58">
        <v>0</v>
      </c>
      <c r="H22" s="57">
        <v>220.92057</v>
      </c>
      <c r="I22" s="58">
        <v>-0.1062</v>
      </c>
      <c r="J22" s="58">
        <v>5.0000000000000001E-4</v>
      </c>
    </row>
    <row r="23" spans="1:10">
      <c r="A23" t="s">
        <v>733</v>
      </c>
      <c r="B23" t="s">
        <v>735</v>
      </c>
      <c r="C23" s="64" t="s">
        <v>1280</v>
      </c>
      <c r="D23" s="102" t="s">
        <v>1282</v>
      </c>
      <c r="E23" s="58">
        <v>0</v>
      </c>
      <c r="F23" t="s">
        <v>98</v>
      </c>
      <c r="G23" s="58">
        <v>0</v>
      </c>
      <c r="H23" s="57">
        <v>-642.18095135999999</v>
      </c>
      <c r="I23" s="58">
        <v>0.30859999999999999</v>
      </c>
      <c r="J23" s="58">
        <v>-1.6000000000000001E-3</v>
      </c>
    </row>
    <row r="24" spans="1:10">
      <c r="A24" t="s">
        <v>736</v>
      </c>
      <c r="B24" t="s">
        <v>737</v>
      </c>
      <c r="C24" s="64" t="s">
        <v>1280</v>
      </c>
      <c r="D24" s="102" t="s">
        <v>1282</v>
      </c>
      <c r="E24" s="58">
        <v>0</v>
      </c>
      <c r="F24" t="s">
        <v>159</v>
      </c>
      <c r="G24" s="58">
        <v>0</v>
      </c>
      <c r="H24" s="57">
        <v>45.778630088040003</v>
      </c>
      <c r="I24" s="58">
        <v>-2.1999999999999999E-2</v>
      </c>
      <c r="J24" s="58">
        <v>1E-4</v>
      </c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39"/>
      <c r="F599" s="39"/>
    </row>
    <row r="600" spans="3:7" hidden="1">
      <c r="D600" s="39"/>
      <c r="F600" s="39"/>
    </row>
    <row r="601" spans="3:7" hidden="1">
      <c r="D601" s="39"/>
      <c r="F601" s="39"/>
    </row>
    <row r="602" spans="3:7" hidden="1">
      <c r="D602" s="39"/>
      <c r="F602" s="39"/>
    </row>
    <row r="603" spans="3:7" hidden="1">
      <c r="D603" s="39"/>
      <c r="F603" s="39"/>
    </row>
    <row r="604" spans="3:7" hidden="1">
      <c r="D604" s="39"/>
      <c r="F604" s="39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32" width="9.140625" style="14" hidden="1"/>
    <col min="33" max="52" width="0" style="14" hidden="1"/>
    <col min="53" max="16384" width="9.140625" style="14" hidden="1"/>
  </cols>
  <sheetData>
    <row r="1" spans="1:16" s="1" customFormat="1">
      <c r="A1" s="2" t="s">
        <v>0</v>
      </c>
      <c r="B1" s="63" t="s">
        <v>1281</v>
      </c>
    </row>
    <row r="2" spans="1:16" s="1" customFormat="1">
      <c r="A2" s="2" t="s">
        <v>1</v>
      </c>
      <c r="B2" s="10" t="s">
        <v>738</v>
      </c>
    </row>
    <row r="3" spans="1:16" s="1" customFormat="1">
      <c r="A3" s="2" t="s">
        <v>2</v>
      </c>
      <c r="B3" s="64" t="s">
        <v>739</v>
      </c>
    </row>
    <row r="4" spans="1:16" s="1" customFormat="1">
      <c r="A4" s="2" t="s">
        <v>3</v>
      </c>
      <c r="B4" s="65" t="s">
        <v>156</v>
      </c>
    </row>
    <row r="5" spans="1:16" s="16" customFormat="1">
      <c r="A5" s="34" t="s">
        <v>92</v>
      </c>
      <c r="B5" s="40" t="s">
        <v>132</v>
      </c>
      <c r="C5" s="41" t="s">
        <v>133</v>
      </c>
    </row>
    <row r="6" spans="1:16" s="16" customFormat="1">
      <c r="A6" s="96" t="s">
        <v>1282</v>
      </c>
      <c r="B6" s="22" t="s">
        <v>144</v>
      </c>
      <c r="C6" s="31" t="s">
        <v>70</v>
      </c>
    </row>
    <row r="7" spans="1:16" s="18" customFormat="1" ht="20.25">
      <c r="A7" s="98" t="s">
        <v>1282</v>
      </c>
      <c r="B7" s="6" t="s">
        <v>8</v>
      </c>
      <c r="C7" s="25" t="s">
        <v>9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s="18" customFormat="1" ht="20.25">
      <c r="A8" s="19" t="s">
        <v>134</v>
      </c>
      <c r="B8" s="55">
        <v>0</v>
      </c>
      <c r="C8" s="120" t="s">
        <v>1282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>
      <c r="A9" s="59" t="s">
        <v>161</v>
      </c>
      <c r="B9" s="61">
        <v>0</v>
      </c>
      <c r="C9" s="104" t="s">
        <v>1282</v>
      </c>
    </row>
    <row r="10" spans="1:16">
      <c r="A10" t="s">
        <v>168</v>
      </c>
      <c r="B10" s="57">
        <v>0</v>
      </c>
      <c r="C10" s="104" t="s">
        <v>1282</v>
      </c>
    </row>
    <row r="11" spans="1:16">
      <c r="A11" s="59" t="s">
        <v>175</v>
      </c>
      <c r="B11" s="61">
        <v>0</v>
      </c>
      <c r="C11" s="104" t="s">
        <v>1282</v>
      </c>
    </row>
    <row r="12" spans="1:16">
      <c r="A12" t="s">
        <v>168</v>
      </c>
      <c r="B12" s="57">
        <v>0</v>
      </c>
      <c r="C12" s="104" t="s">
        <v>1282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17" s="1" customFormat="1">
      <c r="A1" s="2" t="s">
        <v>0</v>
      </c>
      <c r="B1" s="63" t="s">
        <v>1281</v>
      </c>
    </row>
    <row r="2" spans="1:17" s="1" customFormat="1">
      <c r="A2" s="2" t="s">
        <v>1</v>
      </c>
      <c r="B2" s="10" t="s">
        <v>738</v>
      </c>
    </row>
    <row r="3" spans="1:17" s="1" customFormat="1">
      <c r="A3" s="2" t="s">
        <v>2</v>
      </c>
      <c r="B3" s="64" t="s">
        <v>739</v>
      </c>
    </row>
    <row r="4" spans="1:17" s="1" customFormat="1">
      <c r="A4" s="2" t="s">
        <v>3</v>
      </c>
      <c r="B4" s="65" t="s">
        <v>156</v>
      </c>
    </row>
    <row r="5" spans="1:17" s="16" customFormat="1">
      <c r="A5" s="34" t="s">
        <v>92</v>
      </c>
      <c r="B5" s="35" t="s">
        <v>46</v>
      </c>
      <c r="C5" s="35" t="s">
        <v>80</v>
      </c>
      <c r="D5" s="35" t="s">
        <v>48</v>
      </c>
      <c r="E5" s="35" t="s">
        <v>49</v>
      </c>
      <c r="F5" s="35" t="s">
        <v>67</v>
      </c>
      <c r="G5" s="35" t="s">
        <v>68</v>
      </c>
      <c r="H5" s="35" t="s">
        <v>50</v>
      </c>
      <c r="I5" s="35" t="s">
        <v>51</v>
      </c>
      <c r="J5" s="35" t="s">
        <v>135</v>
      </c>
      <c r="K5" s="35" t="s">
        <v>149</v>
      </c>
      <c r="L5" s="35" t="s">
        <v>136</v>
      </c>
      <c r="M5" s="35" t="s">
        <v>69</v>
      </c>
      <c r="N5" s="35" t="s">
        <v>54</v>
      </c>
      <c r="O5" s="36" t="s">
        <v>142</v>
      </c>
      <c r="Q5" s="14"/>
    </row>
    <row r="6" spans="1:17" s="16" customFormat="1">
      <c r="A6" s="96" t="s">
        <v>1282</v>
      </c>
      <c r="B6" s="97" t="s">
        <v>1282</v>
      </c>
      <c r="C6" s="97" t="s">
        <v>1282</v>
      </c>
      <c r="D6" s="97" t="s">
        <v>1282</v>
      </c>
      <c r="E6" s="97" t="s">
        <v>1282</v>
      </c>
      <c r="F6" s="22" t="s">
        <v>70</v>
      </c>
      <c r="G6" s="22" t="s">
        <v>71</v>
      </c>
      <c r="H6" s="97" t="s">
        <v>1282</v>
      </c>
      <c r="I6" s="22" t="s">
        <v>7</v>
      </c>
      <c r="J6" s="22" t="s">
        <v>7</v>
      </c>
      <c r="K6" s="22" t="s">
        <v>143</v>
      </c>
      <c r="L6" s="22" t="s">
        <v>6</v>
      </c>
      <c r="M6" s="22" t="s">
        <v>7</v>
      </c>
      <c r="N6" s="22" t="s">
        <v>7</v>
      </c>
      <c r="O6" s="23" t="s">
        <v>7</v>
      </c>
    </row>
    <row r="7" spans="1:17" s="18" customFormat="1" ht="20.25">
      <c r="A7" s="98" t="s">
        <v>1282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25" t="s">
        <v>60</v>
      </c>
      <c r="I7" s="25" t="s">
        <v>61</v>
      </c>
      <c r="J7" s="6" t="s">
        <v>62</v>
      </c>
      <c r="K7" s="6" t="s">
        <v>63</v>
      </c>
      <c r="L7" s="6" t="s">
        <v>72</v>
      </c>
      <c r="M7" s="6" t="s">
        <v>73</v>
      </c>
      <c r="N7" s="25" t="s">
        <v>74</v>
      </c>
      <c r="O7" s="25" t="s">
        <v>75</v>
      </c>
      <c r="P7" s="26"/>
    </row>
    <row r="8" spans="1:17" s="18" customFormat="1" ht="20.25">
      <c r="A8" s="19" t="s">
        <v>137</v>
      </c>
      <c r="B8" s="99" t="s">
        <v>1282</v>
      </c>
      <c r="C8" s="99" t="s">
        <v>1282</v>
      </c>
      <c r="D8" s="99" t="s">
        <v>1282</v>
      </c>
      <c r="E8" s="99" t="s">
        <v>1282</v>
      </c>
      <c r="F8" s="99" t="s">
        <v>1282</v>
      </c>
      <c r="G8" s="99" t="s">
        <v>1282</v>
      </c>
      <c r="H8" s="99" t="s">
        <v>1282</v>
      </c>
      <c r="I8" s="99" t="s">
        <v>1282</v>
      </c>
      <c r="J8" s="99" t="s">
        <v>1282</v>
      </c>
      <c r="K8" s="55">
        <v>0</v>
      </c>
      <c r="L8" s="55">
        <v>0</v>
      </c>
      <c r="M8" s="99" t="s">
        <v>1282</v>
      </c>
      <c r="N8" s="56">
        <v>0</v>
      </c>
      <c r="O8" s="56">
        <v>0</v>
      </c>
      <c r="P8" s="26"/>
    </row>
    <row r="9" spans="1:17">
      <c r="A9" s="59" t="s">
        <v>161</v>
      </c>
      <c r="B9" s="103" t="s">
        <v>1282</v>
      </c>
      <c r="C9" s="104" t="s">
        <v>1282</v>
      </c>
      <c r="D9" s="104" t="s">
        <v>1282</v>
      </c>
      <c r="E9" s="104" t="s">
        <v>1282</v>
      </c>
      <c r="F9" s="104" t="s">
        <v>1282</v>
      </c>
      <c r="G9" s="61">
        <v>0</v>
      </c>
      <c r="H9" s="104" t="s">
        <v>1282</v>
      </c>
      <c r="I9" s="104" t="s">
        <v>1282</v>
      </c>
      <c r="J9" s="104" t="s">
        <v>1282</v>
      </c>
      <c r="K9" s="61">
        <v>0</v>
      </c>
      <c r="L9" s="61">
        <v>0</v>
      </c>
      <c r="M9" s="104" t="s">
        <v>1282</v>
      </c>
      <c r="N9" s="60">
        <v>0</v>
      </c>
      <c r="O9" s="60">
        <v>0</v>
      </c>
    </row>
    <row r="10" spans="1:17">
      <c r="A10" s="59" t="s">
        <v>197</v>
      </c>
      <c r="B10" s="103" t="s">
        <v>1282</v>
      </c>
      <c r="C10" s="104" t="s">
        <v>1282</v>
      </c>
      <c r="D10" s="104" t="s">
        <v>1282</v>
      </c>
      <c r="E10" s="104" t="s">
        <v>1282</v>
      </c>
      <c r="F10" s="104" t="s">
        <v>1282</v>
      </c>
      <c r="G10" s="61">
        <v>0</v>
      </c>
      <c r="H10" s="104" t="s">
        <v>1282</v>
      </c>
      <c r="I10" s="104" t="s">
        <v>1282</v>
      </c>
      <c r="J10" s="104" t="s">
        <v>1282</v>
      </c>
      <c r="K10" s="61">
        <v>0</v>
      </c>
      <c r="L10" s="61">
        <v>0</v>
      </c>
      <c r="M10" s="104" t="s">
        <v>1282</v>
      </c>
      <c r="N10" s="60">
        <v>0</v>
      </c>
      <c r="O10" s="60">
        <v>0</v>
      </c>
    </row>
    <row r="11" spans="1:17">
      <c r="A11" t="s">
        <v>168</v>
      </c>
      <c r="B11" t="s">
        <v>168</v>
      </c>
      <c r="C11" t="s">
        <v>168</v>
      </c>
      <c r="D11" t="s">
        <v>168</v>
      </c>
      <c r="E11" s="104" t="s">
        <v>1282</v>
      </c>
      <c r="F11" s="104" t="s">
        <v>1282</v>
      </c>
      <c r="G11" s="57">
        <v>0</v>
      </c>
      <c r="H11" t="s">
        <v>168</v>
      </c>
      <c r="I11" s="58">
        <v>0</v>
      </c>
      <c r="J11" s="58">
        <v>0</v>
      </c>
      <c r="K11" s="57">
        <v>0</v>
      </c>
      <c r="L11" s="57">
        <v>0</v>
      </c>
      <c r="M11" s="58">
        <v>0</v>
      </c>
      <c r="N11" s="58">
        <v>0</v>
      </c>
      <c r="O11" s="58">
        <v>0</v>
      </c>
    </row>
    <row r="12" spans="1:17">
      <c r="A12" s="59" t="s">
        <v>180</v>
      </c>
      <c r="B12" s="103" t="s">
        <v>1282</v>
      </c>
      <c r="C12" s="104" t="s">
        <v>1282</v>
      </c>
      <c r="D12" s="104" t="s">
        <v>1282</v>
      </c>
      <c r="E12" s="104" t="s">
        <v>1282</v>
      </c>
      <c r="F12" s="104" t="s">
        <v>1282</v>
      </c>
      <c r="G12" s="61">
        <v>0</v>
      </c>
      <c r="H12" s="104" t="s">
        <v>1282</v>
      </c>
      <c r="I12" s="104" t="s">
        <v>1282</v>
      </c>
      <c r="J12" s="104" t="s">
        <v>1282</v>
      </c>
      <c r="K12" s="61">
        <v>0</v>
      </c>
      <c r="L12" s="61">
        <v>0</v>
      </c>
      <c r="M12" s="104" t="s">
        <v>1282</v>
      </c>
      <c r="N12" s="60">
        <v>0</v>
      </c>
      <c r="O12" s="60">
        <v>0</v>
      </c>
    </row>
    <row r="13" spans="1:17">
      <c r="A13" t="s">
        <v>168</v>
      </c>
      <c r="B13" t="s">
        <v>168</v>
      </c>
      <c r="C13" t="s">
        <v>168</v>
      </c>
      <c r="D13" t="s">
        <v>168</v>
      </c>
      <c r="E13" s="104" t="s">
        <v>1282</v>
      </c>
      <c r="F13" s="104" t="s">
        <v>1282</v>
      </c>
      <c r="G13" s="57">
        <v>0</v>
      </c>
      <c r="H13" t="s">
        <v>168</v>
      </c>
      <c r="I13" s="58">
        <v>0</v>
      </c>
      <c r="J13" s="58">
        <v>0</v>
      </c>
      <c r="K13" s="57">
        <v>0</v>
      </c>
      <c r="L13" s="57">
        <v>0</v>
      </c>
      <c r="M13" s="58">
        <v>0</v>
      </c>
      <c r="N13" s="58">
        <v>0</v>
      </c>
      <c r="O13" s="58">
        <v>0</v>
      </c>
    </row>
    <row r="14" spans="1:17">
      <c r="A14" s="59" t="s">
        <v>198</v>
      </c>
      <c r="B14" s="103" t="s">
        <v>1282</v>
      </c>
      <c r="C14" s="104" t="s">
        <v>1282</v>
      </c>
      <c r="D14" s="104" t="s">
        <v>1282</v>
      </c>
      <c r="E14" s="104" t="s">
        <v>1282</v>
      </c>
      <c r="F14" s="104" t="s">
        <v>1282</v>
      </c>
      <c r="G14" s="61">
        <v>0</v>
      </c>
      <c r="H14" s="104" t="s">
        <v>1282</v>
      </c>
      <c r="I14" s="104" t="s">
        <v>1282</v>
      </c>
      <c r="J14" s="104" t="s">
        <v>1282</v>
      </c>
      <c r="K14" s="61">
        <v>0</v>
      </c>
      <c r="L14" s="61">
        <v>0</v>
      </c>
      <c r="M14" s="104" t="s">
        <v>1282</v>
      </c>
      <c r="N14" s="60">
        <v>0</v>
      </c>
      <c r="O14" s="60">
        <v>0</v>
      </c>
    </row>
    <row r="15" spans="1:17">
      <c r="A15" t="s">
        <v>168</v>
      </c>
      <c r="B15" t="s">
        <v>168</v>
      </c>
      <c r="C15" t="s">
        <v>168</v>
      </c>
      <c r="D15" t="s">
        <v>168</v>
      </c>
      <c r="E15" s="104" t="s">
        <v>1282</v>
      </c>
      <c r="F15" s="104" t="s">
        <v>1282</v>
      </c>
      <c r="G15" s="57">
        <v>0</v>
      </c>
      <c r="H15" t="s">
        <v>168</v>
      </c>
      <c r="I15" s="58">
        <v>0</v>
      </c>
      <c r="J15" s="58">
        <v>0</v>
      </c>
      <c r="K15" s="57">
        <v>0</v>
      </c>
      <c r="L15" s="57">
        <v>0</v>
      </c>
      <c r="M15" s="58">
        <v>0</v>
      </c>
      <c r="N15" s="58">
        <v>0</v>
      </c>
      <c r="O15" s="58">
        <v>0</v>
      </c>
    </row>
    <row r="16" spans="1:17">
      <c r="A16" s="59" t="s">
        <v>201</v>
      </c>
      <c r="B16" s="103" t="s">
        <v>1282</v>
      </c>
      <c r="C16" s="104" t="s">
        <v>1282</v>
      </c>
      <c r="D16" s="104" t="s">
        <v>1282</v>
      </c>
      <c r="E16" s="104" t="s">
        <v>1282</v>
      </c>
      <c r="F16" s="104" t="s">
        <v>1282</v>
      </c>
      <c r="G16" s="61">
        <v>0</v>
      </c>
      <c r="H16" s="104" t="s">
        <v>1282</v>
      </c>
      <c r="I16" s="104" t="s">
        <v>1282</v>
      </c>
      <c r="J16" s="104" t="s">
        <v>1282</v>
      </c>
      <c r="K16" s="61">
        <v>0</v>
      </c>
      <c r="L16" s="61">
        <v>0</v>
      </c>
      <c r="M16" s="104" t="s">
        <v>1282</v>
      </c>
      <c r="N16" s="60">
        <v>0</v>
      </c>
      <c r="O16" s="60">
        <v>0</v>
      </c>
    </row>
    <row r="17" spans="1:15">
      <c r="A17" t="s">
        <v>168</v>
      </c>
      <c r="B17" t="s">
        <v>168</v>
      </c>
      <c r="C17" t="s">
        <v>168</v>
      </c>
      <c r="D17" t="s">
        <v>168</v>
      </c>
      <c r="E17" s="104" t="s">
        <v>1282</v>
      </c>
      <c r="F17" s="104" t="s">
        <v>1282</v>
      </c>
      <c r="G17" s="57">
        <v>0</v>
      </c>
      <c r="H17" t="s">
        <v>168</v>
      </c>
      <c r="I17" s="58">
        <v>0</v>
      </c>
      <c r="J17" s="58">
        <v>0</v>
      </c>
      <c r="K17" s="57">
        <v>0</v>
      </c>
      <c r="L17" s="57">
        <v>0</v>
      </c>
      <c r="M17" s="58">
        <v>0</v>
      </c>
      <c r="N17" s="58">
        <v>0</v>
      </c>
      <c r="O17" s="58">
        <v>0</v>
      </c>
    </row>
    <row r="18" spans="1:15">
      <c r="A18" s="59" t="s">
        <v>175</v>
      </c>
      <c r="B18" s="103" t="s">
        <v>1282</v>
      </c>
      <c r="C18" s="104" t="s">
        <v>1282</v>
      </c>
      <c r="D18" s="104" t="s">
        <v>1282</v>
      </c>
      <c r="E18" s="104" t="s">
        <v>1282</v>
      </c>
      <c r="F18" s="104" t="s">
        <v>1282</v>
      </c>
      <c r="G18" s="61">
        <v>0</v>
      </c>
      <c r="H18" s="104" t="s">
        <v>1282</v>
      </c>
      <c r="I18" s="104" t="s">
        <v>1282</v>
      </c>
      <c r="J18" s="104" t="s">
        <v>1282</v>
      </c>
      <c r="K18" s="61">
        <v>0</v>
      </c>
      <c r="L18" s="61">
        <v>0</v>
      </c>
      <c r="M18" s="104" t="s">
        <v>1282</v>
      </c>
      <c r="N18" s="60">
        <v>0</v>
      </c>
      <c r="O18" s="60">
        <v>0</v>
      </c>
    </row>
    <row r="19" spans="1:15">
      <c r="A19" s="59" t="s">
        <v>199</v>
      </c>
      <c r="B19" s="103" t="s">
        <v>1282</v>
      </c>
      <c r="C19" s="104" t="s">
        <v>1282</v>
      </c>
      <c r="D19" s="104" t="s">
        <v>1282</v>
      </c>
      <c r="E19" s="104" t="s">
        <v>1282</v>
      </c>
      <c r="F19" s="104" t="s">
        <v>1282</v>
      </c>
      <c r="G19" s="61">
        <v>0</v>
      </c>
      <c r="H19" s="104" t="s">
        <v>1282</v>
      </c>
      <c r="I19" s="104" t="s">
        <v>1282</v>
      </c>
      <c r="J19" s="104" t="s">
        <v>1282</v>
      </c>
      <c r="K19" s="61">
        <v>0</v>
      </c>
      <c r="L19" s="61">
        <v>0</v>
      </c>
      <c r="M19" s="104" t="s">
        <v>1282</v>
      </c>
      <c r="N19" s="60">
        <v>0</v>
      </c>
      <c r="O19" s="60">
        <v>0</v>
      </c>
    </row>
    <row r="20" spans="1:15">
      <c r="A20" t="s">
        <v>168</v>
      </c>
      <c r="B20" t="s">
        <v>168</v>
      </c>
      <c r="C20" t="s">
        <v>168</v>
      </c>
      <c r="D20" t="s">
        <v>168</v>
      </c>
      <c r="E20" s="104" t="s">
        <v>1282</v>
      </c>
      <c r="F20" s="104" t="s">
        <v>1282</v>
      </c>
      <c r="G20" s="57">
        <v>0</v>
      </c>
      <c r="H20" t="s">
        <v>168</v>
      </c>
      <c r="I20" s="58">
        <v>0</v>
      </c>
      <c r="J20" s="58">
        <v>0</v>
      </c>
      <c r="K20" s="57">
        <v>0</v>
      </c>
      <c r="L20" s="57">
        <v>0</v>
      </c>
      <c r="M20" s="58">
        <v>0</v>
      </c>
      <c r="N20" s="58">
        <v>0</v>
      </c>
      <c r="O20" s="58">
        <v>0</v>
      </c>
    </row>
    <row r="21" spans="1:15">
      <c r="A21" s="59" t="s">
        <v>200</v>
      </c>
      <c r="B21" s="103" t="s">
        <v>1282</v>
      </c>
      <c r="C21" s="104" t="s">
        <v>1282</v>
      </c>
      <c r="D21" s="104" t="s">
        <v>1282</v>
      </c>
      <c r="E21" s="104" t="s">
        <v>1282</v>
      </c>
      <c r="F21" s="104" t="s">
        <v>1282</v>
      </c>
      <c r="G21" s="61">
        <v>0</v>
      </c>
      <c r="H21" s="104" t="s">
        <v>1282</v>
      </c>
      <c r="I21" s="104" t="s">
        <v>1282</v>
      </c>
      <c r="J21" s="104" t="s">
        <v>1282</v>
      </c>
      <c r="K21" s="61">
        <v>0</v>
      </c>
      <c r="L21" s="61">
        <v>0</v>
      </c>
      <c r="M21" s="104" t="s">
        <v>1282</v>
      </c>
      <c r="N21" s="60">
        <v>0</v>
      </c>
      <c r="O21" s="60">
        <v>0</v>
      </c>
    </row>
    <row r="22" spans="1:15">
      <c r="A22" t="s">
        <v>168</v>
      </c>
      <c r="B22" t="s">
        <v>168</v>
      </c>
      <c r="C22" t="s">
        <v>168</v>
      </c>
      <c r="D22" t="s">
        <v>168</v>
      </c>
      <c r="E22" s="104" t="s">
        <v>1282</v>
      </c>
      <c r="F22" s="104" t="s">
        <v>1282</v>
      </c>
      <c r="G22" s="57">
        <v>0</v>
      </c>
      <c r="H22" t="s">
        <v>168</v>
      </c>
      <c r="I22" s="58">
        <v>0</v>
      </c>
      <c r="J22" s="58">
        <v>0</v>
      </c>
      <c r="K22" s="57">
        <v>0</v>
      </c>
      <c r="L22" s="57">
        <v>0</v>
      </c>
      <c r="M22" s="58">
        <v>0</v>
      </c>
      <c r="N22" s="58">
        <v>0</v>
      </c>
      <c r="O22" s="58">
        <v>0</v>
      </c>
    </row>
    <row r="23" spans="1:15">
      <c r="A23" t="s">
        <v>178</v>
      </c>
      <c r="B23" s="103" t="s">
        <v>1282</v>
      </c>
      <c r="C23" s="104" t="s">
        <v>1282</v>
      </c>
      <c r="D23" s="104" t="s">
        <v>1282</v>
      </c>
      <c r="E23" s="104" t="s">
        <v>1282</v>
      </c>
      <c r="F23" s="104" t="s">
        <v>1282</v>
      </c>
      <c r="G23" s="104" t="s">
        <v>1282</v>
      </c>
      <c r="H23" s="104" t="s">
        <v>1282</v>
      </c>
      <c r="I23" s="104" t="s">
        <v>1282</v>
      </c>
      <c r="J23" s="104" t="s">
        <v>1282</v>
      </c>
      <c r="K23" s="104" t="s">
        <v>1282</v>
      </c>
      <c r="L23" s="104" t="s">
        <v>1282</v>
      </c>
      <c r="M23" s="104" t="s">
        <v>1282</v>
      </c>
      <c r="N23" s="104" t="s">
        <v>1282</v>
      </c>
      <c r="O23" s="104" t="s">
        <v>1282</v>
      </c>
    </row>
    <row r="24" spans="1:15">
      <c r="A24" t="s">
        <v>193</v>
      </c>
      <c r="B24" s="103" t="s">
        <v>1282</v>
      </c>
      <c r="C24" s="104" t="s">
        <v>1282</v>
      </c>
      <c r="D24" s="104" t="s">
        <v>1282</v>
      </c>
      <c r="E24" s="104" t="s">
        <v>1282</v>
      </c>
      <c r="F24" s="104" t="s">
        <v>1282</v>
      </c>
      <c r="G24" s="104" t="s">
        <v>1282</v>
      </c>
      <c r="H24" s="104" t="s">
        <v>1282</v>
      </c>
      <c r="I24" s="104" t="s">
        <v>1282</v>
      </c>
      <c r="J24" s="104" t="s">
        <v>1282</v>
      </c>
      <c r="K24" s="104" t="s">
        <v>1282</v>
      </c>
      <c r="L24" s="104" t="s">
        <v>1282</v>
      </c>
      <c r="M24" s="104" t="s">
        <v>1282</v>
      </c>
      <c r="N24" s="104" t="s">
        <v>1282</v>
      </c>
      <c r="O24" s="104" t="s">
        <v>1282</v>
      </c>
    </row>
    <row r="25" spans="1:15">
      <c r="A25" t="s">
        <v>195</v>
      </c>
      <c r="B25" s="103" t="s">
        <v>1282</v>
      </c>
      <c r="C25" s="104" t="s">
        <v>1282</v>
      </c>
      <c r="D25" s="104" t="s">
        <v>1282</v>
      </c>
      <c r="E25" s="104" t="s">
        <v>1282</v>
      </c>
      <c r="F25" s="104" t="s">
        <v>1282</v>
      </c>
      <c r="G25" s="104" t="s">
        <v>1282</v>
      </c>
      <c r="H25" s="104" t="s">
        <v>1282</v>
      </c>
      <c r="I25" s="104" t="s">
        <v>1282</v>
      </c>
      <c r="J25" s="104" t="s">
        <v>1282</v>
      </c>
      <c r="K25" s="104" t="s">
        <v>1282</v>
      </c>
      <c r="L25" s="104" t="s">
        <v>1282</v>
      </c>
      <c r="M25" s="104" t="s">
        <v>1282</v>
      </c>
      <c r="N25" s="104" t="s">
        <v>1282</v>
      </c>
      <c r="O25" s="104" t="s">
        <v>1282</v>
      </c>
    </row>
    <row r="26" spans="1:15" hidden="1"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A369" s="14"/>
      <c r="C369" s="14"/>
    </row>
    <row r="370" spans="1:3" hidden="1">
      <c r="A370" s="14"/>
      <c r="C370" s="14"/>
    </row>
    <row r="371" spans="1:3" hidden="1">
      <c r="A371" s="16"/>
      <c r="C371" s="14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17" s="1" customFormat="1">
      <c r="A1" s="2" t="s">
        <v>0</v>
      </c>
      <c r="B1" s="63" t="s">
        <v>1281</v>
      </c>
    </row>
    <row r="2" spans="1:17" s="1" customFormat="1">
      <c r="A2" s="2" t="s">
        <v>1</v>
      </c>
      <c r="B2" s="10" t="s">
        <v>738</v>
      </c>
    </row>
    <row r="3" spans="1:17" s="1" customFormat="1">
      <c r="A3" s="2" t="s">
        <v>2</v>
      </c>
      <c r="B3" s="64" t="s">
        <v>739</v>
      </c>
    </row>
    <row r="4" spans="1:17" s="1" customFormat="1">
      <c r="A4" s="2" t="s">
        <v>3</v>
      </c>
      <c r="B4" s="65" t="s">
        <v>156</v>
      </c>
    </row>
    <row r="5" spans="1:17" s="16" customFormat="1">
      <c r="A5" s="34" t="s">
        <v>92</v>
      </c>
      <c r="B5" s="35" t="s">
        <v>46</v>
      </c>
      <c r="C5" s="35" t="s">
        <v>80</v>
      </c>
      <c r="D5" s="35" t="s">
        <v>48</v>
      </c>
      <c r="E5" s="35" t="s">
        <v>49</v>
      </c>
      <c r="F5" s="35" t="s">
        <v>67</v>
      </c>
      <c r="G5" s="35" t="s">
        <v>68</v>
      </c>
      <c r="H5" s="35" t="s">
        <v>50</v>
      </c>
      <c r="I5" s="35" t="s">
        <v>51</v>
      </c>
      <c r="J5" s="35" t="s">
        <v>135</v>
      </c>
      <c r="K5" s="35" t="s">
        <v>146</v>
      </c>
      <c r="L5" s="35" t="s">
        <v>136</v>
      </c>
      <c r="M5" s="35" t="s">
        <v>69</v>
      </c>
      <c r="N5" s="35" t="s">
        <v>54</v>
      </c>
      <c r="O5" s="36" t="s">
        <v>142</v>
      </c>
      <c r="Q5" s="14"/>
    </row>
    <row r="6" spans="1:17" s="16" customFormat="1">
      <c r="A6" s="96" t="s">
        <v>1282</v>
      </c>
      <c r="B6" s="97" t="s">
        <v>1282</v>
      </c>
      <c r="C6" s="97" t="s">
        <v>1282</v>
      </c>
      <c r="D6" s="97" t="s">
        <v>1282</v>
      </c>
      <c r="E6" s="97" t="s">
        <v>1282</v>
      </c>
      <c r="F6" s="22" t="s">
        <v>70</v>
      </c>
      <c r="G6" s="22" t="s">
        <v>71</v>
      </c>
      <c r="H6" s="97" t="s">
        <v>1282</v>
      </c>
      <c r="I6" s="22" t="s">
        <v>7</v>
      </c>
      <c r="J6" s="22" t="s">
        <v>7</v>
      </c>
      <c r="K6" s="22" t="s">
        <v>143</v>
      </c>
      <c r="L6" s="22" t="s">
        <v>6</v>
      </c>
      <c r="M6" s="22" t="s">
        <v>7</v>
      </c>
      <c r="N6" s="22" t="s">
        <v>7</v>
      </c>
      <c r="O6" s="23" t="s">
        <v>7</v>
      </c>
    </row>
    <row r="7" spans="1:17" s="18" customFormat="1" ht="20.25">
      <c r="A7" s="98" t="s">
        <v>1282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72</v>
      </c>
      <c r="M7" s="6" t="s">
        <v>73</v>
      </c>
      <c r="N7" s="6" t="s">
        <v>74</v>
      </c>
      <c r="O7" s="25" t="s">
        <v>75</v>
      </c>
      <c r="P7" s="26"/>
    </row>
    <row r="8" spans="1:17" s="18" customFormat="1" ht="20.25">
      <c r="A8" s="19" t="s">
        <v>138</v>
      </c>
      <c r="B8" s="99" t="s">
        <v>1282</v>
      </c>
      <c r="C8" s="99" t="s">
        <v>1282</v>
      </c>
      <c r="D8" s="99" t="s">
        <v>1282</v>
      </c>
      <c r="E8" s="99" t="s">
        <v>1282</v>
      </c>
      <c r="F8" s="99" t="s">
        <v>1282</v>
      </c>
      <c r="G8" s="99" t="s">
        <v>1282</v>
      </c>
      <c r="H8" s="120" t="s">
        <v>1282</v>
      </c>
      <c r="I8" s="120" t="s">
        <v>1282</v>
      </c>
      <c r="J8" s="99" t="s">
        <v>1282</v>
      </c>
      <c r="K8" s="55">
        <v>0</v>
      </c>
      <c r="L8" s="55">
        <v>0</v>
      </c>
      <c r="M8" s="99" t="s">
        <v>1282</v>
      </c>
      <c r="N8" s="56">
        <v>0</v>
      </c>
      <c r="O8" s="56">
        <v>0</v>
      </c>
      <c r="P8" s="26"/>
    </row>
    <row r="9" spans="1:17">
      <c r="A9" s="59" t="s">
        <v>161</v>
      </c>
      <c r="B9" s="104" t="s">
        <v>1282</v>
      </c>
      <c r="C9" s="104" t="s">
        <v>1282</v>
      </c>
      <c r="D9" s="104" t="s">
        <v>1282</v>
      </c>
      <c r="E9" s="104" t="s">
        <v>1282</v>
      </c>
      <c r="F9" s="104" t="s">
        <v>1282</v>
      </c>
      <c r="G9" s="61">
        <v>0</v>
      </c>
      <c r="H9" s="104" t="s">
        <v>1282</v>
      </c>
      <c r="I9" s="104" t="s">
        <v>1282</v>
      </c>
      <c r="J9" s="104" t="s">
        <v>1282</v>
      </c>
      <c r="K9" s="61">
        <v>0</v>
      </c>
      <c r="L9" s="61">
        <v>0</v>
      </c>
      <c r="M9" s="104" t="s">
        <v>1282</v>
      </c>
      <c r="N9" s="60">
        <v>0</v>
      </c>
      <c r="O9" s="60">
        <v>0</v>
      </c>
    </row>
    <row r="10" spans="1:17">
      <c r="A10" s="59" t="s">
        <v>678</v>
      </c>
      <c r="B10" s="104" t="s">
        <v>1282</v>
      </c>
      <c r="C10" s="104" t="s">
        <v>1282</v>
      </c>
      <c r="D10" s="104" t="s">
        <v>1282</v>
      </c>
      <c r="E10" s="104" t="s">
        <v>1282</v>
      </c>
      <c r="F10" s="104" t="s">
        <v>1282</v>
      </c>
      <c r="G10" s="61">
        <v>0</v>
      </c>
      <c r="H10" s="104" t="s">
        <v>1282</v>
      </c>
      <c r="I10" s="104" t="s">
        <v>1282</v>
      </c>
      <c r="J10" s="104" t="s">
        <v>1282</v>
      </c>
      <c r="K10" s="61">
        <v>0</v>
      </c>
      <c r="L10" s="61">
        <v>0</v>
      </c>
      <c r="M10" s="104" t="s">
        <v>1282</v>
      </c>
      <c r="N10" s="60">
        <v>0</v>
      </c>
      <c r="O10" s="60">
        <v>0</v>
      </c>
    </row>
    <row r="11" spans="1:17">
      <c r="A11" t="s">
        <v>168</v>
      </c>
      <c r="B11" t="s">
        <v>168</v>
      </c>
      <c r="C11" t="s">
        <v>168</v>
      </c>
      <c r="D11" t="s">
        <v>168</v>
      </c>
      <c r="E11" s="104" t="s">
        <v>1282</v>
      </c>
      <c r="F11" s="104" t="s">
        <v>1282</v>
      </c>
      <c r="G11" s="57">
        <v>0</v>
      </c>
      <c r="H11" t="s">
        <v>168</v>
      </c>
      <c r="I11" s="58">
        <v>0</v>
      </c>
      <c r="J11" s="58">
        <v>0</v>
      </c>
      <c r="K11" s="57">
        <v>0</v>
      </c>
      <c r="L11" s="57">
        <v>0</v>
      </c>
      <c r="M11" s="58">
        <v>0</v>
      </c>
      <c r="N11" s="58">
        <v>0</v>
      </c>
      <c r="O11" s="58">
        <v>0</v>
      </c>
    </row>
    <row r="12" spans="1:17">
      <c r="A12" s="59" t="s">
        <v>679</v>
      </c>
      <c r="B12" s="104" t="s">
        <v>1282</v>
      </c>
      <c r="C12" s="104" t="s">
        <v>1282</v>
      </c>
      <c r="D12" s="104" t="s">
        <v>1282</v>
      </c>
      <c r="E12" s="104" t="s">
        <v>1282</v>
      </c>
      <c r="F12" s="104" t="s">
        <v>1282</v>
      </c>
      <c r="G12" s="61">
        <v>0</v>
      </c>
      <c r="H12" s="104" t="s">
        <v>1282</v>
      </c>
      <c r="I12" s="104" t="s">
        <v>1282</v>
      </c>
      <c r="J12" s="104" t="s">
        <v>1282</v>
      </c>
      <c r="K12" s="61">
        <v>0</v>
      </c>
      <c r="L12" s="61">
        <v>0</v>
      </c>
      <c r="M12" s="104" t="s">
        <v>1282</v>
      </c>
      <c r="N12" s="60">
        <v>0</v>
      </c>
      <c r="O12" s="60">
        <v>0</v>
      </c>
    </row>
    <row r="13" spans="1:17">
      <c r="A13" t="s">
        <v>168</v>
      </c>
      <c r="B13" t="s">
        <v>168</v>
      </c>
      <c r="C13" t="s">
        <v>168</v>
      </c>
      <c r="D13" t="s">
        <v>168</v>
      </c>
      <c r="E13" s="104" t="s">
        <v>1282</v>
      </c>
      <c r="F13" s="104" t="s">
        <v>1282</v>
      </c>
      <c r="G13" s="57">
        <v>0</v>
      </c>
      <c r="H13" t="s">
        <v>168</v>
      </c>
      <c r="I13" s="58">
        <v>0</v>
      </c>
      <c r="J13" s="58">
        <v>0</v>
      </c>
      <c r="K13" s="57">
        <v>0</v>
      </c>
      <c r="L13" s="57">
        <v>0</v>
      </c>
      <c r="M13" s="58">
        <v>0</v>
      </c>
      <c r="N13" s="58">
        <v>0</v>
      </c>
      <c r="O13" s="58">
        <v>0</v>
      </c>
    </row>
    <row r="14" spans="1:17">
      <c r="A14" s="59" t="s">
        <v>198</v>
      </c>
      <c r="B14" s="103" t="s">
        <v>1282</v>
      </c>
      <c r="C14" s="104" t="s">
        <v>1282</v>
      </c>
      <c r="D14" s="104" t="s">
        <v>1282</v>
      </c>
      <c r="E14" s="104" t="s">
        <v>1282</v>
      </c>
      <c r="F14" s="104" t="s">
        <v>1282</v>
      </c>
      <c r="G14" s="61">
        <v>0</v>
      </c>
      <c r="H14" s="104" t="s">
        <v>1282</v>
      </c>
      <c r="I14" s="104" t="s">
        <v>1282</v>
      </c>
      <c r="J14" s="104" t="s">
        <v>1282</v>
      </c>
      <c r="K14" s="61">
        <v>0</v>
      </c>
      <c r="L14" s="61">
        <v>0</v>
      </c>
      <c r="M14" s="104" t="s">
        <v>1282</v>
      </c>
      <c r="N14" s="60">
        <v>0</v>
      </c>
      <c r="O14" s="60">
        <v>0</v>
      </c>
    </row>
    <row r="15" spans="1:17">
      <c r="A15" t="s">
        <v>168</v>
      </c>
      <c r="B15" t="s">
        <v>168</v>
      </c>
      <c r="C15" t="s">
        <v>168</v>
      </c>
      <c r="D15" t="s">
        <v>168</v>
      </c>
      <c r="E15" s="104" t="s">
        <v>1282</v>
      </c>
      <c r="F15" s="104" t="s">
        <v>1282</v>
      </c>
      <c r="G15" s="57">
        <v>0</v>
      </c>
      <c r="H15" t="s">
        <v>168</v>
      </c>
      <c r="I15" s="58">
        <v>0</v>
      </c>
      <c r="J15" s="58">
        <v>0</v>
      </c>
      <c r="K15" s="57">
        <v>0</v>
      </c>
      <c r="L15" s="57">
        <v>0</v>
      </c>
      <c r="M15" s="58">
        <v>0</v>
      </c>
      <c r="N15" s="58">
        <v>0</v>
      </c>
      <c r="O15" s="58">
        <v>0</v>
      </c>
    </row>
    <row r="16" spans="1:17">
      <c r="A16" s="59" t="s">
        <v>201</v>
      </c>
      <c r="B16" s="103" t="s">
        <v>1282</v>
      </c>
      <c r="C16" s="104" t="s">
        <v>1282</v>
      </c>
      <c r="D16" s="104" t="s">
        <v>1282</v>
      </c>
      <c r="E16" s="104" t="s">
        <v>1282</v>
      </c>
      <c r="F16" s="104" t="s">
        <v>1282</v>
      </c>
      <c r="G16" s="61">
        <v>0</v>
      </c>
      <c r="H16" s="104" t="s">
        <v>1282</v>
      </c>
      <c r="I16" s="104" t="s">
        <v>1282</v>
      </c>
      <c r="J16" s="104" t="s">
        <v>1282</v>
      </c>
      <c r="K16" s="61">
        <v>0</v>
      </c>
      <c r="L16" s="61">
        <v>0</v>
      </c>
      <c r="M16" s="104" t="s">
        <v>1282</v>
      </c>
      <c r="N16" s="60">
        <v>0</v>
      </c>
      <c r="O16" s="60">
        <v>0</v>
      </c>
    </row>
    <row r="17" spans="1:15">
      <c r="A17" t="s">
        <v>168</v>
      </c>
      <c r="B17" t="s">
        <v>168</v>
      </c>
      <c r="C17" t="s">
        <v>168</v>
      </c>
      <c r="D17" t="s">
        <v>168</v>
      </c>
      <c r="E17" s="104" t="s">
        <v>1282</v>
      </c>
      <c r="F17" s="104" t="s">
        <v>1282</v>
      </c>
      <c r="G17" s="57">
        <v>0</v>
      </c>
      <c r="H17" t="s">
        <v>168</v>
      </c>
      <c r="I17" s="58">
        <v>0</v>
      </c>
      <c r="J17" s="58">
        <v>0</v>
      </c>
      <c r="K17" s="57">
        <v>0</v>
      </c>
      <c r="L17" s="57">
        <v>0</v>
      </c>
      <c r="M17" s="58">
        <v>0</v>
      </c>
      <c r="N17" s="58">
        <v>0</v>
      </c>
      <c r="O17" s="58">
        <v>0</v>
      </c>
    </row>
    <row r="18" spans="1:15">
      <c r="A18" s="59" t="s">
        <v>175</v>
      </c>
      <c r="B18" s="103" t="s">
        <v>1282</v>
      </c>
      <c r="C18" s="104" t="s">
        <v>1282</v>
      </c>
      <c r="D18" s="104" t="s">
        <v>1282</v>
      </c>
      <c r="E18" s="104" t="s">
        <v>1282</v>
      </c>
      <c r="F18" s="104" t="s">
        <v>1282</v>
      </c>
      <c r="G18" s="61">
        <v>0</v>
      </c>
      <c r="H18" s="104" t="s">
        <v>1282</v>
      </c>
      <c r="I18" s="104" t="s">
        <v>1282</v>
      </c>
      <c r="J18" s="104" t="s">
        <v>1282</v>
      </c>
      <c r="K18" s="61">
        <v>0</v>
      </c>
      <c r="L18" s="61">
        <v>0</v>
      </c>
      <c r="M18" s="104" t="s">
        <v>1282</v>
      </c>
      <c r="N18" s="60">
        <v>0</v>
      </c>
      <c r="O18" s="60">
        <v>0</v>
      </c>
    </row>
    <row r="19" spans="1:15">
      <c r="A19" s="59" t="s">
        <v>199</v>
      </c>
      <c r="B19" s="103" t="s">
        <v>1282</v>
      </c>
      <c r="C19" s="104" t="s">
        <v>1282</v>
      </c>
      <c r="D19" s="104" t="s">
        <v>1282</v>
      </c>
      <c r="E19" s="104" t="s">
        <v>1282</v>
      </c>
      <c r="F19" s="104" t="s">
        <v>1282</v>
      </c>
      <c r="G19" s="61">
        <v>0</v>
      </c>
      <c r="H19" s="104" t="s">
        <v>1282</v>
      </c>
      <c r="I19" s="104" t="s">
        <v>1282</v>
      </c>
      <c r="J19" s="104" t="s">
        <v>1282</v>
      </c>
      <c r="K19" s="61">
        <v>0</v>
      </c>
      <c r="L19" s="61">
        <v>0</v>
      </c>
      <c r="M19" s="104" t="s">
        <v>1282</v>
      </c>
      <c r="N19" s="60">
        <v>0</v>
      </c>
      <c r="O19" s="60">
        <v>0</v>
      </c>
    </row>
    <row r="20" spans="1:15">
      <c r="A20" t="s">
        <v>168</v>
      </c>
      <c r="B20" t="s">
        <v>168</v>
      </c>
      <c r="C20" t="s">
        <v>168</v>
      </c>
      <c r="D20" t="s">
        <v>168</v>
      </c>
      <c r="E20" s="104" t="s">
        <v>1282</v>
      </c>
      <c r="F20" s="104" t="s">
        <v>1282</v>
      </c>
      <c r="G20" s="57">
        <v>0</v>
      </c>
      <c r="H20" t="s">
        <v>168</v>
      </c>
      <c r="I20" s="58">
        <v>0</v>
      </c>
      <c r="J20" s="58">
        <v>0</v>
      </c>
      <c r="K20" s="57">
        <v>0</v>
      </c>
      <c r="L20" s="57">
        <v>0</v>
      </c>
      <c r="M20" s="58">
        <v>0</v>
      </c>
      <c r="N20" s="58">
        <v>0</v>
      </c>
      <c r="O20" s="58">
        <v>0</v>
      </c>
    </row>
    <row r="21" spans="1:15">
      <c r="A21" s="59" t="s">
        <v>200</v>
      </c>
      <c r="B21" s="103" t="s">
        <v>1282</v>
      </c>
      <c r="C21" s="104" t="s">
        <v>1282</v>
      </c>
      <c r="D21" s="104" t="s">
        <v>1282</v>
      </c>
      <c r="E21" s="104" t="s">
        <v>1282</v>
      </c>
      <c r="F21" s="104" t="s">
        <v>1282</v>
      </c>
      <c r="G21" s="61">
        <v>0</v>
      </c>
      <c r="H21" s="104" t="s">
        <v>1282</v>
      </c>
      <c r="I21" s="104" t="s">
        <v>1282</v>
      </c>
      <c r="J21" s="104" t="s">
        <v>1282</v>
      </c>
      <c r="K21" s="61">
        <v>0</v>
      </c>
      <c r="L21" s="61">
        <v>0</v>
      </c>
      <c r="M21" s="104" t="s">
        <v>1282</v>
      </c>
      <c r="N21" s="60">
        <v>0</v>
      </c>
      <c r="O21" s="60">
        <v>0</v>
      </c>
    </row>
    <row r="22" spans="1:15">
      <c r="A22" t="s">
        <v>168</v>
      </c>
      <c r="B22" t="s">
        <v>168</v>
      </c>
      <c r="C22" t="s">
        <v>168</v>
      </c>
      <c r="D22" t="s">
        <v>168</v>
      </c>
      <c r="E22" s="104" t="s">
        <v>1282</v>
      </c>
      <c r="F22" s="104" t="s">
        <v>1282</v>
      </c>
      <c r="G22" s="57">
        <v>0</v>
      </c>
      <c r="H22" t="s">
        <v>168</v>
      </c>
      <c r="I22" s="58">
        <v>0</v>
      </c>
      <c r="J22" s="58">
        <v>0</v>
      </c>
      <c r="K22" s="57">
        <v>0</v>
      </c>
      <c r="L22" s="57">
        <v>0</v>
      </c>
      <c r="M22" s="58">
        <v>0</v>
      </c>
      <c r="N22" s="58">
        <v>0</v>
      </c>
      <c r="O22" s="58">
        <v>0</v>
      </c>
    </row>
    <row r="23" spans="1:15">
      <c r="A23" t="s">
        <v>178</v>
      </c>
      <c r="B23" s="103" t="s">
        <v>1282</v>
      </c>
      <c r="C23" s="104" t="s">
        <v>1282</v>
      </c>
      <c r="D23" s="104" t="s">
        <v>1282</v>
      </c>
      <c r="E23" s="104" t="s">
        <v>1282</v>
      </c>
      <c r="F23" s="104" t="s">
        <v>1282</v>
      </c>
      <c r="G23" s="104" t="s">
        <v>1282</v>
      </c>
      <c r="H23" s="104" t="s">
        <v>1282</v>
      </c>
      <c r="I23" s="104" t="s">
        <v>1282</v>
      </c>
      <c r="J23" s="104" t="s">
        <v>1282</v>
      </c>
      <c r="K23" s="104" t="s">
        <v>1282</v>
      </c>
      <c r="L23" s="104" t="s">
        <v>1282</v>
      </c>
      <c r="M23" s="104" t="s">
        <v>1282</v>
      </c>
      <c r="N23" s="104" t="s">
        <v>1282</v>
      </c>
      <c r="O23" s="104" t="s">
        <v>1282</v>
      </c>
    </row>
    <row r="24" spans="1:15">
      <c r="A24" t="s">
        <v>193</v>
      </c>
      <c r="B24" s="103" t="s">
        <v>1282</v>
      </c>
      <c r="C24" s="104" t="s">
        <v>1282</v>
      </c>
      <c r="D24" s="104" t="s">
        <v>1282</v>
      </c>
      <c r="E24" s="104" t="s">
        <v>1282</v>
      </c>
      <c r="F24" s="104" t="s">
        <v>1282</v>
      </c>
      <c r="G24" s="104" t="s">
        <v>1282</v>
      </c>
      <c r="H24" s="104" t="s">
        <v>1282</v>
      </c>
      <c r="I24" s="104" t="s">
        <v>1282</v>
      </c>
      <c r="J24" s="104" t="s">
        <v>1282</v>
      </c>
      <c r="K24" s="104" t="s">
        <v>1282</v>
      </c>
      <c r="L24" s="104" t="s">
        <v>1282</v>
      </c>
      <c r="M24" s="104" t="s">
        <v>1282</v>
      </c>
      <c r="N24" s="104" t="s">
        <v>1282</v>
      </c>
      <c r="O24" s="104" t="s">
        <v>1282</v>
      </c>
    </row>
    <row r="25" spans="1:15">
      <c r="A25" t="s">
        <v>195</v>
      </c>
      <c r="B25" s="103" t="s">
        <v>1282</v>
      </c>
      <c r="C25" s="104" t="s">
        <v>1282</v>
      </c>
      <c r="D25" s="104" t="s">
        <v>1282</v>
      </c>
      <c r="E25" s="104" t="s">
        <v>1282</v>
      </c>
      <c r="F25" s="104" t="s">
        <v>1282</v>
      </c>
      <c r="G25" s="104" t="s">
        <v>1282</v>
      </c>
      <c r="H25" s="104" t="s">
        <v>1282</v>
      </c>
      <c r="I25" s="104" t="s">
        <v>1282</v>
      </c>
      <c r="J25" s="104" t="s">
        <v>1282</v>
      </c>
      <c r="K25" s="104" t="s">
        <v>1282</v>
      </c>
      <c r="L25" s="104" t="s">
        <v>1282</v>
      </c>
      <c r="M25" s="104" t="s">
        <v>1282</v>
      </c>
      <c r="N25" s="104" t="s">
        <v>1282</v>
      </c>
      <c r="O25" s="104" t="s">
        <v>1282</v>
      </c>
    </row>
    <row r="26" spans="1:15" hidden="1"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A369" s="14"/>
      <c r="C369" s="14"/>
    </row>
    <row r="370" spans="1:3" hidden="1">
      <c r="A370" s="14"/>
      <c r="C370" s="14"/>
    </row>
    <row r="371" spans="1:3" hidden="1">
      <c r="A371" s="16"/>
      <c r="C371" s="14"/>
    </row>
    <row r="372" spans="1:3" hidden="1"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B15" sqref="B15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22" s="1" customFormat="1">
      <c r="A1" s="2" t="s">
        <v>0</v>
      </c>
      <c r="B1" s="63" t="s">
        <v>1281</v>
      </c>
    </row>
    <row r="2" spans="1:22" s="1" customFormat="1">
      <c r="A2" s="2" t="s">
        <v>1</v>
      </c>
      <c r="B2" s="10" t="s">
        <v>738</v>
      </c>
    </row>
    <row r="3" spans="1:22" s="1" customFormat="1">
      <c r="A3" s="2" t="s">
        <v>2</v>
      </c>
      <c r="B3" s="64" t="s">
        <v>739</v>
      </c>
    </row>
    <row r="4" spans="1:22" s="1" customFormat="1">
      <c r="A4" s="2" t="s">
        <v>3</v>
      </c>
      <c r="B4" s="65" t="s">
        <v>156</v>
      </c>
    </row>
    <row r="5" spans="1:22" s="16" customFormat="1">
      <c r="A5" s="34" t="s">
        <v>92</v>
      </c>
      <c r="B5" s="35" t="s">
        <v>46</v>
      </c>
      <c r="C5" s="35" t="s">
        <v>80</v>
      </c>
      <c r="D5" s="35" t="s">
        <v>48</v>
      </c>
      <c r="E5" s="35" t="s">
        <v>49</v>
      </c>
      <c r="F5" s="35" t="s">
        <v>67</v>
      </c>
      <c r="G5" s="35" t="s">
        <v>68</v>
      </c>
      <c r="H5" s="35" t="s">
        <v>50</v>
      </c>
      <c r="I5" s="35" t="s">
        <v>51</v>
      </c>
      <c r="J5" s="35" t="s">
        <v>135</v>
      </c>
      <c r="K5" s="35" t="s">
        <v>146</v>
      </c>
      <c r="L5" s="35" t="s">
        <v>136</v>
      </c>
      <c r="M5" s="35" t="s">
        <v>69</v>
      </c>
      <c r="N5" s="35" t="s">
        <v>54</v>
      </c>
      <c r="O5" s="36" t="s">
        <v>142</v>
      </c>
      <c r="Q5" s="14"/>
    </row>
    <row r="6" spans="1:22" s="16" customFormat="1">
      <c r="A6" s="96" t="s">
        <v>1282</v>
      </c>
      <c r="B6" s="97" t="s">
        <v>1282</v>
      </c>
      <c r="C6" s="97" t="s">
        <v>1282</v>
      </c>
      <c r="D6" s="97" t="s">
        <v>1282</v>
      </c>
      <c r="E6" s="97" t="s">
        <v>1282</v>
      </c>
      <c r="F6" s="22" t="s">
        <v>70</v>
      </c>
      <c r="G6" s="22" t="s">
        <v>71</v>
      </c>
      <c r="H6" s="97" t="s">
        <v>1282</v>
      </c>
      <c r="I6" s="22" t="s">
        <v>7</v>
      </c>
      <c r="J6" s="22" t="s">
        <v>7</v>
      </c>
      <c r="K6" s="22" t="s">
        <v>143</v>
      </c>
      <c r="L6" s="22" t="s">
        <v>6</v>
      </c>
      <c r="M6" s="22" t="s">
        <v>7</v>
      </c>
      <c r="N6" s="22" t="s">
        <v>7</v>
      </c>
      <c r="O6" s="23" t="s">
        <v>7</v>
      </c>
    </row>
    <row r="7" spans="1:22" s="18" customFormat="1" ht="20.25">
      <c r="A7" s="98" t="s">
        <v>1282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72</v>
      </c>
      <c r="M7" s="6" t="s">
        <v>73</v>
      </c>
      <c r="N7" s="6" t="s">
        <v>74</v>
      </c>
      <c r="O7" s="25" t="s">
        <v>75</v>
      </c>
      <c r="P7" s="26"/>
    </row>
    <row r="8" spans="1:22" s="18" customFormat="1" ht="20.25">
      <c r="A8" s="19" t="s">
        <v>139</v>
      </c>
      <c r="B8" s="99" t="s">
        <v>1282</v>
      </c>
      <c r="C8" s="99" t="s">
        <v>1282</v>
      </c>
      <c r="D8" s="99" t="s">
        <v>1282</v>
      </c>
      <c r="E8" s="99" t="s">
        <v>1282</v>
      </c>
      <c r="F8" s="99" t="s">
        <v>1282</v>
      </c>
      <c r="G8" s="99" t="s">
        <v>1282</v>
      </c>
      <c r="H8" s="99" t="s">
        <v>1282</v>
      </c>
      <c r="I8" s="99" t="s">
        <v>1282</v>
      </c>
      <c r="J8" s="99" t="s">
        <v>1282</v>
      </c>
      <c r="K8" s="55">
        <v>0</v>
      </c>
      <c r="L8" s="55">
        <v>0</v>
      </c>
      <c r="M8" s="99" t="s">
        <v>1282</v>
      </c>
      <c r="N8" s="56">
        <v>0</v>
      </c>
      <c r="O8" s="56">
        <v>0</v>
      </c>
      <c r="P8" s="26"/>
    </row>
    <row r="9" spans="1:22">
      <c r="A9" s="59" t="s">
        <v>161</v>
      </c>
      <c r="B9" s="103" t="s">
        <v>1282</v>
      </c>
      <c r="C9" s="103" t="s">
        <v>1282</v>
      </c>
      <c r="D9" s="103" t="s">
        <v>1282</v>
      </c>
      <c r="E9" s="103" t="s">
        <v>1282</v>
      </c>
      <c r="F9" s="103" t="s">
        <v>1282</v>
      </c>
      <c r="G9" s="61">
        <v>0</v>
      </c>
      <c r="H9" s="103" t="s">
        <v>1282</v>
      </c>
      <c r="I9" s="103" t="s">
        <v>1282</v>
      </c>
      <c r="J9" s="103" t="s">
        <v>1282</v>
      </c>
      <c r="K9" s="61">
        <v>0</v>
      </c>
      <c r="L9" s="61">
        <v>0</v>
      </c>
      <c r="M9" s="103" t="s">
        <v>1282</v>
      </c>
      <c r="N9" s="60">
        <v>0</v>
      </c>
      <c r="O9" s="60">
        <v>0</v>
      </c>
      <c r="P9" s="13"/>
      <c r="Q9" s="13"/>
      <c r="R9" s="13"/>
      <c r="S9" s="13"/>
      <c r="T9" s="13"/>
      <c r="U9" s="13"/>
      <c r="V9" s="13"/>
    </row>
    <row r="10" spans="1:22">
      <c r="A10" s="59" t="s">
        <v>678</v>
      </c>
      <c r="B10" s="103" t="s">
        <v>1282</v>
      </c>
      <c r="C10" s="103" t="s">
        <v>1282</v>
      </c>
      <c r="D10" s="103" t="s">
        <v>1282</v>
      </c>
      <c r="E10" s="103" t="s">
        <v>1282</v>
      </c>
      <c r="F10" s="103" t="s">
        <v>1282</v>
      </c>
      <c r="G10" s="61">
        <v>0</v>
      </c>
      <c r="H10" s="103" t="s">
        <v>1282</v>
      </c>
      <c r="I10" s="103" t="s">
        <v>1282</v>
      </c>
      <c r="J10" s="103" t="s">
        <v>1282</v>
      </c>
      <c r="K10" s="61">
        <v>0</v>
      </c>
      <c r="L10" s="61">
        <v>0</v>
      </c>
      <c r="M10" s="103" t="s">
        <v>1282</v>
      </c>
      <c r="N10" s="60">
        <v>0</v>
      </c>
      <c r="O10" s="60">
        <v>0</v>
      </c>
      <c r="P10" s="13"/>
      <c r="Q10" s="13"/>
      <c r="R10" s="13"/>
      <c r="S10" s="13"/>
      <c r="T10" s="13"/>
      <c r="U10" s="13"/>
      <c r="V10" s="13"/>
    </row>
    <row r="11" spans="1:22">
      <c r="A11" t="s">
        <v>168</v>
      </c>
      <c r="B11" t="s">
        <v>168</v>
      </c>
      <c r="C11" t="s">
        <v>168</v>
      </c>
      <c r="D11" t="s">
        <v>168</v>
      </c>
      <c r="E11" s="103" t="s">
        <v>1282</v>
      </c>
      <c r="F11" s="103" t="s">
        <v>1282</v>
      </c>
      <c r="G11" s="57">
        <v>0</v>
      </c>
      <c r="H11" t="s">
        <v>168</v>
      </c>
      <c r="I11" s="58">
        <v>0</v>
      </c>
      <c r="J11" s="58">
        <v>0</v>
      </c>
      <c r="K11" s="57">
        <v>0</v>
      </c>
      <c r="L11" s="57">
        <v>0</v>
      </c>
      <c r="M11" s="58">
        <v>0</v>
      </c>
      <c r="N11" s="58">
        <v>0</v>
      </c>
      <c r="O11" s="58">
        <v>0</v>
      </c>
      <c r="P11" s="13"/>
      <c r="Q11" s="13"/>
      <c r="R11" s="13"/>
      <c r="S11" s="13"/>
      <c r="T11" s="13"/>
      <c r="U11" s="13"/>
      <c r="V11" s="13"/>
    </row>
    <row r="12" spans="1:22">
      <c r="A12" s="59" t="s">
        <v>679</v>
      </c>
      <c r="B12" s="103" t="s">
        <v>1282</v>
      </c>
      <c r="C12" s="103" t="s">
        <v>1282</v>
      </c>
      <c r="D12" s="103" t="s">
        <v>1282</v>
      </c>
      <c r="E12" s="103" t="s">
        <v>1282</v>
      </c>
      <c r="F12" s="103" t="s">
        <v>1282</v>
      </c>
      <c r="G12" s="61">
        <v>0</v>
      </c>
      <c r="H12" s="103" t="s">
        <v>1282</v>
      </c>
      <c r="I12" s="103" t="s">
        <v>1282</v>
      </c>
      <c r="J12" s="103" t="s">
        <v>1282</v>
      </c>
      <c r="K12" s="61">
        <v>0</v>
      </c>
      <c r="L12" s="61">
        <v>0</v>
      </c>
      <c r="M12" s="103" t="s">
        <v>1282</v>
      </c>
      <c r="N12" s="60">
        <v>0</v>
      </c>
      <c r="O12" s="60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168</v>
      </c>
      <c r="B13" t="s">
        <v>168</v>
      </c>
      <c r="C13" t="s">
        <v>168</v>
      </c>
      <c r="D13" t="s">
        <v>168</v>
      </c>
      <c r="E13" s="103" t="s">
        <v>1282</v>
      </c>
      <c r="F13" s="103" t="s">
        <v>1282</v>
      </c>
      <c r="G13" s="57">
        <v>0</v>
      </c>
      <c r="H13" t="s">
        <v>168</v>
      </c>
      <c r="I13" s="58">
        <v>0</v>
      </c>
      <c r="J13" s="58">
        <v>0</v>
      </c>
      <c r="K13" s="57">
        <v>0</v>
      </c>
      <c r="L13" s="57">
        <v>0</v>
      </c>
      <c r="M13" s="58">
        <v>0</v>
      </c>
      <c r="N13" s="58">
        <v>0</v>
      </c>
      <c r="O13" s="58">
        <v>0</v>
      </c>
      <c r="P13" s="13"/>
      <c r="Q13" s="13"/>
      <c r="R13" s="13"/>
      <c r="S13" s="13"/>
      <c r="T13" s="13"/>
      <c r="U13" s="13"/>
      <c r="V13" s="13"/>
    </row>
    <row r="14" spans="1:22">
      <c r="A14" s="59" t="s">
        <v>198</v>
      </c>
      <c r="B14" s="103" t="s">
        <v>1282</v>
      </c>
      <c r="C14" s="103" t="s">
        <v>1282</v>
      </c>
      <c r="D14" s="103" t="s">
        <v>1282</v>
      </c>
      <c r="E14" s="103" t="s">
        <v>1282</v>
      </c>
      <c r="F14" s="103" t="s">
        <v>1282</v>
      </c>
      <c r="G14" s="61">
        <v>0</v>
      </c>
      <c r="H14" s="103" t="s">
        <v>1282</v>
      </c>
      <c r="I14" s="103" t="s">
        <v>1282</v>
      </c>
      <c r="J14" s="103" t="s">
        <v>1282</v>
      </c>
      <c r="K14" s="61">
        <v>0</v>
      </c>
      <c r="L14" s="61">
        <v>0</v>
      </c>
      <c r="M14" s="103" t="s">
        <v>1282</v>
      </c>
      <c r="N14" s="60">
        <v>0</v>
      </c>
      <c r="O14" s="60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168</v>
      </c>
      <c r="B15" t="s">
        <v>168</v>
      </c>
      <c r="C15" t="s">
        <v>168</v>
      </c>
      <c r="D15" t="s">
        <v>168</v>
      </c>
      <c r="E15" s="103" t="s">
        <v>1282</v>
      </c>
      <c r="F15" s="103" t="s">
        <v>1282</v>
      </c>
      <c r="G15" s="57">
        <v>0</v>
      </c>
      <c r="H15" t="s">
        <v>168</v>
      </c>
      <c r="I15" s="58">
        <v>0</v>
      </c>
      <c r="J15" s="58">
        <v>0</v>
      </c>
      <c r="K15" s="57">
        <v>0</v>
      </c>
      <c r="L15" s="57">
        <v>0</v>
      </c>
      <c r="M15" s="58">
        <v>0</v>
      </c>
      <c r="N15" s="58">
        <v>0</v>
      </c>
      <c r="O15" s="58">
        <v>0</v>
      </c>
      <c r="P15" s="13"/>
      <c r="Q15" s="13"/>
      <c r="R15" s="13"/>
      <c r="S15" s="13"/>
      <c r="T15" s="13"/>
      <c r="U15" s="13"/>
      <c r="V15" s="13"/>
    </row>
    <row r="16" spans="1:22">
      <c r="A16" s="59" t="s">
        <v>201</v>
      </c>
      <c r="B16" s="103" t="s">
        <v>1282</v>
      </c>
      <c r="C16" s="103" t="s">
        <v>1282</v>
      </c>
      <c r="D16" s="103" t="s">
        <v>1282</v>
      </c>
      <c r="E16" s="103" t="s">
        <v>1282</v>
      </c>
      <c r="F16" s="103" t="s">
        <v>1282</v>
      </c>
      <c r="G16" s="61">
        <v>0</v>
      </c>
      <c r="H16" s="103" t="s">
        <v>1282</v>
      </c>
      <c r="I16" s="103" t="s">
        <v>1282</v>
      </c>
      <c r="J16" s="103" t="s">
        <v>1282</v>
      </c>
      <c r="K16" s="61">
        <v>0</v>
      </c>
      <c r="L16" s="61">
        <v>0</v>
      </c>
      <c r="M16" s="103" t="s">
        <v>1282</v>
      </c>
      <c r="N16" s="60">
        <v>0</v>
      </c>
      <c r="O16" s="60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168</v>
      </c>
      <c r="B17" t="s">
        <v>168</v>
      </c>
      <c r="C17" t="s">
        <v>168</v>
      </c>
      <c r="D17" t="s">
        <v>168</v>
      </c>
      <c r="E17" s="103" t="s">
        <v>1282</v>
      </c>
      <c r="F17" s="103" t="s">
        <v>1282</v>
      </c>
      <c r="G17" s="57">
        <v>0</v>
      </c>
      <c r="H17" t="s">
        <v>168</v>
      </c>
      <c r="I17" s="58">
        <v>0</v>
      </c>
      <c r="J17" s="58">
        <v>0</v>
      </c>
      <c r="K17" s="57">
        <v>0</v>
      </c>
      <c r="L17" s="57">
        <v>0</v>
      </c>
      <c r="M17" s="58">
        <v>0</v>
      </c>
      <c r="N17" s="58">
        <v>0</v>
      </c>
      <c r="O17" s="58">
        <v>0</v>
      </c>
      <c r="P17" s="13"/>
      <c r="Q17" s="13"/>
      <c r="R17" s="13"/>
      <c r="S17" s="13"/>
      <c r="T17" s="13"/>
      <c r="U17" s="13"/>
      <c r="V17" s="13"/>
    </row>
    <row r="18" spans="1:22">
      <c r="A18" s="59" t="s">
        <v>175</v>
      </c>
      <c r="B18" s="103" t="s">
        <v>1282</v>
      </c>
      <c r="C18" s="104" t="s">
        <v>1282</v>
      </c>
      <c r="D18" s="104" t="s">
        <v>1282</v>
      </c>
      <c r="E18" s="104" t="s">
        <v>1282</v>
      </c>
      <c r="F18" s="104" t="s">
        <v>1282</v>
      </c>
      <c r="G18" s="61">
        <v>0</v>
      </c>
      <c r="H18" s="104" t="s">
        <v>1282</v>
      </c>
      <c r="I18" s="104" t="s">
        <v>1282</v>
      </c>
      <c r="J18" s="104" t="s">
        <v>1282</v>
      </c>
      <c r="K18" s="61">
        <v>0</v>
      </c>
      <c r="L18" s="61">
        <v>0</v>
      </c>
      <c r="M18" s="104" t="s">
        <v>1282</v>
      </c>
      <c r="N18" s="60">
        <v>0</v>
      </c>
      <c r="O18" s="60">
        <v>0</v>
      </c>
    </row>
    <row r="19" spans="1:22">
      <c r="A19" s="59" t="s">
        <v>199</v>
      </c>
      <c r="B19" s="103" t="s">
        <v>1282</v>
      </c>
      <c r="C19" s="104" t="s">
        <v>1282</v>
      </c>
      <c r="D19" s="104" t="s">
        <v>1282</v>
      </c>
      <c r="E19" s="104" t="s">
        <v>1282</v>
      </c>
      <c r="F19" s="104" t="s">
        <v>1282</v>
      </c>
      <c r="G19" s="61">
        <v>0</v>
      </c>
      <c r="H19" s="104" t="s">
        <v>1282</v>
      </c>
      <c r="I19" s="104" t="s">
        <v>1282</v>
      </c>
      <c r="J19" s="104" t="s">
        <v>1282</v>
      </c>
      <c r="K19" s="61">
        <v>0</v>
      </c>
      <c r="L19" s="61">
        <v>0</v>
      </c>
      <c r="M19" s="104" t="s">
        <v>1282</v>
      </c>
      <c r="N19" s="60">
        <v>0</v>
      </c>
      <c r="O19" s="60">
        <v>0</v>
      </c>
    </row>
    <row r="20" spans="1:22">
      <c r="A20" t="s">
        <v>168</v>
      </c>
      <c r="B20" t="s">
        <v>168</v>
      </c>
      <c r="C20" t="s">
        <v>168</v>
      </c>
      <c r="D20" t="s">
        <v>168</v>
      </c>
      <c r="E20" s="104" t="s">
        <v>1282</v>
      </c>
      <c r="F20" s="104" t="s">
        <v>1282</v>
      </c>
      <c r="G20" s="57">
        <v>0</v>
      </c>
      <c r="H20" t="s">
        <v>168</v>
      </c>
      <c r="I20" s="58">
        <v>0</v>
      </c>
      <c r="J20" s="58">
        <v>0</v>
      </c>
      <c r="K20" s="57">
        <v>0</v>
      </c>
      <c r="L20" s="57">
        <v>0</v>
      </c>
      <c r="M20" s="58">
        <v>0</v>
      </c>
      <c r="N20" s="58">
        <v>0</v>
      </c>
      <c r="O20" s="58">
        <v>0</v>
      </c>
    </row>
    <row r="21" spans="1:22">
      <c r="A21" s="59" t="s">
        <v>200</v>
      </c>
      <c r="B21" s="103" t="s">
        <v>1282</v>
      </c>
      <c r="C21" s="104" t="s">
        <v>1282</v>
      </c>
      <c r="D21" s="104" t="s">
        <v>1282</v>
      </c>
      <c r="E21" s="104" t="s">
        <v>1282</v>
      </c>
      <c r="F21" s="104" t="s">
        <v>1282</v>
      </c>
      <c r="G21" s="61">
        <v>0</v>
      </c>
      <c r="H21" s="104" t="s">
        <v>1282</v>
      </c>
      <c r="I21" s="104" t="s">
        <v>1282</v>
      </c>
      <c r="J21" s="104" t="s">
        <v>1282</v>
      </c>
      <c r="K21" s="61">
        <v>0</v>
      </c>
      <c r="L21" s="61">
        <v>0</v>
      </c>
      <c r="M21" s="104" t="s">
        <v>1282</v>
      </c>
      <c r="N21" s="60">
        <v>0</v>
      </c>
      <c r="O21" s="60">
        <v>0</v>
      </c>
    </row>
    <row r="22" spans="1:22">
      <c r="A22" t="s">
        <v>168</v>
      </c>
      <c r="B22" t="s">
        <v>168</v>
      </c>
      <c r="C22" t="s">
        <v>168</v>
      </c>
      <c r="D22" t="s">
        <v>168</v>
      </c>
      <c r="E22" s="104" t="s">
        <v>1282</v>
      </c>
      <c r="F22" s="104" t="s">
        <v>1282</v>
      </c>
      <c r="G22" s="57">
        <v>0</v>
      </c>
      <c r="H22" t="s">
        <v>168</v>
      </c>
      <c r="I22" s="58">
        <v>0</v>
      </c>
      <c r="J22" s="58">
        <v>0</v>
      </c>
      <c r="K22" s="57">
        <v>0</v>
      </c>
      <c r="L22" s="57">
        <v>0</v>
      </c>
      <c r="M22" s="58">
        <v>0</v>
      </c>
      <c r="N22" s="58">
        <v>0</v>
      </c>
      <c r="O22" s="58">
        <v>0</v>
      </c>
    </row>
    <row r="23" spans="1:22">
      <c r="A23" t="s">
        <v>178</v>
      </c>
      <c r="B23" s="103" t="s">
        <v>1282</v>
      </c>
      <c r="C23" s="104" t="s">
        <v>1282</v>
      </c>
      <c r="D23" s="104" t="s">
        <v>1282</v>
      </c>
      <c r="E23" s="104" t="s">
        <v>1282</v>
      </c>
      <c r="F23" s="104" t="s">
        <v>1282</v>
      </c>
      <c r="G23" s="104" t="s">
        <v>1282</v>
      </c>
      <c r="H23" s="104" t="s">
        <v>1282</v>
      </c>
      <c r="I23" s="104" t="s">
        <v>1282</v>
      </c>
      <c r="J23" s="104" t="s">
        <v>1282</v>
      </c>
      <c r="K23" s="104" t="s">
        <v>1282</v>
      </c>
      <c r="L23" s="104" t="s">
        <v>1282</v>
      </c>
      <c r="M23" s="104" t="s">
        <v>1282</v>
      </c>
      <c r="N23" s="104" t="s">
        <v>1282</v>
      </c>
      <c r="O23" s="104" t="s">
        <v>1282</v>
      </c>
    </row>
    <row r="24" spans="1:22">
      <c r="A24" t="s">
        <v>193</v>
      </c>
      <c r="B24" s="103" t="s">
        <v>1282</v>
      </c>
      <c r="C24" s="104" t="s">
        <v>1282</v>
      </c>
      <c r="D24" s="104" t="s">
        <v>1282</v>
      </c>
      <c r="E24" s="104" t="s">
        <v>1282</v>
      </c>
      <c r="F24" s="104" t="s">
        <v>1282</v>
      </c>
      <c r="G24" s="104" t="s">
        <v>1282</v>
      </c>
      <c r="H24" s="104" t="s">
        <v>1282</v>
      </c>
      <c r="I24" s="104" t="s">
        <v>1282</v>
      </c>
      <c r="J24" s="104" t="s">
        <v>1282</v>
      </c>
      <c r="K24" s="104" t="s">
        <v>1282</v>
      </c>
      <c r="L24" s="104" t="s">
        <v>1282</v>
      </c>
      <c r="M24" s="104" t="s">
        <v>1282</v>
      </c>
      <c r="N24" s="104" t="s">
        <v>1282</v>
      </c>
      <c r="O24" s="104" t="s">
        <v>1282</v>
      </c>
    </row>
    <row r="25" spans="1:22">
      <c r="A25" t="s">
        <v>194</v>
      </c>
      <c r="B25" s="103" t="s">
        <v>1282</v>
      </c>
      <c r="C25" s="104" t="s">
        <v>1282</v>
      </c>
      <c r="D25" s="104" t="s">
        <v>1282</v>
      </c>
      <c r="E25" s="104" t="s">
        <v>1282</v>
      </c>
      <c r="F25" s="104" t="s">
        <v>1282</v>
      </c>
      <c r="G25" s="104" t="s">
        <v>1282</v>
      </c>
      <c r="H25" s="104" t="s">
        <v>1282</v>
      </c>
      <c r="I25" s="104" t="s">
        <v>1282</v>
      </c>
      <c r="J25" s="104" t="s">
        <v>1282</v>
      </c>
      <c r="K25" s="104" t="s">
        <v>1282</v>
      </c>
      <c r="L25" s="104" t="s">
        <v>1282</v>
      </c>
      <c r="M25" s="104" t="s">
        <v>1282</v>
      </c>
      <c r="N25" s="104" t="s">
        <v>1282</v>
      </c>
      <c r="O25" s="104" t="s">
        <v>1282</v>
      </c>
    </row>
    <row r="26" spans="1:22">
      <c r="A26" t="s">
        <v>195</v>
      </c>
      <c r="B26" s="103" t="s">
        <v>1282</v>
      </c>
      <c r="C26" s="104" t="s">
        <v>1282</v>
      </c>
      <c r="D26" s="104" t="s">
        <v>1282</v>
      </c>
      <c r="E26" s="104" t="s">
        <v>1282</v>
      </c>
      <c r="F26" s="104" t="s">
        <v>1282</v>
      </c>
      <c r="G26" s="104" t="s">
        <v>1282</v>
      </c>
      <c r="H26" s="104" t="s">
        <v>1282</v>
      </c>
      <c r="I26" s="104" t="s">
        <v>1282</v>
      </c>
      <c r="J26" s="104" t="s">
        <v>1282</v>
      </c>
      <c r="K26" s="104" t="s">
        <v>1282</v>
      </c>
      <c r="L26" s="104" t="s">
        <v>1282</v>
      </c>
      <c r="M26" s="104" t="s">
        <v>1282</v>
      </c>
      <c r="N26" s="104" t="s">
        <v>1282</v>
      </c>
      <c r="O26" s="104" t="s">
        <v>1282</v>
      </c>
    </row>
    <row r="27" spans="1:22" hidden="1"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A372" s="14"/>
      <c r="C372" s="14"/>
    </row>
    <row r="373" spans="1:3" hidden="1">
      <c r="A373" s="14"/>
      <c r="C373" s="14"/>
    </row>
    <row r="374" spans="1:3" hidden="1">
      <c r="A374" s="16"/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2024-03-31T11:34:17Z</dcterms:modified>
</cp:coreProperties>
</file>