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654A93A5-43F8-471F-B721-7F7A8258D2CF}" xr6:coauthVersionLast="47" xr6:coauthVersionMax="47" xr10:uidLastSave="{00000000-0000-0000-0000-000000000000}"/>
  <bookViews>
    <workbookView xWindow="-120" yWindow="-120" windowWidth="29040" windowHeight="15840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קונצרני'!$A$6:$AH$315</definedName>
    <definedName name="_xlnm._FilterDatabase" localSheetId="21" hidden="1">הלוואות!$A$5:$AH$419</definedName>
    <definedName name="_xlnm._FilterDatabase" localSheetId="19" hidden="1">'לא סחיר - חוזים עתידיים'!$A$6:$AH$357</definedName>
    <definedName name="_xlnm._FilterDatabase" localSheetId="16" hidden="1">'לא סחיר - קרנות השקעה'!$A$6:$AH$6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קונצרני'!$A$1:$AZ$315</definedName>
    <definedName name="_xlnm.Print_Area" localSheetId="9">אופציות!$A$1:$AZ$33</definedName>
    <definedName name="_xlnm.Print_Area" localSheetId="21">הלוואות!$A$1:$AZ$419</definedName>
    <definedName name="_xlnm.Print_Area" localSheetId="24">'השקעה בחברות מוחזקות'!$A$1:$AZ$12</definedName>
    <definedName name="_xlnm.Print_Area" localSheetId="25">'השקעות אחרות '!$A$1:$AZ$34</definedName>
    <definedName name="_xlnm.Print_Area" localSheetId="23">'זכויות מקרקעין'!$A$1:$AZ$20</definedName>
    <definedName name="_xlnm.Print_Area" localSheetId="10">'חוזים עתידיים'!$A$1:$AZ$22</definedName>
    <definedName name="_xlnm.Print_Area" localSheetId="26">'יתרת התחייבות להשקעה'!$A$1:$AZ$81</definedName>
    <definedName name="_xlnm.Print_Area" localSheetId="8">'כתבי אופציה'!$A$1:$AZ$22</definedName>
    <definedName name="_xlnm.Print_Area" localSheetId="12">'לא סחיר- תעודות התחייבות ממשלתי'!$A$1:$AZ$35</definedName>
    <definedName name="_xlnm.Print_Area" localSheetId="14">'לא סחיר - אג"ח קונצרני'!$A$1:$AZ$44</definedName>
    <definedName name="_xlnm.Print_Area" localSheetId="18">'לא סחיר - אופציות'!$A$1:$AZ$36</definedName>
    <definedName name="_xlnm.Print_Area" localSheetId="19">'לא סחיר - חוזים עתידיים'!$A$1:$AZ$357</definedName>
    <definedName name="_xlnm.Print_Area" localSheetId="17">'לא סחיר - כתבי אופציה'!$A$1:$AZ$18</definedName>
    <definedName name="_xlnm.Print_Area" localSheetId="20">'לא סחיר - מוצרים מובנים'!$A$1:$AZ$41</definedName>
    <definedName name="_xlnm.Print_Area" localSheetId="15">'לא סחיר - מניות'!$A$1:$AZ$23</definedName>
    <definedName name="_xlnm.Print_Area" localSheetId="16">'לא סחיר - קרנות השקעה'!$A$1:$AZ$74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מזומנים!$A$1:$AZ$53</definedName>
    <definedName name="_xlnm.Print_Area" localSheetId="5">מניות!$A$1:$AZ$228</definedName>
    <definedName name="_xlnm.Print_Area" localSheetId="0">'סכום נכסי הקרן'!$A$1:$AZ$54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נאמנות'!$A$1:$AZ$38</definedName>
    <definedName name="_xlnm.Print_Area" localSheetId="6">'קרנות סל'!$A$1:$AZ$88</definedName>
    <definedName name="_xlnm.Print_Area" localSheetId="2">'תעודות התחייבות ממשלתיות'!$A$1:$AZ$65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20" l="1"/>
  <c r="J92" i="20" s="1"/>
  <c r="H11" i="20"/>
  <c r="J11" i="20" s="1"/>
  <c r="H230" i="20"/>
  <c r="J230" i="20" s="1"/>
  <c r="H342" i="20"/>
  <c r="J342" i="20" s="1"/>
  <c r="H355" i="20"/>
  <c r="H347" i="20"/>
  <c r="J347" i="20" s="1"/>
  <c r="J12" i="20"/>
  <c r="J13" i="20"/>
  <c r="J14" i="20"/>
  <c r="J15" i="20"/>
  <c r="J16" i="20"/>
  <c r="J17" i="20"/>
  <c r="J18" i="20"/>
  <c r="J19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3" i="20"/>
  <c r="J344" i="20"/>
  <c r="J345" i="20"/>
  <c r="J348" i="20"/>
  <c r="J349" i="20"/>
  <c r="J350" i="20"/>
  <c r="J351" i="20"/>
  <c r="J352" i="20"/>
  <c r="J353" i="20"/>
  <c r="J354" i="20"/>
  <c r="J355" i="20"/>
  <c r="J356" i="20"/>
  <c r="J357" i="20"/>
  <c r="H346" i="20" l="1"/>
  <c r="H20" i="20"/>
  <c r="J20" i="20" s="1"/>
  <c r="J346" i="20"/>
  <c r="B31" i="27"/>
  <c r="B9" i="27"/>
  <c r="G9" i="24"/>
  <c r="H9" i="24"/>
  <c r="G10" i="24"/>
  <c r="H10" i="24"/>
  <c r="G11" i="24"/>
  <c r="H11" i="24"/>
  <c r="G12" i="24"/>
  <c r="H12" i="24"/>
  <c r="G13" i="24"/>
  <c r="H13" i="24"/>
  <c r="G14" i="24"/>
  <c r="H14" i="24"/>
  <c r="G15" i="24"/>
  <c r="H15" i="24"/>
  <c r="H8" i="24"/>
  <c r="G8" i="24"/>
  <c r="D9" i="24"/>
  <c r="D8" i="24" s="1"/>
  <c r="K9" i="2"/>
  <c r="K10" i="2"/>
  <c r="K11" i="2"/>
  <c r="K14" i="2"/>
  <c r="K15" i="2"/>
  <c r="K16" i="2"/>
  <c r="K18" i="2"/>
  <c r="K19" i="2"/>
  <c r="K20" i="2"/>
  <c r="K21" i="2"/>
  <c r="K22" i="2"/>
  <c r="K23" i="2"/>
  <c r="K26" i="2"/>
  <c r="K28" i="2"/>
  <c r="K29" i="2"/>
  <c r="K30" i="2"/>
  <c r="K31" i="2"/>
  <c r="K32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8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I34" i="2"/>
  <c r="J34" i="2" s="1"/>
  <c r="I33" i="2"/>
  <c r="J33" i="2" s="1"/>
  <c r="J32" i="2"/>
  <c r="J31" i="2"/>
  <c r="J30" i="2"/>
  <c r="J29" i="2"/>
  <c r="J28" i="2"/>
  <c r="I27" i="2"/>
  <c r="J27" i="2" s="1"/>
  <c r="J26" i="2"/>
  <c r="I25" i="2"/>
  <c r="J25" i="2" s="1"/>
  <c r="I24" i="2"/>
  <c r="J24" i="2" s="1"/>
  <c r="J23" i="2"/>
  <c r="J22" i="2"/>
  <c r="J21" i="2"/>
  <c r="J20" i="2"/>
  <c r="J19" i="2"/>
  <c r="J18" i="2"/>
  <c r="I17" i="2"/>
  <c r="K17" i="2" s="1"/>
  <c r="J16" i="2"/>
  <c r="J15" i="2"/>
  <c r="J14" i="2"/>
  <c r="I13" i="2"/>
  <c r="J13" i="2" s="1"/>
  <c r="I12" i="2"/>
  <c r="J12" i="2" s="1"/>
  <c r="J11" i="2"/>
  <c r="J10" i="2"/>
  <c r="J9" i="2"/>
  <c r="J8" i="2"/>
  <c r="H10" i="20" l="1"/>
  <c r="K25" i="2"/>
  <c r="K12" i="2"/>
  <c r="K24" i="2"/>
  <c r="K13" i="2"/>
  <c r="B8" i="27"/>
  <c r="C42" i="1" s="1"/>
  <c r="D42" i="1" s="1"/>
  <c r="J17" i="2"/>
  <c r="K34" i="2"/>
  <c r="K33" i="2"/>
  <c r="K27" i="2"/>
  <c r="J10" i="20" l="1"/>
  <c r="H9" i="20"/>
  <c r="I334" i="20" l="1"/>
  <c r="I71" i="20"/>
  <c r="I150" i="20"/>
  <c r="I62" i="20"/>
  <c r="I233" i="20"/>
  <c r="I190" i="20"/>
  <c r="I299" i="20"/>
  <c r="I98" i="20"/>
  <c r="I18" i="20"/>
  <c r="I29" i="20"/>
  <c r="I96" i="20"/>
  <c r="I107" i="20"/>
  <c r="I349" i="20"/>
  <c r="I257" i="20"/>
  <c r="I169" i="20"/>
  <c r="I48" i="20"/>
  <c r="I227" i="20"/>
  <c r="I53" i="20"/>
  <c r="I198" i="20"/>
  <c r="I126" i="20"/>
  <c r="I305" i="20"/>
  <c r="I137" i="20"/>
  <c r="I88" i="20"/>
  <c r="I313" i="20"/>
  <c r="I24" i="20"/>
  <c r="I209" i="20"/>
  <c r="I35" i="20"/>
  <c r="I226" i="20"/>
  <c r="I102" i="20"/>
  <c r="I311" i="20"/>
  <c r="I167" i="20"/>
  <c r="I23" i="20"/>
  <c r="I205" i="20"/>
  <c r="I20" i="20"/>
  <c r="I63" i="20"/>
  <c r="I105" i="20"/>
  <c r="I148" i="20"/>
  <c r="I187" i="20"/>
  <c r="I222" i="20"/>
  <c r="I256" i="20"/>
  <c r="I290" i="20"/>
  <c r="I329" i="20"/>
  <c r="I155" i="20"/>
  <c r="I144" i="20"/>
  <c r="I149" i="20"/>
  <c r="I298" i="20"/>
  <c r="I215" i="20"/>
  <c r="I219" i="20"/>
  <c r="I287" i="20"/>
  <c r="I124" i="20"/>
  <c r="I12" i="20"/>
  <c r="I17" i="20"/>
  <c r="I162" i="20"/>
  <c r="I173" i="20"/>
  <c r="I270" i="20"/>
  <c r="I9" i="20"/>
  <c r="I185" i="20"/>
  <c r="I11" i="20"/>
  <c r="I255" i="20"/>
  <c r="I84" i="20"/>
  <c r="I263" i="20"/>
  <c r="I89" i="20"/>
  <c r="I152" i="20"/>
  <c r="I156" i="20"/>
  <c r="I335" i="20"/>
  <c r="I161" i="20"/>
  <c r="I44" i="20"/>
  <c r="I277" i="20"/>
  <c r="I66" i="20"/>
  <c r="I275" i="20"/>
  <c r="I131" i="20"/>
  <c r="I52" i="20"/>
  <c r="I248" i="20"/>
  <c r="I31" i="20"/>
  <c r="I74" i="20"/>
  <c r="I117" i="20"/>
  <c r="I159" i="20"/>
  <c r="I195" i="20"/>
  <c r="I230" i="20"/>
  <c r="I265" i="20"/>
  <c r="I300" i="20"/>
  <c r="I284" i="20"/>
  <c r="I245" i="20"/>
  <c r="I54" i="20"/>
  <c r="I65" i="20"/>
  <c r="I120" i="20"/>
  <c r="I125" i="20"/>
  <c r="I320" i="20"/>
  <c r="I197" i="20"/>
  <c r="I234" i="20"/>
  <c r="I281" i="20"/>
  <c r="I134" i="20"/>
  <c r="I78" i="20"/>
  <c r="I83" i="20"/>
  <c r="I132" i="20"/>
  <c r="I317" i="20"/>
  <c r="I143" i="20"/>
  <c r="I80" i="20"/>
  <c r="I306" i="20"/>
  <c r="I42" i="20"/>
  <c r="I221" i="20"/>
  <c r="I47" i="20"/>
  <c r="I212" i="20"/>
  <c r="I114" i="20"/>
  <c r="I293" i="20"/>
  <c r="I119" i="20"/>
  <c r="I116" i="20"/>
  <c r="I327" i="20"/>
  <c r="I30" i="20"/>
  <c r="I239" i="20"/>
  <c r="I95" i="20"/>
  <c r="I106" i="20"/>
  <c r="I291" i="20"/>
  <c r="I40" i="20"/>
  <c r="I85" i="20"/>
  <c r="I128" i="20"/>
  <c r="I170" i="20"/>
  <c r="I204" i="20"/>
  <c r="I238" i="20"/>
  <c r="I273" i="20"/>
  <c r="I308" i="20"/>
  <c r="I343" i="20"/>
  <c r="I32" i="20"/>
  <c r="I75" i="20"/>
  <c r="I118" i="20"/>
  <c r="I163" i="20"/>
  <c r="I196" i="20"/>
  <c r="I231" i="20"/>
  <c r="I266" i="20"/>
  <c r="I301" i="20"/>
  <c r="I336" i="20"/>
  <c r="I22" i="20"/>
  <c r="I67" i="20"/>
  <c r="I37" i="20"/>
  <c r="I112" i="20"/>
  <c r="I175" i="20"/>
  <c r="I228" i="20"/>
  <c r="I279" i="20"/>
  <c r="I331" i="20"/>
  <c r="I38" i="20"/>
  <c r="I115" i="20"/>
  <c r="I177" i="20"/>
  <c r="I229" i="20"/>
  <c r="I280" i="20"/>
  <c r="I332" i="20"/>
  <c r="I39" i="20"/>
  <c r="I121" i="20"/>
  <c r="I181" i="20"/>
  <c r="I232" i="20"/>
  <c r="I285" i="20"/>
  <c r="I337" i="20"/>
  <c r="I68" i="20"/>
  <c r="I136" i="20"/>
  <c r="I194" i="20"/>
  <c r="I27" i="20"/>
  <c r="I224" i="20"/>
  <c r="I330" i="20"/>
  <c r="I145" i="20"/>
  <c r="I286" i="20"/>
  <c r="I350" i="20"/>
  <c r="I328" i="20"/>
  <c r="I199" i="20"/>
  <c r="I314" i="20"/>
  <c r="I158" i="20"/>
  <c r="I289" i="20"/>
  <c r="I123" i="20"/>
  <c r="I323" i="20"/>
  <c r="I108" i="20"/>
  <c r="I241" i="20"/>
  <c r="I269" i="20"/>
  <c r="I353" i="20"/>
  <c r="I72" i="20"/>
  <c r="I138" i="20"/>
  <c r="I160" i="20"/>
  <c r="I139" i="20"/>
  <c r="I282" i="20"/>
  <c r="I351" i="20"/>
  <c r="I55" i="20"/>
  <c r="I109" i="20"/>
  <c r="I171" i="20"/>
  <c r="I214" i="20"/>
  <c r="I258" i="20"/>
  <c r="I309" i="20"/>
  <c r="I352" i="20"/>
  <c r="I56" i="20"/>
  <c r="I57" i="20"/>
  <c r="I146" i="20"/>
  <c r="I216" i="20"/>
  <c r="I294" i="20"/>
  <c r="I357" i="20"/>
  <c r="I100" i="20"/>
  <c r="I192" i="20"/>
  <c r="I254" i="20"/>
  <c r="I321" i="20"/>
  <c r="I61" i="20"/>
  <c r="I153" i="20"/>
  <c r="I218" i="20"/>
  <c r="I296" i="20"/>
  <c r="I25" i="20"/>
  <c r="I122" i="20"/>
  <c r="I208" i="20"/>
  <c r="I141" i="20"/>
  <c r="I303" i="20"/>
  <c r="I186" i="20"/>
  <c r="I338" i="20"/>
  <c r="I276" i="20"/>
  <c r="I236" i="20"/>
  <c r="I50" i="20"/>
  <c r="I264" i="20"/>
  <c r="I172" i="20"/>
  <c r="I324" i="20"/>
  <c r="I302" i="20"/>
  <c r="I16" i="20"/>
  <c r="I180" i="20"/>
  <c r="I274" i="20"/>
  <c r="I318" i="20"/>
  <c r="I76" i="20"/>
  <c r="I79" i="20"/>
  <c r="I242" i="20"/>
  <c r="I304" i="20"/>
  <c r="I133" i="20"/>
  <c r="I268" i="20"/>
  <c r="I82" i="20"/>
  <c r="I166" i="20"/>
  <c r="I310" i="20"/>
  <c r="I154" i="20"/>
  <c r="I184" i="20"/>
  <c r="I225" i="20"/>
  <c r="I261" i="20"/>
  <c r="I315" i="20"/>
  <c r="I354" i="20"/>
  <c r="I60" i="20"/>
  <c r="I70" i="20"/>
  <c r="I113" i="20"/>
  <c r="I341" i="20"/>
  <c r="I101" i="20"/>
  <c r="I179" i="20"/>
  <c r="I251" i="20"/>
  <c r="I347" i="20"/>
  <c r="I178" i="20"/>
  <c r="I316" i="20"/>
  <c r="I10" i="20"/>
  <c r="I64" i="20"/>
  <c r="I129" i="20"/>
  <c r="I223" i="20"/>
  <c r="I13" i="20"/>
  <c r="I164" i="20"/>
  <c r="I15" i="20"/>
  <c r="I202" i="20"/>
  <c r="I346" i="20"/>
  <c r="I244" i="20"/>
  <c r="I220" i="20"/>
  <c r="I297" i="20"/>
  <c r="I210" i="20"/>
  <c r="I183" i="20"/>
  <c r="I36" i="20"/>
  <c r="I342" i="20"/>
  <c r="I34" i="20"/>
  <c r="I142" i="20"/>
  <c r="I26" i="20"/>
  <c r="I77" i="20"/>
  <c r="I203" i="20"/>
  <c r="I51" i="20"/>
  <c r="I213" i="20"/>
  <c r="I325" i="20"/>
  <c r="I21" i="20"/>
  <c r="I86" i="20"/>
  <c r="I140" i="20"/>
  <c r="I188" i="20"/>
  <c r="I240" i="20"/>
  <c r="I283" i="20"/>
  <c r="I326" i="20"/>
  <c r="I33" i="20"/>
  <c r="I87" i="20"/>
  <c r="I99" i="20"/>
  <c r="I189" i="20"/>
  <c r="I253" i="20"/>
  <c r="I319" i="20"/>
  <c r="I58" i="20"/>
  <c r="I147" i="20"/>
  <c r="I217" i="20"/>
  <c r="I295" i="20"/>
  <c r="J9" i="20"/>
  <c r="I103" i="20"/>
  <c r="I193" i="20"/>
  <c r="I259" i="20"/>
  <c r="I322" i="20"/>
  <c r="I91" i="20"/>
  <c r="I168" i="20"/>
  <c r="I235" i="20"/>
  <c r="I252" i="20"/>
  <c r="I28" i="20"/>
  <c r="I260" i="20"/>
  <c r="I127" i="20"/>
  <c r="I110" i="20"/>
  <c r="I288" i="20"/>
  <c r="I200" i="20"/>
  <c r="I340" i="20"/>
  <c r="I246" i="20"/>
  <c r="I174" i="20"/>
  <c r="I41" i="20"/>
  <c r="I191" i="20"/>
  <c r="I90" i="20"/>
  <c r="I356" i="20"/>
  <c r="I262" i="20"/>
  <c r="I176" i="20"/>
  <c r="I59" i="20"/>
  <c r="I94" i="20"/>
  <c r="I247" i="20"/>
  <c r="I333" i="20"/>
  <c r="I43" i="20"/>
  <c r="I97" i="20"/>
  <c r="I151" i="20"/>
  <c r="I206" i="20"/>
  <c r="I249" i="20"/>
  <c r="I292" i="20"/>
  <c r="I344" i="20"/>
  <c r="I45" i="20"/>
  <c r="I14" i="20"/>
  <c r="I130" i="20"/>
  <c r="I201" i="20"/>
  <c r="I267" i="20"/>
  <c r="I345" i="20"/>
  <c r="I81" i="20"/>
  <c r="I165" i="20"/>
  <c r="I243" i="20"/>
  <c r="I307" i="20"/>
  <c r="I19" i="20"/>
  <c r="I135" i="20"/>
  <c r="I207" i="20"/>
  <c r="I271" i="20"/>
  <c r="I348" i="20"/>
  <c r="I104" i="20"/>
  <c r="I182" i="20"/>
  <c r="I92" i="20"/>
  <c r="I278" i="20"/>
  <c r="I93" i="20"/>
  <c r="I312" i="20"/>
  <c r="I211" i="20"/>
  <c r="I157" i="20"/>
  <c r="I339" i="20"/>
  <c r="I237" i="20"/>
  <c r="I69" i="20"/>
  <c r="I272" i="20"/>
  <c r="I250" i="20"/>
  <c r="I46" i="20"/>
  <c r="I355" i="20"/>
  <c r="I49" i="20"/>
  <c r="I111" i="20"/>
  <c r="I73" i="20"/>
</calcChain>
</file>

<file path=xl/sharedStrings.xml><?xml version="1.0" encoding="utf-8"?>
<sst xmlns="http://schemas.openxmlformats.org/spreadsheetml/2006/main" count="16960" uniqueCount="3491">
  <si>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</si>
  <si>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</si>
  <si>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</si>
  <si>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</si>
  <si>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</si>
  <si>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</si>
  <si>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</si>
  <si>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</si>
  <si>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</si>
  <si>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</si>
  <si>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</si>
  <si>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</si>
  <si>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</si>
  <si>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</si>
  <si>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</si>
  <si>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</si>
  <si>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</si>
  <si>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</si>
  <si>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</si>
  <si>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</si>
  <si>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</si>
  <si>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</si>
  <si>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</si>
  <si>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</si>
  <si>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</si>
  <si>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</si>
  <si>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</si>
  <si>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</si>
  <si>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</si>
  <si>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</si>
  <si>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</si>
  <si>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</si>
  <si>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</si>
  <si>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</si>
  <si>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</si>
  <si>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</si>
  <si>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</si>
  <si>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</si>
  <si>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</si>
  <si>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</si>
  <si>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</si>
  <si>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</si>
  <si>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</si>
  <si>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</si>
  <si>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</si>
  <si>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</si>
  <si>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</si>
  <si>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</si>
  <si>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</si>
  <si>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</si>
  <si>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</si>
  <si>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</si>
  <si>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</si>
  <si>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</si>
  <si>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</si>
  <si>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</si>
  <si>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</si>
  <si>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</si>
  <si>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</si>
  <si>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</si>
  <si>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</si>
  <si>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</si>
  <si>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</si>
  <si>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</si>
  <si>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</si>
  <si>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</si>
  <si>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</si>
  <si>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</si>
  <si>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</si>
  <si>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</si>
  <si>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</si>
  <si>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</si>
  <si>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</si>
  <si>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</si>
  <si>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</si>
  <si>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</si>
  <si>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</si>
  <si>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</si>
  <si>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</si>
  <si>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</si>
  <si>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</si>
  <si>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</si>
  <si>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</si>
  <si>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</si>
  <si>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</si>
  <si>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</si>
  <si>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</si>
  <si>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</si>
  <si>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</si>
  <si>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</si>
  <si>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</si>
  <si>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</si>
  <si>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</si>
  <si>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</si>
  <si>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</si>
  <si>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</si>
  <si>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</si>
  <si>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</si>
  <si>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</si>
  <si>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</si>
  <si>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</si>
  <si>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</si>
  <si>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</si>
  <si>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</si>
  <si>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</si>
  <si>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</si>
  <si>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</si>
  <si>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</si>
  <si>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</si>
  <si>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</si>
  <si>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</si>
  <si>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</si>
  <si>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</si>
  <si>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</si>
  <si>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</si>
  <si>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</si>
  <si>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</si>
  <si>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</si>
  <si>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</si>
  <si>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</si>
  <si>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</si>
  <si>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</si>
  <si>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</si>
  <si>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</si>
  <si>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</si>
  <si>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</si>
  <si>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</si>
  <si>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מידרוג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</si>
  <si>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</si>
  <si>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</si>
  <si>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</si>
  <si>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</si>
  <si>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</si>
  <si>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</si>
  <si>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</si>
  <si>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</si>
  <si>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</si>
  <si>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</si>
  <si>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</si>
  <si>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</si>
  <si>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</si>
  <si>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</si>
  <si>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</si>
  <si>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</si>
  <si>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</si>
  <si>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</si>
  <si>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</si>
  <si>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</si>
  <si>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</si>
  <si>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</si>
  <si>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</si>
  <si>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</si>
  <si>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</si>
  <si>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</si>
  <si>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</si>
  <si>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</si>
  <si>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</si>
  <si>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</si>
  <si>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</si>
  <si>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</si>
  <si>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</si>
  <si>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</si>
  <si>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</si>
  <si>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</si>
  <si>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</si>
  <si>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199</t>
  </si>
  <si>
    <t>בהתאם לשיטה שיושמה בדוח הכספי *</t>
  </si>
  <si>
    <t>יין יפני</t>
  </si>
  <si>
    <t>כתר שבדי</t>
  </si>
  <si>
    <t>כתר נורבגי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</si>
  <si>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</si>
  <si>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</si>
  <si>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</si>
  <si>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</si>
  <si>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</si>
  <si>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סה"כ יתרת מזומנים ועו"ש נקובים במט"ח</t>
  </si>
  <si>
    <t>0</t>
  </si>
  <si>
    <t>130018- 12- בנק הפועלים</t>
  </si>
  <si>
    <t>20001- 12- בנק הפועלים</t>
  </si>
  <si>
    <t>100006- 10- לאומי</t>
  </si>
  <si>
    <t>20003- 12- בנק הפועלים</t>
  </si>
  <si>
    <t>70002- 12- בנק הפועלים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</si>
  <si>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</si>
  <si>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</si>
  <si>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</si>
  <si>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</si>
  <si>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</si>
  <si>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</si>
  <si>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</si>
  <si>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</si>
  <si>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</si>
  <si>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</si>
  <si>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</si>
  <si>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</si>
  <si>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</si>
  <si>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</si>
  <si>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</si>
  <si>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</si>
  <si>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</si>
  <si>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</si>
  <si>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</si>
  <si>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</si>
  <si>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</si>
  <si>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</si>
  <si>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</si>
  <si>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</si>
  <si>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</si>
  <si>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</si>
  <si>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</si>
  <si>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</si>
  <si>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</si>
  <si>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</si>
  <si>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</si>
  <si>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31/03/19</t>
  </si>
  <si>
    <t>ממשלתית צמודה 0726- גליל</t>
  </si>
  <si>
    <t>1169564</t>
  </si>
  <si>
    <t>ממשלתית צמודה 1.10% 1028- גליל</t>
  </si>
  <si>
    <t>1197326</t>
  </si>
  <si>
    <t>31/07/23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</si>
  <si>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</si>
  <si>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</si>
  <si>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</si>
  <si>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</si>
  <si>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</si>
  <si>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1114- בנק ישראל- מק"מ</t>
  </si>
  <si>
    <t>8241119</t>
  </si>
  <si>
    <t>30/11/23</t>
  </si>
  <si>
    <t>מלווה קצר מועד 114- בנק ישראל- מק"מ</t>
  </si>
  <si>
    <t>8240111</t>
  </si>
  <si>
    <t>31/01/23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</si>
  <si>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</si>
  <si>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</si>
  <si>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</si>
  <si>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</si>
  <si>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</si>
  <si>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</si>
  <si>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</si>
  <si>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</si>
  <si>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</si>
  <si>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814- בנק ישראל- מק"מ</t>
  </si>
  <si>
    <t>8240814</t>
  </si>
  <si>
    <t>28/09/23</t>
  </si>
  <si>
    <t>מלווה קצר מועד 914- בנק ישראל- מק"מ</t>
  </si>
  <si>
    <t>8240913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</si>
  <si>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</si>
  <si>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</si>
  <si>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</si>
  <si>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</si>
  <si>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</si>
  <si>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</si>
  <si>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</si>
  <si>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</si>
  <si>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</si>
  <si>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</si>
  <si>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</si>
  <si>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</si>
  <si>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</si>
  <si>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</si>
  <si>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</si>
  <si>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</si>
  <si>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</si>
  <si>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</si>
  <si>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</si>
  <si>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</si>
  <si>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</si>
  <si>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28/02/22</t>
  </si>
  <si>
    <t>ממשלתי שקלי 324- שחר</t>
  </si>
  <si>
    <t>1130848</t>
  </si>
  <si>
    <t>ממשלתי שקלית 0142- שחר</t>
  </si>
  <si>
    <t>1125400</t>
  </si>
  <si>
    <t>13/05/14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</si>
  <si>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</si>
  <si>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</si>
  <si>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</si>
  <si>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</si>
  <si>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</si>
  <si>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</si>
  <si>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</si>
  <si>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</si>
  <si>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</si>
  <si>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</si>
  <si>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</si>
  <si>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</si>
  <si>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</si>
  <si>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</si>
  <si>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</si>
  <si>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</si>
  <si>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</si>
  <si>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</si>
  <si>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</si>
  <si>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31/10/22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</si>
  <si>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</si>
  <si>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</si>
  <si>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</si>
  <si>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</si>
  <si>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</si>
  <si>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</si>
  <si>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ISRAEL 6.5 11/06/31- ISRELE</t>
  </si>
  <si>
    <t>XS2715285230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</si>
  <si>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</si>
  <si>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</si>
  <si>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</si>
  <si>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</si>
  <si>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</si>
  <si>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</si>
  <si>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</si>
  <si>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</si>
  <si>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</si>
  <si>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68- מזרחי טפחות חברה להנפקות בע"מ</t>
  </si>
  <si>
    <t>1202142</t>
  </si>
  <si>
    <t>520032046</t>
  </si>
  <si>
    <t>בנקים</t>
  </si>
  <si>
    <t>Aaa.il</t>
  </si>
  <si>
    <t>מזרחי טפחות הנפ 9/24- מזרחי טפחות חברה להנפקות בע"מ</t>
  </si>
  <si>
    <t>2310217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</si>
  <si>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</si>
  <si>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</si>
  <si>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</si>
  <si>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</si>
  <si>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</si>
  <si>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</si>
  <si>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</si>
  <si>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</si>
  <si>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</si>
  <si>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</si>
  <si>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</si>
  <si>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</si>
  <si>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</si>
  <si>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</si>
  <si>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</si>
  <si>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</si>
  <si>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</si>
  <si>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</si>
  <si>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</si>
  <si>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חשמל אגח 34- חברת החשמל לישראל בע"מ</t>
  </si>
  <si>
    <t>1196781</t>
  </si>
  <si>
    <t>חשמל אגח 35- חברת החשמל לישראל בע"מ</t>
  </si>
  <si>
    <t>1196799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</si>
  <si>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</si>
  <si>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</si>
  <si>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</si>
  <si>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</si>
  <si>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</si>
  <si>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</si>
  <si>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</si>
  <si>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</si>
  <si>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</si>
  <si>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</si>
  <si>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</si>
  <si>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</si>
  <si>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</si>
  <si>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</si>
  <si>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</si>
  <si>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</si>
  <si>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</si>
  <si>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</si>
  <si>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</si>
  <si>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31/05/22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</si>
  <si>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</si>
  <si>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</si>
  <si>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</si>
  <si>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</si>
  <si>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</si>
  <si>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</si>
  <si>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30/11/21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</si>
  <si>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</si>
  <si>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</si>
  <si>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</si>
  <si>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</si>
  <si>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</si>
  <si>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</si>
  <si>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</si>
  <si>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</si>
  <si>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</si>
  <si>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</si>
  <si>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</si>
  <si>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</si>
  <si>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</si>
  <si>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</si>
  <si>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</si>
  <si>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</si>
  <si>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</si>
  <si>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</si>
  <si>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</si>
  <si>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</si>
  <si>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</si>
  <si>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</si>
  <si>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</si>
  <si>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</si>
  <si>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31/08/21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</si>
  <si>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</si>
  <si>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</si>
  <si>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</si>
  <si>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</si>
  <si>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</si>
  <si>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</si>
  <si>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</si>
  <si>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</si>
  <si>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</si>
  <si>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</si>
  <si>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</si>
  <si>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</si>
  <si>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</si>
  <si>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</si>
  <si>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</si>
  <si>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</si>
  <si>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</si>
  <si>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</si>
  <si>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</si>
  <si>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</si>
  <si>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</si>
  <si>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</si>
  <si>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14/12/16</t>
  </si>
  <si>
    <t>אמות אגח ו- אמות השקעות בע"מ</t>
  </si>
  <si>
    <t>1158609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</si>
  <si>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</si>
  <si>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</si>
  <si>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</si>
  <si>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</si>
  <si>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</si>
  <si>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</si>
  <si>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</si>
  <si>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</si>
  <si>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</si>
  <si>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</si>
  <si>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</si>
  <si>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</si>
  <si>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</si>
  <si>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</si>
  <si>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30/01/20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</si>
  <si>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</si>
  <si>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</si>
  <si>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</si>
  <si>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</si>
  <si>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</si>
  <si>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</si>
  <si>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</si>
  <si>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</si>
  <si>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</si>
  <si>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</si>
  <si>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</si>
  <si>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</si>
  <si>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</si>
  <si>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</si>
  <si>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</si>
  <si>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</si>
  <si>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</si>
  <si>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</si>
  <si>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</si>
  <si>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</si>
  <si>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</si>
  <si>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520000118</t>
  </si>
  <si>
    <t>פועלים התח נד יא- בנק הפועלים בע"מ</t>
  </si>
  <si>
    <t>1201466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</si>
  <si>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</si>
  <si>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</si>
  <si>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</si>
  <si>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</si>
  <si>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</si>
  <si>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</si>
  <si>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</si>
  <si>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</si>
  <si>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</si>
  <si>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</si>
  <si>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</si>
  <si>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</si>
  <si>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</si>
  <si>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אגח 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</si>
  <si>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</si>
  <si>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</si>
  <si>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</si>
  <si>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</si>
  <si>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</si>
  <si>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</si>
  <si>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</si>
  <si>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</si>
  <si>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</si>
  <si>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</si>
  <si>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</si>
  <si>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</si>
  <si>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</si>
  <si>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</si>
  <si>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</si>
  <si>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</si>
  <si>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</si>
  <si>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</si>
  <si>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</si>
  <si>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</si>
  <si>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</si>
  <si>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</si>
  <si>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</si>
  <si>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</si>
  <si>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</si>
  <si>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</si>
  <si>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</si>
  <si>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</si>
  <si>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</si>
  <si>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</si>
  <si>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</si>
  <si>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</si>
  <si>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</si>
  <si>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</si>
  <si>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</si>
  <si>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</si>
  <si>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</si>
  <si>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</si>
  <si>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</si>
  <si>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</si>
  <si>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</si>
  <si>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</si>
  <si>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</si>
  <si>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</si>
  <si>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</si>
  <si>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</si>
  <si>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</si>
  <si>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</si>
  <si>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</si>
  <si>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</si>
  <si>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</si>
  <si>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</si>
  <si>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</si>
  <si>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</si>
  <si>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</si>
  <si>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</si>
  <si>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</si>
  <si>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</si>
  <si>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</si>
  <si>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</si>
  <si>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</si>
  <si>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29/12/22</t>
  </si>
  <si>
    <t>מזרחי טפ הנפק התח 69- מזרחי טפחות חברה להנפקות בע"מ</t>
  </si>
  <si>
    <t>1202159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</si>
  <si>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</si>
  <si>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</si>
  <si>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</si>
  <si>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</si>
  <si>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</si>
  <si>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</si>
  <si>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</si>
  <si>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</si>
  <si>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</si>
  <si>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</si>
  <si>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</si>
  <si>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</si>
  <si>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ג- ג'נריישן קפיטל בע"מ</t>
  </si>
  <si>
    <t>1184555</t>
  </si>
  <si>
    <t>515846558</t>
  </si>
  <si>
    <t>ilA+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</si>
  <si>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</si>
  <si>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</si>
  <si>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</si>
  <si>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</si>
  <si>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</si>
  <si>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</si>
  <si>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</si>
  <si>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</si>
  <si>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</si>
  <si>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</si>
  <si>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</si>
  <si>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</si>
  <si>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</si>
  <si>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</si>
  <si>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</si>
  <si>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</si>
  <si>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</si>
  <si>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</si>
  <si>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</si>
  <si>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</si>
  <si>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</si>
  <si>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</si>
  <si>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</si>
  <si>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</si>
  <si>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</si>
  <si>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</si>
  <si>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</si>
  <si>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</si>
  <si>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</si>
  <si>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</si>
  <si>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</si>
  <si>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</si>
  <si>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</si>
  <si>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</si>
  <si>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</si>
  <si>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</si>
  <si>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</si>
  <si>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</si>
  <si>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</si>
  <si>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</si>
  <si>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</si>
  <si>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</si>
  <si>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</si>
  <si>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</si>
  <si>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</si>
  <si>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31/01/22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</si>
  <si>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</si>
  <si>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</si>
  <si>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</si>
  <si>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</si>
  <si>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</si>
  <si>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</si>
  <si>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</si>
  <si>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</si>
  <si>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</si>
  <si>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</si>
  <si>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30/06/22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</si>
  <si>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</si>
  <si>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</si>
  <si>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</si>
  <si>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</si>
  <si>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</si>
  <si>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</si>
  <si>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</si>
  <si>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*פתאל החזקות אגח ד- פתאל החזקות 1998 בע"מ</t>
  </si>
  <si>
    <t>1188192</t>
  </si>
  <si>
    <t>512607888</t>
  </si>
  <si>
    <t>מלונאות ותיירות</t>
  </si>
  <si>
    <t>A2.il</t>
  </si>
  <si>
    <t>אפי נכסים אגח 8- אפי נכסים בע"מ</t>
  </si>
  <si>
    <t>1142231</t>
  </si>
  <si>
    <t>510560188</t>
  </si>
  <si>
    <t>נדלן מניב בחול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</si>
  <si>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</si>
  <si>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</si>
  <si>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</si>
  <si>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</si>
  <si>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</si>
  <si>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</si>
  <si>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</si>
  <si>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</si>
  <si>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</si>
  <si>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</si>
  <si>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</si>
  <si>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</si>
  <si>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</si>
  <si>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</si>
  <si>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</si>
  <si>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</si>
  <si>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</si>
  <si>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</si>
  <si>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</si>
  <si>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</si>
  <si>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</si>
  <si>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</si>
  <si>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</si>
  <si>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</si>
  <si>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</si>
  <si>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</si>
  <si>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</si>
  <si>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ג'י סיטי  אגח יג- ג'י סיטי בע"מ</t>
  </si>
  <si>
    <t>1260652</t>
  </si>
  <si>
    <t>A3.il</t>
  </si>
  <si>
    <t>ג'י סיטי אג יז- ג'י סיטי בע"מ</t>
  </si>
  <si>
    <t>1198142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</si>
  <si>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</si>
  <si>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</si>
  <si>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</si>
  <si>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</si>
  <si>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</si>
  <si>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</si>
  <si>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</si>
  <si>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</si>
  <si>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</si>
  <si>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</si>
  <si>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</si>
  <si>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</si>
  <si>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</si>
  <si>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</si>
  <si>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</si>
  <si>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</si>
  <si>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</si>
  <si>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</si>
  <si>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</si>
  <si>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</si>
  <si>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</si>
  <si>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</si>
  <si>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</si>
  <si>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</si>
  <si>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</si>
  <si>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</si>
  <si>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</si>
  <si>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</si>
  <si>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</si>
  <si>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</si>
  <si>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</si>
  <si>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</si>
  <si>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</si>
  <si>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</si>
  <si>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</si>
  <si>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</si>
  <si>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*גב ים אגח ח- חברת גב-ים לקרקעות בע"מ</t>
  </si>
  <si>
    <t>7590151</t>
  </si>
  <si>
    <t>הפניקס אגח 6- הפניקס אחזקות בע"מ</t>
  </si>
  <si>
    <t>7670334</t>
  </si>
  <si>
    <t>31/10/23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</si>
  <si>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</si>
  <si>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</si>
  <si>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</si>
  <si>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</si>
  <si>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</si>
  <si>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</si>
  <si>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</si>
  <si>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</si>
  <si>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</si>
  <si>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</si>
  <si>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</si>
  <si>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</si>
  <si>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</si>
  <si>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</si>
  <si>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</si>
  <si>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</si>
  <si>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</si>
  <si>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</si>
  <si>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</si>
  <si>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</si>
  <si>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</si>
  <si>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</si>
  <si>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</si>
  <si>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</si>
  <si>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</si>
  <si>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</si>
  <si>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</si>
  <si>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</si>
  <si>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</si>
  <si>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</si>
  <si>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</si>
  <si>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</si>
  <si>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</si>
  <si>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</si>
  <si>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</si>
  <si>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</si>
  <si>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</si>
  <si>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</si>
  <si>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</si>
  <si>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</si>
  <si>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</si>
  <si>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</si>
  <si>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</si>
  <si>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</si>
  <si>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</si>
  <si>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</si>
  <si>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</si>
  <si>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</si>
  <si>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</si>
  <si>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</si>
  <si>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</si>
  <si>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</si>
  <si>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</si>
  <si>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</si>
  <si>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</si>
  <si>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</si>
  <si>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</si>
  <si>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</si>
  <si>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</si>
  <si>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*פרטנר אגח ו- חברת פרטנר תקשורת בע"מ</t>
  </si>
  <si>
    <t>1141415</t>
  </si>
  <si>
    <t>520044314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</si>
  <si>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</si>
  <si>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</si>
  <si>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</si>
  <si>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</si>
  <si>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</si>
  <si>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</si>
  <si>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</si>
  <si>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</si>
  <si>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</si>
  <si>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</si>
  <si>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</si>
  <si>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</si>
  <si>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</si>
  <si>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</si>
  <si>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</si>
  <si>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</si>
  <si>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</si>
  <si>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31/08/23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</si>
  <si>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</si>
  <si>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</si>
  <si>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</si>
  <si>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</si>
  <si>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</si>
  <si>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</si>
  <si>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</si>
  <si>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</si>
  <si>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*אנרג'יקס ב 0.25%- אנרג'יקס אנרגיות מתחדשות בע"מ</t>
  </si>
  <si>
    <t>1168483</t>
  </si>
  <si>
    <t>513901371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</si>
  <si>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</si>
  <si>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</si>
  <si>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</si>
  <si>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</si>
  <si>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</si>
  <si>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</si>
  <si>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</si>
  <si>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</si>
  <si>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</si>
  <si>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</si>
  <si>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</si>
  <si>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</si>
  <si>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</si>
  <si>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</si>
  <si>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</si>
  <si>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</si>
  <si>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</si>
  <si>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</si>
  <si>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</si>
  <si>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</si>
  <si>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</si>
  <si>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</si>
  <si>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</si>
  <si>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</si>
  <si>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</si>
  <si>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</si>
  <si>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</si>
  <si>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</si>
  <si>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</si>
  <si>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</si>
  <si>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   ד- אלומיי קפיטל בע"מ</t>
  </si>
  <si>
    <t>1172956</t>
  </si>
  <si>
    <t>520039868</t>
  </si>
  <si>
    <t>אלומיי אגח ה- אלומיי קפיטל בע"מ</t>
  </si>
  <si>
    <t>1193275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</si>
  <si>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</si>
  <si>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</si>
  <si>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</si>
  <si>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</si>
  <si>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</si>
  <si>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</si>
  <si>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</si>
  <si>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</si>
  <si>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סה"כ אחר</t>
  </si>
  <si>
    <t>ISRELE 3.75 02/32- חברת החשמל לישראל בע"מ</t>
  </si>
  <si>
    <t>IL0060004004</t>
  </si>
  <si>
    <t>בלומברג</t>
  </si>
  <si>
    <t>BBB+</t>
  </si>
  <si>
    <t>S&amp;P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</si>
  <si>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</si>
  <si>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</si>
  <si>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</si>
  <si>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</si>
  <si>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</si>
  <si>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</si>
  <si>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</si>
  <si>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</si>
  <si>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</si>
  <si>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</si>
  <si>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</si>
  <si>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</si>
  <si>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</si>
  <si>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</si>
  <si>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</si>
  <si>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</si>
  <si>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</si>
  <si>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</si>
  <si>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</si>
  <si>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</si>
  <si>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</si>
  <si>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</si>
  <si>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</si>
  <si>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</si>
  <si>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</si>
  <si>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</si>
  <si>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</si>
  <si>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</si>
  <si>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</si>
  <si>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</si>
  <si>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</si>
  <si>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</si>
  <si>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</si>
  <si>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</si>
  <si>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</si>
  <si>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</si>
  <si>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Moodys</t>
  </si>
  <si>
    <t>ZURNVX 3.5 05/52- WILLOW NO.2 FOR ZURICH</t>
  </si>
  <si>
    <t>XS2416978190</t>
  </si>
  <si>
    <t>ALVGR 3.2 PERP- Allianz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</si>
  <si>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</si>
  <si>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</si>
  <si>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</si>
  <si>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</si>
  <si>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</si>
  <si>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</si>
  <si>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</si>
  <si>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</si>
  <si>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</si>
  <si>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</si>
  <si>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</si>
  <si>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</si>
  <si>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</si>
  <si>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</si>
  <si>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</si>
  <si>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</si>
  <si>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</si>
  <si>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</si>
  <si>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</si>
  <si>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</si>
  <si>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</si>
  <si>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</si>
  <si>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</si>
  <si>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</si>
  <si>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</si>
  <si>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</si>
  <si>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</si>
  <si>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</si>
  <si>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</si>
  <si>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</si>
  <si>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</si>
  <si>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</si>
  <si>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</si>
  <si>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</si>
  <si>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</si>
  <si>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</si>
  <si>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</si>
  <si>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</si>
  <si>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TD 8.125 10/82- Toronto Dominion Bank</t>
  </si>
  <si>
    <t>US89117F8Z56</t>
  </si>
  <si>
    <t>TPR 7.85 11/27/33- TAPESTRY INC</t>
  </si>
  <si>
    <t>US876030AF42</t>
  </si>
  <si>
    <t>Consumer Durables &amp; Apparel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</si>
  <si>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</si>
  <si>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</si>
  <si>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</si>
  <si>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</si>
  <si>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</si>
  <si>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</si>
  <si>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</si>
  <si>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</si>
  <si>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</si>
  <si>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</si>
  <si>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</si>
  <si>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</si>
  <si>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FS KKR CAPITAL 4.25 2/25-01/25- FS KKR CAPITAL CORP</t>
  </si>
  <si>
    <t>US30313RAA77</t>
  </si>
  <si>
    <t>FSK 7.875 01/15/29- FS KKR CAPITAL CORP</t>
  </si>
  <si>
    <t>US302635AM98</t>
  </si>
  <si>
    <t>IBSEM 4.875 PERP- IBSEM 4.875 PERP</t>
  </si>
  <si>
    <t>XS2580221658</t>
  </si>
  <si>
    <t>Utilities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</si>
  <si>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</si>
  <si>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</si>
  <si>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</si>
  <si>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</si>
  <si>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</si>
  <si>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</si>
  <si>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</si>
  <si>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US501889AF63</t>
  </si>
  <si>
    <t>MTZ 4.5 08/28- MASTEC INC</t>
  </si>
  <si>
    <t>US576323AP42</t>
  </si>
  <si>
    <t>NGLS 6.875 15/01/29- NGLS</t>
  </si>
  <si>
    <t>US87612BBN10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</si>
  <si>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</si>
  <si>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</si>
  <si>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</si>
  <si>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</si>
  <si>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</si>
  <si>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</si>
  <si>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</si>
  <si>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</si>
  <si>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</si>
  <si>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</si>
  <si>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</si>
  <si>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</si>
  <si>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</si>
  <si>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</si>
  <si>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</si>
  <si>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</si>
  <si>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</si>
  <si>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</si>
  <si>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</si>
  <si>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</si>
  <si>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WBD 4.279 03/15/32- Warner Bros Discovery Inc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</si>
  <si>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</si>
  <si>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</si>
  <si>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</si>
  <si>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</si>
  <si>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</si>
  <si>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</si>
  <si>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</si>
  <si>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</si>
  <si>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</si>
  <si>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</si>
  <si>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</si>
  <si>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</si>
  <si>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</si>
  <si>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</si>
  <si>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</si>
  <si>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ENELIM 6.625 PERP- ENELIM 5 1/8 10</t>
  </si>
  <si>
    <t>XS2576550243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</si>
  <si>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</si>
  <si>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</si>
  <si>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</si>
  <si>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</si>
  <si>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</si>
  <si>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</si>
  <si>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</si>
  <si>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</si>
  <si>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</si>
  <si>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</si>
  <si>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</si>
  <si>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</si>
  <si>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</si>
  <si>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</si>
  <si>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</si>
  <si>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</si>
  <si>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</si>
  <si>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</si>
  <si>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</si>
  <si>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</si>
  <si>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</si>
  <si>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</si>
  <si>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</si>
  <si>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</si>
  <si>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ACFP 7.25 PERP- ACFP</t>
  </si>
  <si>
    <t>FR001400L5X1</t>
  </si>
  <si>
    <t>Hotels Restaurants &amp; Leisure</t>
  </si>
  <si>
    <t>BB</t>
  </si>
  <si>
    <t>ALLISON TRANS 3.75 01/31- allison</t>
  </si>
  <si>
    <t>US019736AG29</t>
  </si>
  <si>
    <t>Ba2</t>
  </si>
  <si>
    <t>CHARLES RIVER LAB 4 03/31- CHARLES RIVER LABORATORIES</t>
  </si>
  <si>
    <t>US159864AJ65</t>
  </si>
  <si>
    <t>Pharmaceuticals &amp; Biotechnology</t>
  </si>
  <si>
    <t>GPK 3.75 02/30- GRAND PEAK</t>
  </si>
  <si>
    <t>US38869AAD90</t>
  </si>
  <si>
    <t>HESM 5.125 06/28- HESS MIDSTREAM PARTNERS LP</t>
  </si>
  <si>
    <t>US428104AA14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</si>
  <si>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</si>
  <si>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</si>
  <si>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</si>
  <si>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</si>
  <si>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</si>
  <si>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</si>
  <si>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</si>
  <si>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</si>
  <si>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</si>
  <si>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</si>
  <si>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</si>
  <si>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</si>
  <si>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</si>
  <si>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</si>
  <si>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</si>
  <si>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</si>
  <si>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</si>
  <si>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ATRFIN 2.625 09/27- Atrium Finance PLC</t>
  </si>
  <si>
    <t>XS2294495838</t>
  </si>
  <si>
    <t>B1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</si>
  <si>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</si>
  <si>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</si>
  <si>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</si>
  <si>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</si>
  <si>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</si>
  <si>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</si>
  <si>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</si>
  <si>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</si>
  <si>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</si>
  <si>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</si>
  <si>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</si>
  <si>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</si>
  <si>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</si>
  <si>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</si>
  <si>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</si>
  <si>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</si>
  <si>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</si>
  <si>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</si>
  <si>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</si>
  <si>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</si>
  <si>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</si>
  <si>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</si>
  <si>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</si>
  <si>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</si>
  <si>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</si>
  <si>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</si>
  <si>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</si>
  <si>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</si>
  <si>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</si>
  <si>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</si>
  <si>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</si>
  <si>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</si>
  <si>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</si>
  <si>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</si>
  <si>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</si>
  <si>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</si>
  <si>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</si>
  <si>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</si>
  <si>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</si>
  <si>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</si>
  <si>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</si>
  <si>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</si>
  <si>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</si>
  <si>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</si>
  <si>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</si>
  <si>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</si>
  <si>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</si>
  <si>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</si>
  <si>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</si>
  <si>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</si>
  <si>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</si>
  <si>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</si>
  <si>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</si>
  <si>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</si>
  <si>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</si>
  <si>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</si>
  <si>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</si>
  <si>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</si>
  <si>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</si>
  <si>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</si>
  <si>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</si>
  <si>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</si>
  <si>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</si>
  <si>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</si>
  <si>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</si>
  <si>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</si>
  <si>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</si>
  <si>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</si>
  <si>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</si>
  <si>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</si>
  <si>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</si>
  <si>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</si>
  <si>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</si>
  <si>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</si>
  <si>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</si>
  <si>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</si>
  <si>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</si>
  <si>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</si>
  <si>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</si>
  <si>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</si>
  <si>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</si>
  <si>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</si>
  <si>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</si>
  <si>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</si>
  <si>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</si>
  <si>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</si>
  <si>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</si>
  <si>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</si>
  <si>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</si>
  <si>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</si>
  <si>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</si>
  <si>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</si>
  <si>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</si>
  <si>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</si>
  <si>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</si>
  <si>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</si>
  <si>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</si>
  <si>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</si>
  <si>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</si>
  <si>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</si>
  <si>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</si>
  <si>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</si>
  <si>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</si>
  <si>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</si>
  <si>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</si>
  <si>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</si>
  <si>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</si>
  <si>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</si>
  <si>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</si>
  <si>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</si>
  <si>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</si>
  <si>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</si>
  <si>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</si>
  <si>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</si>
  <si>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</si>
  <si>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</si>
  <si>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</si>
  <si>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</si>
  <si>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</si>
  <si>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</si>
  <si>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</si>
  <si>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</si>
  <si>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</si>
  <si>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</si>
  <si>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</si>
  <si>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</si>
  <si>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</si>
  <si>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</si>
  <si>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</si>
  <si>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</si>
  <si>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</si>
  <si>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</si>
  <si>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</si>
  <si>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</si>
  <si>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</si>
  <si>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</si>
  <si>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</si>
  <si>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</si>
  <si>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</si>
  <si>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</si>
  <si>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</si>
  <si>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</si>
  <si>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</si>
  <si>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</si>
  <si>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</si>
  <si>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</si>
  <si>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</si>
  <si>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</si>
  <si>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</si>
  <si>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</si>
  <si>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</si>
  <si>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</si>
  <si>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</si>
  <si>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</si>
  <si>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</si>
  <si>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</si>
  <si>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</si>
  <si>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</si>
  <si>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</si>
  <si>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</si>
  <si>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</si>
  <si>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</si>
  <si>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</si>
  <si>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</si>
  <si>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</si>
  <si>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</si>
  <si>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</si>
  <si>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</si>
  <si>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</si>
  <si>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</si>
  <si>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</si>
  <si>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</si>
  <si>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</si>
  <si>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</si>
  <si>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</si>
  <si>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</si>
  <si>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</si>
  <si>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</si>
  <si>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</si>
  <si>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</si>
  <si>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*פתאל החזקות- פתאל החזקות 1998 בע"מ</t>
  </si>
  <si>
    <t>1143429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</si>
  <si>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</si>
  <si>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</si>
  <si>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</si>
  <si>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</si>
  <si>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</si>
  <si>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</si>
  <si>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</si>
  <si>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</si>
  <si>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</si>
  <si>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</si>
  <si>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</si>
  <si>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</si>
  <si>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</si>
  <si>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</si>
  <si>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</si>
  <si>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ג'י סיטי- ג'י סיטי בע"מ</t>
  </si>
  <si>
    <t>126011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</si>
  <si>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</si>
  <si>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</si>
  <si>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</si>
  <si>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</si>
  <si>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</si>
  <si>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</si>
  <si>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</si>
  <si>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</si>
  <si>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</si>
  <si>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</si>
  <si>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</si>
  <si>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</si>
  <si>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</si>
  <si>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</si>
  <si>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</si>
  <si>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</si>
  <si>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</si>
  <si>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</si>
  <si>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</si>
  <si>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</si>
  <si>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</si>
  <si>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</si>
  <si>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</si>
  <si>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</si>
  <si>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</si>
  <si>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</si>
  <si>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</si>
  <si>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</si>
  <si>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</si>
  <si>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</si>
  <si>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</si>
  <si>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</si>
  <si>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</si>
  <si>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</si>
  <si>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</si>
  <si>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</si>
  <si>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</si>
  <si>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</si>
  <si>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</si>
  <si>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</si>
  <si>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</si>
  <si>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</si>
  <si>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</si>
  <si>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</si>
  <si>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</si>
  <si>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</si>
  <si>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</si>
  <si>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</si>
  <si>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</si>
  <si>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</si>
  <si>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</si>
  <si>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</si>
  <si>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</si>
  <si>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</si>
  <si>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</si>
  <si>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</si>
  <si>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</si>
  <si>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</si>
  <si>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</si>
  <si>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</si>
  <si>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</si>
  <si>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</si>
  <si>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</si>
  <si>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</si>
  <si>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</si>
  <si>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</si>
  <si>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</si>
  <si>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</si>
  <si>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</si>
  <si>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</si>
  <si>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</si>
  <si>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</si>
  <si>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</si>
  <si>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</si>
  <si>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</si>
  <si>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</si>
  <si>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</si>
  <si>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</si>
  <si>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</si>
  <si>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</si>
  <si>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</si>
  <si>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</si>
  <si>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</si>
  <si>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</si>
  <si>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</si>
  <si>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</si>
  <si>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</si>
  <si>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</si>
  <si>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</si>
  <si>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</si>
  <si>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</si>
  <si>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</si>
  <si>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</si>
  <si>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</si>
  <si>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</si>
  <si>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</si>
  <si>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</si>
  <si>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</si>
  <si>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</si>
  <si>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</si>
  <si>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</si>
  <si>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</si>
  <si>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</si>
  <si>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</si>
  <si>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</si>
  <si>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</si>
  <si>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</si>
  <si>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</si>
  <si>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</si>
  <si>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</si>
  <si>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</si>
  <si>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</si>
  <si>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</si>
  <si>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</si>
  <si>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</si>
  <si>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</si>
  <si>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</si>
  <si>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</si>
  <si>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</si>
  <si>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</si>
  <si>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</si>
  <si>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</si>
  <si>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</si>
  <si>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</si>
  <si>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*קיסטון ריט- קיסטון ריט בע"מ</t>
  </si>
  <si>
    <t>1175934</t>
  </si>
  <si>
    <t>515983476</t>
  </si>
  <si>
    <t>*קרדן אן.וי.- קרדן אן.וי.</t>
  </si>
  <si>
    <t>1087949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</si>
  <si>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</si>
  <si>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</si>
  <si>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</si>
  <si>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</si>
  <si>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</si>
  <si>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</si>
  <si>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</si>
  <si>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</si>
  <si>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</si>
  <si>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</si>
  <si>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</si>
  <si>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</si>
  <si>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</si>
  <si>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</si>
  <si>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</si>
  <si>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</si>
  <si>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</si>
  <si>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</si>
  <si>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</si>
  <si>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</si>
  <si>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</si>
  <si>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</si>
  <si>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</si>
  <si>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</si>
  <si>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</si>
  <si>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</si>
  <si>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</si>
  <si>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</si>
  <si>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</si>
  <si>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</si>
  <si>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</si>
  <si>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</si>
  <si>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</si>
  <si>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</si>
  <si>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</si>
  <si>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</si>
  <si>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</si>
  <si>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</si>
  <si>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</si>
  <si>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</si>
  <si>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</si>
  <si>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</si>
  <si>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</si>
  <si>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</si>
  <si>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</si>
  <si>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</si>
  <si>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</si>
  <si>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</si>
  <si>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</si>
  <si>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</si>
  <si>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</si>
  <si>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</si>
  <si>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</si>
  <si>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</si>
  <si>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</si>
  <si>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</si>
  <si>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</si>
  <si>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</si>
  <si>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</si>
  <si>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</si>
  <si>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</si>
  <si>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</si>
  <si>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</si>
  <si>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</si>
  <si>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</si>
  <si>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</si>
  <si>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</si>
  <si>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</si>
  <si>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</si>
  <si>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</si>
  <si>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</si>
  <si>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</si>
  <si>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</si>
  <si>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</si>
  <si>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</si>
  <si>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</si>
  <si>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</si>
  <si>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</si>
  <si>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</si>
  <si>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</si>
  <si>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</si>
  <si>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</si>
  <si>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</si>
  <si>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</si>
  <si>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</si>
  <si>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</si>
  <si>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</si>
  <si>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</si>
  <si>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</si>
  <si>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</si>
  <si>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</si>
  <si>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</si>
  <si>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</si>
  <si>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</si>
  <si>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</si>
  <si>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</si>
  <si>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</si>
  <si>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</si>
  <si>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</si>
  <si>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</si>
  <si>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</si>
  <si>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</si>
  <si>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</si>
  <si>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</si>
  <si>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</si>
  <si>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</si>
  <si>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</si>
  <si>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</si>
  <si>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</si>
  <si>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</si>
  <si>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</si>
  <si>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</si>
  <si>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</si>
  <si>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</si>
  <si>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</si>
  <si>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</si>
  <si>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</si>
  <si>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</si>
  <si>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</si>
  <si>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</si>
  <si>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</si>
  <si>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</si>
  <si>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</si>
  <si>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</si>
  <si>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</si>
  <si>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</si>
  <si>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</si>
  <si>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</si>
  <si>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</si>
  <si>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</si>
  <si>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</si>
  <si>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</si>
  <si>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</si>
  <si>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</si>
  <si>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</si>
  <si>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</si>
  <si>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</si>
  <si>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</si>
  <si>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</si>
  <si>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</si>
  <si>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</si>
  <si>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</si>
  <si>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</si>
  <si>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</si>
  <si>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</si>
  <si>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</si>
  <si>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</si>
  <si>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</si>
  <si>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</si>
  <si>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</si>
  <si>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PAYONEER GLOBAL INC- PAYONEER GLOBAL</t>
  </si>
  <si>
    <t>US70451X1046</t>
  </si>
  <si>
    <t>90240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</si>
  <si>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</si>
  <si>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</si>
  <si>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</si>
  <si>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</si>
  <si>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</si>
  <si>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</si>
  <si>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</si>
  <si>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</si>
  <si>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</si>
  <si>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</si>
  <si>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</si>
  <si>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</si>
  <si>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</si>
  <si>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</si>
  <si>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</si>
  <si>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</si>
  <si>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</si>
  <si>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JFROG Ltd- JFROG LTD</t>
  </si>
  <si>
    <t>IL0011684185</t>
  </si>
  <si>
    <t>514130491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</si>
  <si>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</si>
  <si>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</si>
  <si>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</si>
  <si>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</si>
  <si>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</si>
  <si>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</si>
  <si>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Wix.Com Ltd- וויקס.קום בע"מ</t>
  </si>
  <si>
    <t>IL0011301780</t>
  </si>
  <si>
    <t>513881177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</si>
  <si>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</si>
  <si>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</si>
  <si>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</si>
  <si>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</si>
  <si>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</si>
  <si>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</si>
  <si>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</si>
  <si>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</si>
  <si>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</si>
  <si>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</si>
  <si>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*Ormat Technologies MG- אורמת טכנולגיות אינק</t>
  </si>
  <si>
    <t>US6866881021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</si>
  <si>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</si>
  <si>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</si>
  <si>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</si>
  <si>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</si>
  <si>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</si>
  <si>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</si>
  <si>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</si>
  <si>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</si>
  <si>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</si>
  <si>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</si>
  <si>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</si>
  <si>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</si>
  <si>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512849498</t>
  </si>
  <si>
    <t>Bank amer crop- Bank of America</t>
  </si>
  <si>
    <t>US0605051046</t>
  </si>
  <si>
    <t>AGCO CORP- AGCO CORP</t>
  </si>
  <si>
    <t>US0010841023</t>
  </si>
  <si>
    <t>EIFFAGE- EIFFAGE</t>
  </si>
  <si>
    <t>FR0000130452</t>
  </si>
  <si>
    <t>PUMA- PUMA SE</t>
  </si>
  <si>
    <t>DE0006969603</t>
  </si>
  <si>
    <t>MORGAN STANLEY- MORGAN STANLEY</t>
  </si>
  <si>
    <t>US6174464486</t>
  </si>
  <si>
    <t>TALKSPACE INC US- TALKSPACE INC</t>
  </si>
  <si>
    <t>US87427V1035</t>
  </si>
  <si>
    <t>ALPHABET-C- ALPHABET INC</t>
  </si>
  <si>
    <t>US02079K1079</t>
  </si>
  <si>
    <t>Taboola- TABOOLA.COM LTD</t>
  </si>
  <si>
    <t>IL0011754137</t>
  </si>
  <si>
    <t>AROUNDTOWN SA- Aroundtown property</t>
  </si>
  <si>
    <t>LU1673108939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</si>
  <si>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</si>
  <si>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</si>
  <si>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</si>
  <si>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</si>
  <si>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</si>
  <si>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</si>
  <si>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CEVA INC- Ceva inc</t>
  </si>
  <si>
    <t>US1572101053</t>
  </si>
  <si>
    <t>TAIWAN SEMICONDUCTOR- TAIWAN Semiconductor</t>
  </si>
  <si>
    <t>US8740391003</t>
  </si>
  <si>
    <t>DYNATRACE INC- DYNATRACE INC</t>
  </si>
  <si>
    <t>US2681501092</t>
  </si>
  <si>
    <t>Palo alto networks- Palo alto networks inc</t>
  </si>
  <si>
    <t>US6974351057</t>
  </si>
  <si>
    <t>SENTINELONE INC -CLASS A- SentinelOne Inc</t>
  </si>
  <si>
    <t>US81730H1095</t>
  </si>
  <si>
    <t>PURE STORAGE INC- CLASS A- PURE STORAGE</t>
  </si>
  <si>
    <t>US74624M1027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</si>
  <si>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</si>
  <si>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</si>
  <si>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</si>
  <si>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</si>
  <si>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</si>
  <si>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</si>
  <si>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</si>
  <si>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</si>
  <si>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</si>
  <si>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</si>
  <si>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</si>
  <si>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</si>
  <si>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</si>
  <si>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</si>
  <si>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</si>
  <si>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</si>
  <si>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</si>
  <si>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</si>
  <si>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</si>
  <si>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</si>
  <si>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</si>
  <si>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</si>
  <si>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</si>
  <si>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</si>
  <si>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ת"א בנקים- פסגות קרנות נאמנות בע"מ</t>
  </si>
  <si>
    <t>1148774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</si>
  <si>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</si>
  <si>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</si>
  <si>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</si>
  <si>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</si>
  <si>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</si>
  <si>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</si>
  <si>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</si>
  <si>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</si>
  <si>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</si>
  <si>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</si>
  <si>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</si>
  <si>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</si>
  <si>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</si>
  <si>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</si>
  <si>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</si>
  <si>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</si>
  <si>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פסג קרן סל .תלבונד 60- פסגות קרנות נאמנות בע"מ</t>
  </si>
  <si>
    <t>1148006</t>
  </si>
  <si>
    <t>קסם קרן סל תל בונד 60- קסם קרנות נאמנות בע"מ</t>
  </si>
  <si>
    <t>1146232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</si>
  <si>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</si>
  <si>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</si>
  <si>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</si>
  <si>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</si>
  <si>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</si>
  <si>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</si>
  <si>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</si>
  <si>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</si>
  <si>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</si>
  <si>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</si>
  <si>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</si>
  <si>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</si>
  <si>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</si>
  <si>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</si>
  <si>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</si>
  <si>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</si>
  <si>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</si>
  <si>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</si>
  <si>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</si>
  <si>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</si>
  <si>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</si>
  <si>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</si>
  <si>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</si>
  <si>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</si>
  <si>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</si>
  <si>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</si>
  <si>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</si>
  <si>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</si>
  <si>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</si>
  <si>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</si>
  <si>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</si>
  <si>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</si>
  <si>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</si>
  <si>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</si>
  <si>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</si>
  <si>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</si>
  <si>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</si>
  <si>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</si>
  <si>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</si>
  <si>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</si>
  <si>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</si>
  <si>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</si>
  <si>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</si>
  <si>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</si>
  <si>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</si>
  <si>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</si>
  <si>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</si>
  <si>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</si>
  <si>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</si>
  <si>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</si>
  <si>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</si>
  <si>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</si>
  <si>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</si>
  <si>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</si>
  <si>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</si>
  <si>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</si>
  <si>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</si>
  <si>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</si>
  <si>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</si>
  <si>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</si>
  <si>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</si>
  <si>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</si>
  <si>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</si>
  <si>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</si>
  <si>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</si>
  <si>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</si>
  <si>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</si>
  <si>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</si>
  <si>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</si>
  <si>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</si>
  <si>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</si>
  <si>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</si>
  <si>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</si>
  <si>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</si>
  <si>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</si>
  <si>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</si>
  <si>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</si>
  <si>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</si>
  <si>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</si>
  <si>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</si>
  <si>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</si>
  <si>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</si>
  <si>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</si>
  <si>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</si>
  <si>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</si>
  <si>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LION VII EUR- M&amp;G Investments</t>
  </si>
  <si>
    <t>IE00B62G6V03</t>
  </si>
  <si>
    <t>AMUNDI PLANET- Amundi Asset Management</t>
  </si>
  <si>
    <t>LU1688575437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</si>
  <si>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</si>
  <si>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</si>
  <si>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</si>
  <si>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</si>
  <si>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</si>
  <si>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</si>
  <si>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</si>
  <si>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</si>
  <si>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</si>
  <si>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</si>
  <si>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</si>
  <si>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</si>
  <si>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</si>
  <si>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</si>
  <si>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</si>
  <si>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</si>
  <si>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</si>
  <si>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</si>
  <si>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</si>
  <si>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</si>
  <si>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</si>
  <si>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</si>
  <si>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</si>
  <si>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</si>
  <si>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</si>
  <si>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</si>
  <si>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</si>
  <si>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</si>
  <si>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</si>
  <si>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סה"כ מדדים כולל מניות</t>
  </si>
  <si>
    <t>סה"כ ש"ח/מט"ח</t>
  </si>
  <si>
    <t>סה"כ ריבית</t>
  </si>
  <si>
    <t>סה"כ מטבע</t>
  </si>
  <si>
    <t>סה"כ סחורות</t>
  </si>
  <si>
    <t>Euro stoxx 50 MAR24</t>
  </si>
  <si>
    <t>1317537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</si>
  <si>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</si>
  <si>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</si>
  <si>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</si>
  <si>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</si>
  <si>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</si>
  <si>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</si>
  <si>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</si>
  <si>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</si>
  <si>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UXYH4_US 10yr Ultra Fut 0324- חוזים עתידיים בחול</t>
  </si>
  <si>
    <t>70182223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</si>
  <si>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</si>
  <si>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</si>
  <si>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</si>
  <si>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</si>
  <si>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</si>
  <si>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</si>
  <si>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</si>
  <si>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</si>
  <si>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</si>
  <si>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</si>
  <si>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</si>
  <si>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</si>
  <si>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</si>
  <si>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</si>
  <si>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</si>
  <si>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</si>
  <si>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</si>
  <si>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</si>
  <si>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</si>
  <si>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</si>
  <si>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</si>
  <si>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</si>
  <si>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</si>
  <si>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</si>
  <si>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25/12/06</t>
  </si>
  <si>
    <t>מקורות אגח 8 רמ- מקורות חברת מים בע"מ</t>
  </si>
  <si>
    <t>1124346</t>
  </si>
  <si>
    <t>14/07/11</t>
  </si>
  <si>
    <t>רפאל אגח ג- רפאל-רשות לפיתוח אמצעי לחימה בע"מ</t>
  </si>
  <si>
    <t>1140276</t>
  </si>
  <si>
    <t>520042185</t>
  </si>
  <si>
    <t>02/03/17</t>
  </si>
  <si>
    <t>לאומי למשכנתאות שה- בנק לאומי לישראל בע"מ</t>
  </si>
  <si>
    <t>301790</t>
  </si>
  <si>
    <t>25/11/99</t>
  </si>
  <si>
    <t>נתיבי גז אג"ח א - רמ- נתיבי הגז הטבעי לישראל בע"מ</t>
  </si>
  <si>
    <t>1103084</t>
  </si>
  <si>
    <t>513436394</t>
  </si>
  <si>
    <t>03/01/07</t>
  </si>
  <si>
    <t>מימון ישיר אגח 16 -רמ- מימון ישיר הנפקות(סדרה 16) בע"מ</t>
  </si>
  <si>
    <t>1198340</t>
  </si>
  <si>
    <t>516100120</t>
  </si>
  <si>
    <t>25/07/23</t>
  </si>
  <si>
    <t>אגד אגח 1-רמ- אגד חברה לתחבורה בע"מ</t>
  </si>
  <si>
    <t>1198787</t>
  </si>
  <si>
    <t>570012377</t>
  </si>
  <si>
    <t>16/08/23</t>
  </si>
  <si>
    <t>יהב קוקו סדרה ד (לס)- לא ברצף- בנק יהב</t>
  </si>
  <si>
    <t>6620300</t>
  </si>
  <si>
    <t>520020421</t>
  </si>
  <si>
    <t>04/07/21</t>
  </si>
  <si>
    <t>אלון חברת הדלק אגח סד' א MG- אלון חברת הדלק לישראל בע"מ</t>
  </si>
  <si>
    <t>11015671</t>
  </si>
  <si>
    <t>520041690</t>
  </si>
  <si>
    <t>22/01/07</t>
  </si>
  <si>
    <t>לאומי אגח 1 צמודות אשראי - CLN רמ- בנק לאומי לישראל בע"מ</t>
  </si>
  <si>
    <t>1198639</t>
  </si>
  <si>
    <t>03/08/23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</si>
  <si>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</si>
  <si>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</si>
  <si>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</si>
  <si>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</si>
  <si>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</si>
  <si>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</si>
  <si>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</si>
  <si>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</si>
  <si>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</si>
  <si>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</si>
  <si>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</si>
  <si>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</si>
  <si>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</si>
  <si>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</si>
  <si>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</si>
  <si>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מקס איט התח אגח ד-רמ- מגדל- מקס איט פיננסים בע"מ לשעבר לאומי קארד</t>
  </si>
  <si>
    <t>11979531</t>
  </si>
  <si>
    <t>512905423</t>
  </si>
  <si>
    <t>15/07/23</t>
  </si>
  <si>
    <t>אול- יר אגח ה</t>
  </si>
  <si>
    <t>9556</t>
  </si>
  <si>
    <t>1841580</t>
  </si>
  <si>
    <t>אול-יר אג"ח סדרה ג בהשעיה- אול-יר  הולדינגס לימיטד</t>
  </si>
  <si>
    <t>9555</t>
  </si>
  <si>
    <t>נתיבים אגח א רמ</t>
  </si>
  <si>
    <t>301925</t>
  </si>
  <si>
    <t>513502229</t>
  </si>
  <si>
    <t>11/05/04</t>
  </si>
  <si>
    <t>Transed 3.951 9/50- TRANSED PARTNERS GP</t>
  </si>
  <si>
    <t>CA89366TAA57</t>
  </si>
  <si>
    <t>Transportation</t>
  </si>
  <si>
    <t>דירוג פנימי</t>
  </si>
  <si>
    <t>08/02/16</t>
  </si>
  <si>
    <t>Crslnx 4.555 06/30/5- Crosslinx Transit Solutions</t>
  </si>
  <si>
    <t>CA22766TAB04</t>
  </si>
  <si>
    <t>21/07/15</t>
  </si>
  <si>
    <t>OHA Private Credit Advisors- OAK HILL</t>
  </si>
  <si>
    <t>9720</t>
  </si>
  <si>
    <t>10323</t>
  </si>
  <si>
    <t>אלון דלק מניה לא סחירה- אלון חברת הדלק לישראל בע"מ</t>
  </si>
  <si>
    <t>499906</t>
  </si>
  <si>
    <t>AEW RELog SCSp- ReLog</t>
  </si>
  <si>
    <t>8735</t>
  </si>
  <si>
    <t>USBT- us bank tower, la</t>
  </si>
  <si>
    <t>7854</t>
  </si>
  <si>
    <t>*Migdal WORE 2021-1- White Oak</t>
  </si>
  <si>
    <t>8784</t>
  </si>
  <si>
    <t>סה"כ קרנות הון סיכון</t>
  </si>
  <si>
    <t>סה"כ קרנות גידור</t>
  </si>
  <si>
    <t>סה"כ קרנות נדל"ן</t>
  </si>
  <si>
    <t>סה"כ קרנות השקעה אחרות</t>
  </si>
  <si>
    <t>Ares Capital Europe VI</t>
  </si>
  <si>
    <t>9817</t>
  </si>
  <si>
    <t>03/08/22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</si>
  <si>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</si>
  <si>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</si>
  <si>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</si>
  <si>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</si>
  <si>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Klirmark Opportunity Fund IV</t>
  </si>
  <si>
    <t>9536</t>
  </si>
  <si>
    <t>ORCC III- ORACLE CORP</t>
  </si>
  <si>
    <t>70851</t>
  </si>
  <si>
    <t>01/06/20</t>
  </si>
  <si>
    <t>Oak Hill Advisors - OCREDIT- Surgix ltd</t>
  </si>
  <si>
    <t>9695</t>
  </si>
  <si>
    <t>01/07/23</t>
  </si>
  <si>
    <t>Audax Direct Lending Solutions</t>
  </si>
  <si>
    <t>8314</t>
  </si>
  <si>
    <t>09/03/21</t>
  </si>
  <si>
    <t>ICG SDP V</t>
  </si>
  <si>
    <t>9157</t>
  </si>
  <si>
    <t>21/07/22</t>
  </si>
  <si>
    <t>ADLSCO FUND3- Accelmed Growth Partners L.P</t>
  </si>
  <si>
    <t>8336</t>
  </si>
  <si>
    <t>Arcmont SLF II- Arcmont</t>
  </si>
  <si>
    <t>70451</t>
  </si>
  <si>
    <t>19/03/20</t>
  </si>
  <si>
    <t>*AUDAX DIRECT LENDING SOLUTIONS- Ares special situation fund IB</t>
  </si>
  <si>
    <t>5339</t>
  </si>
  <si>
    <t>30/06/17</t>
  </si>
  <si>
    <t>cdl 2- cdl</t>
  </si>
  <si>
    <t>5237</t>
  </si>
  <si>
    <t>29/09/17</t>
  </si>
  <si>
    <t>ICG SDP 3- Cheyn Capital</t>
  </si>
  <si>
    <t>5304</t>
  </si>
  <si>
    <t>12/07/17</t>
  </si>
  <si>
    <t>Cheyne Real Estate Credit Holdings VII- Cheyne Capital</t>
  </si>
  <si>
    <t>9011</t>
  </si>
  <si>
    <t>24/03/22</t>
  </si>
  <si>
    <t>CRESCENT- COVA Acquisition Corp</t>
  </si>
  <si>
    <t>5290</t>
  </si>
  <si>
    <t>21/12/15</t>
  </si>
  <si>
    <t>Crescent Direct Lending III- COVA Acquisition Corp</t>
  </si>
  <si>
    <t>8323</t>
  </si>
  <si>
    <t>BLUEBAY - SLF1- Direct Lending Fund III General Partner</t>
  </si>
  <si>
    <t>5284</t>
  </si>
  <si>
    <t>10/06/16</t>
  </si>
  <si>
    <t>CAPSII co-inv- GLOBAL INDUSTRIES</t>
  </si>
  <si>
    <t>7057</t>
  </si>
  <si>
    <t>27/03/20</t>
  </si>
  <si>
    <t>CAPSII- GLOBAL INDUSTRIES</t>
  </si>
  <si>
    <t>70421</t>
  </si>
  <si>
    <t>03/04/19</t>
  </si>
  <si>
    <t>ICG SDP 4- ICG Senior Debt Partners Fund-ICG</t>
  </si>
  <si>
    <t>70430</t>
  </si>
  <si>
    <t>DIRECT LENDING FUND IV SLP- KARTESIA</t>
  </si>
  <si>
    <t>9317</t>
  </si>
  <si>
    <t>15/12/21</t>
  </si>
  <si>
    <t>Kartesia Credit Opportunities V- KARTESIA</t>
  </si>
  <si>
    <t>70111</t>
  </si>
  <si>
    <t>05/07/19</t>
  </si>
  <si>
    <t>KARTESIA- KARTESIA</t>
  </si>
  <si>
    <t>5303</t>
  </si>
  <si>
    <t>KARTESIA KASS- KARTESIA</t>
  </si>
  <si>
    <t>6923</t>
  </si>
  <si>
    <t>17/05/19</t>
  </si>
  <si>
    <t>KARTESIA KSO- KARTESIA</t>
  </si>
  <si>
    <t>6885</t>
  </si>
  <si>
    <t>Kartesia Senior Opportunities- KARTESIA</t>
  </si>
  <si>
    <t>9014</t>
  </si>
  <si>
    <t>KCO VI- KARTESIA</t>
  </si>
  <si>
    <t>93841</t>
  </si>
  <si>
    <t>15/12/22</t>
  </si>
  <si>
    <t>KASS Unlevered - Compartment E- KASS Unlevered</t>
  </si>
  <si>
    <t>8319</t>
  </si>
  <si>
    <t>KASS Unlevered II S.a r.l- KASS Unlevered</t>
  </si>
  <si>
    <t>9015</t>
  </si>
  <si>
    <t>KLIRMARK III- Klirmark Opportunity Fund</t>
  </si>
  <si>
    <t>70191</t>
  </si>
  <si>
    <t>01/09/19</t>
  </si>
  <si>
    <t>Tikehau Direct Lending V- LendingClub Corp</t>
  </si>
  <si>
    <t>8312</t>
  </si>
  <si>
    <t>MTDL- MASTEC INC</t>
  </si>
  <si>
    <t>6651</t>
  </si>
  <si>
    <t>31/12/18</t>
  </si>
  <si>
    <t>MCP V- MCP V</t>
  </si>
  <si>
    <t>7077</t>
  </si>
  <si>
    <t>PCS IV- PCS</t>
  </si>
  <si>
    <t>70131</t>
  </si>
  <si>
    <t>11/02/19</t>
  </si>
  <si>
    <t>PERMIRA- Permira VI</t>
  </si>
  <si>
    <t>5287</t>
  </si>
  <si>
    <t>31/12/16</t>
  </si>
  <si>
    <t>SPECTRUM- SPECTRUM DYNAMICS</t>
  </si>
  <si>
    <t>70411</t>
  </si>
  <si>
    <t>20/02/19</t>
  </si>
  <si>
    <t>TDL IV- TDL IV</t>
  </si>
  <si>
    <t>6646</t>
  </si>
  <si>
    <t>31/07/17</t>
  </si>
  <si>
    <t>*ACE 4- ACE</t>
  </si>
  <si>
    <t>5238</t>
  </si>
  <si>
    <t>01/05/18</t>
  </si>
  <si>
    <t>*ACE V- ACE</t>
  </si>
  <si>
    <t>70701</t>
  </si>
  <si>
    <t>01/09/20</t>
  </si>
  <si>
    <t>Ares private capital solutions II- APCS II</t>
  </si>
  <si>
    <t>7086</t>
  </si>
  <si>
    <t>25/11/20</t>
  </si>
  <si>
    <t>ARES EUROPEAN CREDIT INVESTMENTS VIII- Ares Capital Europe V (e) Holdings S.A.R.L</t>
  </si>
  <si>
    <t>8340</t>
  </si>
  <si>
    <t>*APCS- Ares special situation fund IB</t>
  </si>
  <si>
    <t>5291</t>
  </si>
  <si>
    <t>21/02/17</t>
  </si>
  <si>
    <t>WSREDII- WSREDII</t>
  </si>
  <si>
    <t>6658</t>
  </si>
  <si>
    <t>13/09/18</t>
  </si>
  <si>
    <t>Ambition HOLDINGS OFFSHORE LP</t>
  </si>
  <si>
    <t>8400</t>
  </si>
  <si>
    <t>14/12/21</t>
  </si>
  <si>
    <t>Monarch MCP VI</t>
  </si>
  <si>
    <t>9667</t>
  </si>
  <si>
    <t>02/02/23</t>
  </si>
  <si>
    <t>Cheyne Co-Invest 2023-1 SP- Cheyn Capital</t>
  </si>
  <si>
    <t>9730</t>
  </si>
  <si>
    <t>08/08/23</t>
  </si>
  <si>
    <t>PORCUPINE HOLDINGS (OFFSHORE) LP- porcupine holdings</t>
  </si>
  <si>
    <t>8339</t>
  </si>
  <si>
    <t>09/12/21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</si>
  <si>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</si>
  <si>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</si>
  <si>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</si>
  <si>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</si>
  <si>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</si>
  <si>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</si>
  <si>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</si>
  <si>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C +USD/-ILS 3.675 03-14 (11)</t>
  </si>
  <si>
    <t>702004365</t>
  </si>
  <si>
    <t>P -USD/+ILS 3.6 03-14 (11)</t>
  </si>
  <si>
    <t>702004364</t>
  </si>
  <si>
    <t>סה"כ מט"ח/מט"ח</t>
  </si>
  <si>
    <t>15/08/23</t>
  </si>
  <si>
    <t>סה"כ כנגד חסכון עמיתים/מבוטחים</t>
  </si>
  <si>
    <t>סה"כ מבוטחות במשכנתא או תיקי משכנתאות</t>
  </si>
  <si>
    <t>לא</t>
  </si>
  <si>
    <t>435946</t>
  </si>
  <si>
    <t>30/06/16</t>
  </si>
  <si>
    <t>448548</t>
  </si>
  <si>
    <t>30/09/16</t>
  </si>
  <si>
    <t>435945</t>
  </si>
  <si>
    <t>448547</t>
  </si>
  <si>
    <t>496264</t>
  </si>
  <si>
    <t>31/12/17</t>
  </si>
  <si>
    <t>496073</t>
  </si>
  <si>
    <t>496075</t>
  </si>
  <si>
    <t>496072</t>
  </si>
  <si>
    <t>496263</t>
  </si>
  <si>
    <t>435944</t>
  </si>
  <si>
    <t>448456</t>
  </si>
  <si>
    <t>435943</t>
  </si>
  <si>
    <t>448455</t>
  </si>
  <si>
    <t>542103</t>
  </si>
  <si>
    <t>542104</t>
  </si>
  <si>
    <t>542102</t>
  </si>
  <si>
    <t>542101</t>
  </si>
  <si>
    <t>542100</t>
  </si>
  <si>
    <t>542099</t>
  </si>
  <si>
    <t>9676</t>
  </si>
  <si>
    <t>30/06/23</t>
  </si>
  <si>
    <t>9677</t>
  </si>
  <si>
    <t>9678</t>
  </si>
  <si>
    <t>9675</t>
  </si>
  <si>
    <t>9672</t>
  </si>
  <si>
    <t>9673</t>
  </si>
  <si>
    <t>9674</t>
  </si>
  <si>
    <t>9671</t>
  </si>
  <si>
    <t>9902</t>
  </si>
  <si>
    <t>9903</t>
  </si>
  <si>
    <t>9901</t>
  </si>
  <si>
    <t>9900</t>
  </si>
  <si>
    <t>98971</t>
  </si>
  <si>
    <t>9896</t>
  </si>
  <si>
    <t>9898</t>
  </si>
  <si>
    <t>9899</t>
  </si>
  <si>
    <t>סה"כ מובטחות בערבות בנקאית</t>
  </si>
  <si>
    <t>סה"כ מובטחות בבטחונות אחרים</t>
  </si>
  <si>
    <t>כן</t>
  </si>
  <si>
    <t>4563</t>
  </si>
  <si>
    <t>31/12/15</t>
  </si>
  <si>
    <t>4693</t>
  </si>
  <si>
    <t>19/01/16</t>
  </si>
  <si>
    <t>425769</t>
  </si>
  <si>
    <t>19/05/16</t>
  </si>
  <si>
    <t>455714</t>
  </si>
  <si>
    <t>20/12/16</t>
  </si>
  <si>
    <t>474664</t>
  </si>
  <si>
    <t>04/07/17</t>
  </si>
  <si>
    <t>7520</t>
  </si>
  <si>
    <t>29/03/20</t>
  </si>
  <si>
    <t>8115</t>
  </si>
  <si>
    <t>03/12/20</t>
  </si>
  <si>
    <t>8349</t>
  </si>
  <si>
    <t>90150400</t>
  </si>
  <si>
    <t>01/07/15</t>
  </si>
  <si>
    <t>371197</t>
  </si>
  <si>
    <t>17/02/15</t>
  </si>
  <si>
    <t>379497</t>
  </si>
  <si>
    <t>30/04/15</t>
  </si>
  <si>
    <t>372051</t>
  </si>
  <si>
    <t>19/02/15</t>
  </si>
  <si>
    <t>371707</t>
  </si>
  <si>
    <t>29991703</t>
  </si>
  <si>
    <t>AA</t>
  </si>
  <si>
    <t>66241</t>
  </si>
  <si>
    <t>17/09/13</t>
  </si>
  <si>
    <t>8370</t>
  </si>
  <si>
    <t>11/04/21</t>
  </si>
  <si>
    <t>513783</t>
  </si>
  <si>
    <t>02/05/18</t>
  </si>
  <si>
    <t>519337</t>
  </si>
  <si>
    <t>27/06/18</t>
  </si>
  <si>
    <t>530503</t>
  </si>
  <si>
    <t>27/11/18</t>
  </si>
  <si>
    <t>70231</t>
  </si>
  <si>
    <t>01/07/19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</si>
  <si>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</si>
  <si>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</si>
  <si>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</si>
  <si>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</si>
  <si>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</si>
  <si>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</si>
  <si>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</si>
  <si>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</si>
  <si>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</si>
  <si>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8935</t>
  </si>
  <si>
    <t>13/02/22</t>
  </si>
  <si>
    <t>535850</t>
  </si>
  <si>
    <t>05/02/19</t>
  </si>
  <si>
    <t>6835</t>
  </si>
  <si>
    <t>10/04/19</t>
  </si>
  <si>
    <t>7124</t>
  </si>
  <si>
    <t>29/08/19</t>
  </si>
  <si>
    <t>7206</t>
  </si>
  <si>
    <t>07/10/19</t>
  </si>
  <si>
    <t>7340</t>
  </si>
  <si>
    <t>05/01/20</t>
  </si>
  <si>
    <t>7936</t>
  </si>
  <si>
    <t>AA-</t>
  </si>
  <si>
    <t>13/09/20</t>
  </si>
  <si>
    <t>7937</t>
  </si>
  <si>
    <t>8063</t>
  </si>
  <si>
    <t>18/11/20</t>
  </si>
  <si>
    <t>8145</t>
  </si>
  <si>
    <t>20/12/20</t>
  </si>
  <si>
    <t>8224</t>
  </si>
  <si>
    <t>444873</t>
  </si>
  <si>
    <t>2984</t>
  </si>
  <si>
    <t>11898140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</si>
  <si>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</si>
  <si>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</si>
  <si>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</si>
  <si>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</si>
  <si>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</si>
  <si>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</si>
  <si>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</si>
  <si>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</si>
  <si>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11898230</t>
  </si>
  <si>
    <t>26/11/12</t>
  </si>
  <si>
    <t>11898120</t>
  </si>
  <si>
    <t>26/12/12</t>
  </si>
  <si>
    <t>11898130</t>
  </si>
  <si>
    <t>24/01/13</t>
  </si>
  <si>
    <t>11898150</t>
  </si>
  <si>
    <t>11898270</t>
  </si>
  <si>
    <t>11898280</t>
  </si>
  <si>
    <t>11898290</t>
  </si>
  <si>
    <t>11898300</t>
  </si>
  <si>
    <t>11898310</t>
  </si>
  <si>
    <t>11898410</t>
  </si>
  <si>
    <t>11898420</t>
  </si>
  <si>
    <t>11898421</t>
  </si>
  <si>
    <t>435717</t>
  </si>
  <si>
    <t>11898180</t>
  </si>
  <si>
    <t>25/07/12</t>
  </si>
  <si>
    <t>11898190</t>
  </si>
  <si>
    <t>27/09/12</t>
  </si>
  <si>
    <t>2963</t>
  </si>
  <si>
    <t>29/05/13</t>
  </si>
  <si>
    <t>2968</t>
  </si>
  <si>
    <t>4605</t>
  </si>
  <si>
    <t>14/12/15</t>
  </si>
  <si>
    <t>4606</t>
  </si>
  <si>
    <t>20/12/15</t>
  </si>
  <si>
    <t>88770</t>
  </si>
  <si>
    <t>27/01/11</t>
  </si>
  <si>
    <t>11896140</t>
  </si>
  <si>
    <t>25/01/12</t>
  </si>
  <si>
    <t>11896150</t>
  </si>
  <si>
    <t>25/03/12</t>
  </si>
  <si>
    <t>11896160</t>
  </si>
  <si>
    <t>24/05/12</t>
  </si>
  <si>
    <t>11898170</t>
  </si>
  <si>
    <t>25/06/12</t>
  </si>
  <si>
    <t>472710</t>
  </si>
  <si>
    <t>22/06/17</t>
  </si>
  <si>
    <t>11898200</t>
  </si>
  <si>
    <t>25/10/12</t>
  </si>
  <si>
    <t>88769</t>
  </si>
  <si>
    <t>24/11/11</t>
  </si>
  <si>
    <t>11896130</t>
  </si>
  <si>
    <t>26/12/11</t>
  </si>
  <si>
    <t>9079</t>
  </si>
  <si>
    <t>9017</t>
  </si>
  <si>
    <t>9080</t>
  </si>
  <si>
    <t>9019</t>
  </si>
  <si>
    <t>371706</t>
  </si>
  <si>
    <t>95350501</t>
  </si>
  <si>
    <t>07/01/13</t>
  </si>
  <si>
    <t>95350502</t>
  </si>
  <si>
    <t>99001</t>
  </si>
  <si>
    <t>95350102</t>
  </si>
  <si>
    <t>99000</t>
  </si>
  <si>
    <t>95350202</t>
  </si>
  <si>
    <t>95350301</t>
  </si>
  <si>
    <t>95350302</t>
  </si>
  <si>
    <t>95350401</t>
  </si>
  <si>
    <t>95350402</t>
  </si>
  <si>
    <t>9139</t>
  </si>
  <si>
    <t>06/07/22</t>
  </si>
  <si>
    <t>71270</t>
  </si>
  <si>
    <t>15/06/19</t>
  </si>
  <si>
    <t>71280</t>
  </si>
  <si>
    <t>18/06/19</t>
  </si>
  <si>
    <t>71300</t>
  </si>
  <si>
    <t>98721</t>
  </si>
  <si>
    <t>13/12/23</t>
  </si>
  <si>
    <t>9874</t>
  </si>
  <si>
    <t>311829</t>
  </si>
  <si>
    <t>07/11/10</t>
  </si>
  <si>
    <t>7491</t>
  </si>
  <si>
    <t>17/03/20</t>
  </si>
  <si>
    <t>7490</t>
  </si>
  <si>
    <t>72971</t>
  </si>
  <si>
    <t>02/12/19</t>
  </si>
  <si>
    <t>9365</t>
  </si>
  <si>
    <t>11/12/22</t>
  </si>
  <si>
    <t>9509</t>
  </si>
  <si>
    <t>06/03/23</t>
  </si>
  <si>
    <t>9316</t>
  </si>
  <si>
    <t>20/11/22</t>
  </si>
  <si>
    <t>539178</t>
  </si>
  <si>
    <t>8405</t>
  </si>
  <si>
    <t>06/05/21</t>
  </si>
  <si>
    <t>8581</t>
  </si>
  <si>
    <t>10/08/21</t>
  </si>
  <si>
    <t>8761</t>
  </si>
  <si>
    <t>8946</t>
  </si>
  <si>
    <t>9031</t>
  </si>
  <si>
    <t>11/04/22</t>
  </si>
  <si>
    <t>9797</t>
  </si>
  <si>
    <t>7898</t>
  </si>
  <si>
    <t>8154</t>
  </si>
  <si>
    <t>24/12/20</t>
  </si>
  <si>
    <t>9796</t>
  </si>
  <si>
    <t>3364</t>
  </si>
  <si>
    <t>31/12/13</t>
  </si>
  <si>
    <t>458869</t>
  </si>
  <si>
    <t>24/01/17</t>
  </si>
  <si>
    <t>458870</t>
  </si>
  <si>
    <t>364477</t>
  </si>
  <si>
    <t>31/12/14</t>
  </si>
  <si>
    <t>451305</t>
  </si>
  <si>
    <t>31/05/16</t>
  </si>
  <si>
    <t>451301</t>
  </si>
  <si>
    <t>14/04/16</t>
  </si>
  <si>
    <t>451304</t>
  </si>
  <si>
    <t>451302</t>
  </si>
  <si>
    <t>11/07/16</t>
  </si>
  <si>
    <t>454754</t>
  </si>
  <si>
    <t>07/12/16</t>
  </si>
  <si>
    <t>454874</t>
  </si>
  <si>
    <t>13/12/16</t>
  </si>
  <si>
    <t>462345</t>
  </si>
  <si>
    <t>28/02/17</t>
  </si>
  <si>
    <t>8171</t>
  </si>
  <si>
    <t>04/01/21</t>
  </si>
  <si>
    <t>8362</t>
  </si>
  <si>
    <t>04/04/21</t>
  </si>
  <si>
    <t>8698</t>
  </si>
  <si>
    <t>8953</t>
  </si>
  <si>
    <t>9890</t>
  </si>
  <si>
    <t>9146</t>
  </si>
  <si>
    <t>11/07/22</t>
  </si>
  <si>
    <t>9458</t>
  </si>
  <si>
    <t>9713</t>
  </si>
  <si>
    <t>6853</t>
  </si>
  <si>
    <t>07/04/19</t>
  </si>
  <si>
    <t>7573</t>
  </si>
  <si>
    <t>05/04/20</t>
  </si>
  <si>
    <t>7801</t>
  </si>
  <si>
    <t>05/07/20</t>
  </si>
  <si>
    <t>7980</t>
  </si>
  <si>
    <t>06/10/20</t>
  </si>
  <si>
    <t>510443</t>
  </si>
  <si>
    <t>08/04/18</t>
  </si>
  <si>
    <t>520411</t>
  </si>
  <si>
    <t>05/07/18</t>
  </si>
  <si>
    <t>7192</t>
  </si>
  <si>
    <t>06/10/19</t>
  </si>
  <si>
    <t>525737</t>
  </si>
  <si>
    <t>07/10/18</t>
  </si>
  <si>
    <t>475998</t>
  </si>
  <si>
    <t>23/07/17</t>
  </si>
  <si>
    <t>485027</t>
  </si>
  <si>
    <t>10/10/17</t>
  </si>
  <si>
    <t>494921</t>
  </si>
  <si>
    <t>04/01/18</t>
  </si>
  <si>
    <t>6685</t>
  </si>
  <si>
    <t>06/01/19</t>
  </si>
  <si>
    <t>4410</t>
  </si>
  <si>
    <t>29991704</t>
  </si>
  <si>
    <t>8924</t>
  </si>
  <si>
    <t>9267</t>
  </si>
  <si>
    <t>03/10/22</t>
  </si>
  <si>
    <t>9592</t>
  </si>
  <si>
    <t>9912</t>
  </si>
  <si>
    <t>392454</t>
  </si>
  <si>
    <t>26/08/15</t>
  </si>
  <si>
    <t>71340</t>
  </si>
  <si>
    <t>487742</t>
  </si>
  <si>
    <t>06/12/17</t>
  </si>
  <si>
    <t>4565</t>
  </si>
  <si>
    <t>18/11/15</t>
  </si>
  <si>
    <t>8380</t>
  </si>
  <si>
    <t>08/04/21</t>
  </si>
  <si>
    <t>439968</t>
  </si>
  <si>
    <t>24/08/16</t>
  </si>
  <si>
    <t>445945</t>
  </si>
  <si>
    <t>05/10/16</t>
  </si>
  <si>
    <t>455056</t>
  </si>
  <si>
    <t>472012</t>
  </si>
  <si>
    <t>15/06/17</t>
  </si>
  <si>
    <t>490961</t>
  </si>
  <si>
    <t>520889</t>
  </si>
  <si>
    <t>17/07/18</t>
  </si>
  <si>
    <t>414968</t>
  </si>
  <si>
    <t>03/03/16</t>
  </si>
  <si>
    <t>8503</t>
  </si>
  <si>
    <t>8610</t>
  </si>
  <si>
    <t>9284</t>
  </si>
  <si>
    <t>429027</t>
  </si>
  <si>
    <t>27/05/16</t>
  </si>
  <si>
    <t>482153</t>
  </si>
  <si>
    <t>31/08/17</t>
  </si>
  <si>
    <t>9120</t>
  </si>
  <si>
    <t>16/06/22</t>
  </si>
  <si>
    <t>93941</t>
  </si>
  <si>
    <t>7355</t>
  </si>
  <si>
    <t>13/01/20</t>
  </si>
  <si>
    <t>539177</t>
  </si>
  <si>
    <t>8047</t>
  </si>
  <si>
    <t>08/11/20</t>
  </si>
  <si>
    <t>7265</t>
  </si>
  <si>
    <t>11/11/19</t>
  </si>
  <si>
    <t>7342</t>
  </si>
  <si>
    <t>07/01/20</t>
  </si>
  <si>
    <t>501113</t>
  </si>
  <si>
    <t>07/02/18</t>
  </si>
  <si>
    <t>514296</t>
  </si>
  <si>
    <t>08/05/18</t>
  </si>
  <si>
    <t>520294</t>
  </si>
  <si>
    <t>28/06/18</t>
  </si>
  <si>
    <t>6471</t>
  </si>
  <si>
    <t>09/08/18</t>
  </si>
  <si>
    <t>529736</t>
  </si>
  <si>
    <t>15/11/18</t>
  </si>
  <si>
    <t>6720</t>
  </si>
  <si>
    <t>21/01/19</t>
  </si>
  <si>
    <t>6818</t>
  </si>
  <si>
    <t>19/03/19</t>
  </si>
  <si>
    <t>6925</t>
  </si>
  <si>
    <t>28/05/19</t>
  </si>
  <si>
    <t>70481</t>
  </si>
  <si>
    <t>16/07/19</t>
  </si>
  <si>
    <t>75611</t>
  </si>
  <si>
    <t>9806</t>
  </si>
  <si>
    <t>17/10/23</t>
  </si>
  <si>
    <t>8991</t>
  </si>
  <si>
    <t>16/03/22</t>
  </si>
  <si>
    <t>9112</t>
  </si>
  <si>
    <t>10/06/22</t>
  </si>
  <si>
    <t>9247</t>
  </si>
  <si>
    <t>12/09/22</t>
  </si>
  <si>
    <t>9486</t>
  </si>
  <si>
    <t>9567</t>
  </si>
  <si>
    <t>10/05/23</t>
  </si>
  <si>
    <t>7894</t>
  </si>
  <si>
    <t>26/08/20</t>
  </si>
  <si>
    <t>80760</t>
  </si>
  <si>
    <t>29/11/20</t>
  </si>
  <si>
    <t>9311</t>
  </si>
  <si>
    <t>15/11/22</t>
  </si>
  <si>
    <t>8811</t>
  </si>
  <si>
    <t>20/12/21</t>
  </si>
  <si>
    <t>455954</t>
  </si>
  <si>
    <t>28/12/16</t>
  </si>
  <si>
    <t>99051</t>
  </si>
  <si>
    <t>9739</t>
  </si>
  <si>
    <t>9791</t>
  </si>
  <si>
    <t>9819</t>
  </si>
  <si>
    <t>9847</t>
  </si>
  <si>
    <t>9199</t>
  </si>
  <si>
    <t>9533</t>
  </si>
  <si>
    <t>8814</t>
  </si>
  <si>
    <t>8776</t>
  </si>
  <si>
    <t>08/12/21</t>
  </si>
  <si>
    <t>90031</t>
  </si>
  <si>
    <t>9096</t>
  </si>
  <si>
    <t>9127</t>
  </si>
  <si>
    <t>9255</t>
  </si>
  <si>
    <t>9287</t>
  </si>
  <si>
    <t>9339</t>
  </si>
  <si>
    <t>93881</t>
  </si>
  <si>
    <t>9455</t>
  </si>
  <si>
    <t>9553</t>
  </si>
  <si>
    <t>95930</t>
  </si>
  <si>
    <t>9632</t>
  </si>
  <si>
    <t>4647</t>
  </si>
  <si>
    <t>03/01/16</t>
  </si>
  <si>
    <t>9280</t>
  </si>
  <si>
    <t>9281</t>
  </si>
  <si>
    <t>9277</t>
  </si>
  <si>
    <t>9278</t>
  </si>
  <si>
    <t>9279</t>
  </si>
  <si>
    <t>9637</t>
  </si>
  <si>
    <t>9577</t>
  </si>
  <si>
    <t>17/05/23</t>
  </si>
  <si>
    <t>508309</t>
  </si>
  <si>
    <t>6826</t>
  </si>
  <si>
    <t>6528</t>
  </si>
  <si>
    <t>8860</t>
  </si>
  <si>
    <t>8918</t>
  </si>
  <si>
    <t>23/12/21</t>
  </si>
  <si>
    <t>9037</t>
  </si>
  <si>
    <t>9130</t>
  </si>
  <si>
    <t>8829</t>
  </si>
  <si>
    <t>597852</t>
  </si>
  <si>
    <t>01/03/21</t>
  </si>
  <si>
    <t>9295</t>
  </si>
  <si>
    <t>06/11/22</t>
  </si>
  <si>
    <t>9475</t>
  </si>
  <si>
    <t>12/02/23</t>
  </si>
  <si>
    <t>9535</t>
  </si>
  <si>
    <t>02/04/23</t>
  </si>
  <si>
    <t>9641</t>
  </si>
  <si>
    <t>02/07/23</t>
  </si>
  <si>
    <t>9798</t>
  </si>
  <si>
    <t>01/10/23</t>
  </si>
  <si>
    <t>9915</t>
  </si>
  <si>
    <t>908395120</t>
  </si>
  <si>
    <t>11/09/14</t>
  </si>
  <si>
    <t>4314</t>
  </si>
  <si>
    <t>27/05/15</t>
  </si>
  <si>
    <t>443656</t>
  </si>
  <si>
    <t>908395160</t>
  </si>
  <si>
    <t>16/09/15</t>
  </si>
  <si>
    <t>384577</t>
  </si>
  <si>
    <t>11/06/15</t>
  </si>
  <si>
    <t>403836</t>
  </si>
  <si>
    <t>10/12/15</t>
  </si>
  <si>
    <t>415814</t>
  </si>
  <si>
    <t>14/03/16</t>
  </si>
  <si>
    <t>433981</t>
  </si>
  <si>
    <t>28/06/16</t>
  </si>
  <si>
    <t>482977</t>
  </si>
  <si>
    <t>11/09/17</t>
  </si>
  <si>
    <t>491620</t>
  </si>
  <si>
    <t>12/12/17</t>
  </si>
  <si>
    <t>505821</t>
  </si>
  <si>
    <t>12/03/18</t>
  </si>
  <si>
    <t>524544</t>
  </si>
  <si>
    <t>29/08/18</t>
  </si>
  <si>
    <t>77390</t>
  </si>
  <si>
    <t>09/06/20</t>
  </si>
  <si>
    <t>463236</t>
  </si>
  <si>
    <t>10/03/17</t>
  </si>
  <si>
    <t>455012</t>
  </si>
  <si>
    <t>12/12/16</t>
  </si>
  <si>
    <t>472334</t>
  </si>
  <si>
    <t>13/06/17</t>
  </si>
  <si>
    <t>440022</t>
  </si>
  <si>
    <t>22/08/16</t>
  </si>
  <si>
    <t>345369</t>
  </si>
  <si>
    <t>26/06/14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</si>
  <si>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</si>
  <si>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</si>
  <si>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</si>
  <si>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</si>
  <si>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</si>
  <si>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</si>
  <si>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</si>
  <si>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6831</t>
  </si>
  <si>
    <t>28/03/19</t>
  </si>
  <si>
    <t>508506</t>
  </si>
  <si>
    <t>27/03/18</t>
  </si>
  <si>
    <t>75980</t>
  </si>
  <si>
    <t>22/04/20</t>
  </si>
  <si>
    <t>9645</t>
  </si>
  <si>
    <t>07/07/23</t>
  </si>
  <si>
    <t>9722</t>
  </si>
  <si>
    <t>9788</t>
  </si>
  <si>
    <t>29/09/23</t>
  </si>
  <si>
    <t>9813</t>
  </si>
  <si>
    <t>9848</t>
  </si>
  <si>
    <t>07/12/23</t>
  </si>
  <si>
    <t>8763</t>
  </si>
  <si>
    <t>9327</t>
  </si>
  <si>
    <t>9474</t>
  </si>
  <si>
    <t>9571</t>
  </si>
  <si>
    <t>9849</t>
  </si>
  <si>
    <t>93821</t>
  </si>
  <si>
    <t>25/05/21</t>
  </si>
  <si>
    <t>9410</t>
  </si>
  <si>
    <t>20/01/23</t>
  </si>
  <si>
    <t>9460</t>
  </si>
  <si>
    <t>9511</t>
  </si>
  <si>
    <t>20/03/23</t>
  </si>
  <si>
    <t>9540</t>
  </si>
  <si>
    <t>20/04/23</t>
  </si>
  <si>
    <t>9562</t>
  </si>
  <si>
    <t>9603</t>
  </si>
  <si>
    <t>9659</t>
  </si>
  <si>
    <t>21/08/23</t>
  </si>
  <si>
    <t>9749</t>
  </si>
  <si>
    <t>9805</t>
  </si>
  <si>
    <t>20/10/23</t>
  </si>
  <si>
    <t>9824</t>
  </si>
  <si>
    <t>20/11/23</t>
  </si>
  <si>
    <t>9459</t>
  </si>
  <si>
    <t>30/12/20</t>
  </si>
  <si>
    <t>9448</t>
  </si>
  <si>
    <t>19/11/19</t>
  </si>
  <si>
    <t>98021</t>
  </si>
  <si>
    <t>12/10/23</t>
  </si>
  <si>
    <t>98871</t>
  </si>
  <si>
    <t>22/12/23</t>
  </si>
  <si>
    <t>9617</t>
  </si>
  <si>
    <t>25/06/23</t>
  </si>
  <si>
    <t>9047</t>
  </si>
  <si>
    <t>9048</t>
  </si>
  <si>
    <t>9074</t>
  </si>
  <si>
    <t>03/05/22</t>
  </si>
  <si>
    <t>9220</t>
  </si>
  <si>
    <t>07/09/22</t>
  </si>
  <si>
    <t>9599</t>
  </si>
  <si>
    <t>12/06/23</t>
  </si>
  <si>
    <t>9748</t>
  </si>
  <si>
    <t>11/09/23</t>
  </si>
  <si>
    <t>9822</t>
  </si>
  <si>
    <t>08/11/23</t>
  </si>
  <si>
    <t>98601</t>
  </si>
  <si>
    <t>11/12/23</t>
  </si>
  <si>
    <t>7088</t>
  </si>
  <si>
    <t>08/08/19</t>
  </si>
  <si>
    <t>7310</t>
  </si>
  <si>
    <t>15/12/19</t>
  </si>
  <si>
    <t>404555</t>
  </si>
  <si>
    <t>16/12/15</t>
  </si>
  <si>
    <t>6872</t>
  </si>
  <si>
    <t>6812</t>
  </si>
  <si>
    <t>7258</t>
  </si>
  <si>
    <t>06/11/19</t>
  </si>
  <si>
    <t>6861</t>
  </si>
  <si>
    <t>6932</t>
  </si>
  <si>
    <t>29/12/17</t>
  </si>
  <si>
    <t>9335</t>
  </si>
  <si>
    <t>21/08/20</t>
  </si>
  <si>
    <t>464740</t>
  </si>
  <si>
    <t>7291</t>
  </si>
  <si>
    <t>491862</t>
  </si>
  <si>
    <t>491863</t>
  </si>
  <si>
    <t>491864</t>
  </si>
  <si>
    <t>9186</t>
  </si>
  <si>
    <t>05/08/22</t>
  </si>
  <si>
    <t>9187</t>
  </si>
  <si>
    <t>469140</t>
  </si>
  <si>
    <t>9657</t>
  </si>
  <si>
    <t>8706</t>
  </si>
  <si>
    <t>29/10/21</t>
  </si>
  <si>
    <t>8702</t>
  </si>
  <si>
    <t>9118</t>
  </si>
  <si>
    <t>9233</t>
  </si>
  <si>
    <t>15/09/22</t>
  </si>
  <si>
    <t>9276</t>
  </si>
  <si>
    <t>20/10/22</t>
  </si>
  <si>
    <t>9430</t>
  </si>
  <si>
    <t>9539</t>
  </si>
  <si>
    <t>13/04/23</t>
  </si>
  <si>
    <t>8119</t>
  </si>
  <si>
    <t>8418</t>
  </si>
  <si>
    <t>10/05/21</t>
  </si>
  <si>
    <t>8060</t>
  </si>
  <si>
    <t>8718</t>
  </si>
  <si>
    <t>08/11/21</t>
  </si>
  <si>
    <t>8806</t>
  </si>
  <si>
    <t>02/11/20</t>
  </si>
  <si>
    <t>9044</t>
  </si>
  <si>
    <t>9224</t>
  </si>
  <si>
    <t>06/09/22</t>
  </si>
  <si>
    <t>9405</t>
  </si>
  <si>
    <t>05/02/20</t>
  </si>
  <si>
    <t>9439</t>
  </si>
  <si>
    <t>9447</t>
  </si>
  <si>
    <t>9467</t>
  </si>
  <si>
    <t>09/02/23</t>
  </si>
  <si>
    <t>9491</t>
  </si>
  <si>
    <t>01/03/23</t>
  </si>
  <si>
    <t>9510</t>
  </si>
  <si>
    <t>09/03/23</t>
  </si>
  <si>
    <t>9560</t>
  </si>
  <si>
    <t>12/05/23</t>
  </si>
  <si>
    <t>9595</t>
  </si>
  <si>
    <t>07/11/23</t>
  </si>
  <si>
    <t>9606</t>
  </si>
  <si>
    <t>01/11/20</t>
  </si>
  <si>
    <t>6588</t>
  </si>
  <si>
    <t>9299</t>
  </si>
  <si>
    <t>09/11/20</t>
  </si>
  <si>
    <t>8977</t>
  </si>
  <si>
    <t>8978</t>
  </si>
  <si>
    <t>8979</t>
  </si>
  <si>
    <t>9313</t>
  </si>
  <si>
    <t>9496</t>
  </si>
  <si>
    <t>9547</t>
  </si>
  <si>
    <t>9718</t>
  </si>
  <si>
    <t>9799</t>
  </si>
  <si>
    <t>09/10/23</t>
  </si>
  <si>
    <t>7382</t>
  </si>
  <si>
    <t>9158</t>
  </si>
  <si>
    <t>14/12/20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</si>
  <si>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</si>
  <si>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</si>
  <si>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</si>
  <si>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</si>
  <si>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</si>
  <si>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</si>
  <si>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</si>
  <si>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</si>
  <si>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</si>
  <si>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</si>
  <si>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</si>
  <si>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</si>
  <si>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</si>
  <si>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</si>
  <si>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</si>
  <si>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</si>
  <si>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</si>
  <si>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</si>
  <si>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</si>
  <si>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</si>
  <si>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</si>
  <si>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</si>
  <si>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</si>
  <si>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</si>
  <si>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</si>
  <si>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</si>
  <si>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</si>
  <si>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</si>
  <si>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</si>
  <si>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</si>
  <si>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</si>
  <si>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</si>
  <si>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</si>
  <si>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</si>
  <si>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</si>
  <si>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</si>
  <si>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</si>
  <si>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</si>
  <si>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אגח הפחתת  שווי ניירות חסומים</t>
  </si>
  <si>
    <t>11109151</t>
  </si>
  <si>
    <t>פקדון מרג'ין דולר מזרחי</t>
  </si>
  <si>
    <t>300012017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</si>
  <si>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</si>
  <si>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</si>
  <si>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</si>
  <si>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</si>
  <si>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</si>
  <si>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</si>
  <si>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</si>
  <si>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</si>
  <si>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</si>
  <si>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</si>
  <si>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מגדל השתלמות מסלול אג"ח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</si>
  <si>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</si>
  <si>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</si>
  <si>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</si>
  <si>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</si>
  <si>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1111111111- 10- בנק לאומי</t>
  </si>
  <si>
    <t>בנק מזרחי טפחות בע"מ</t>
  </si>
  <si>
    <t>1111111111- 20- בנק מזרחי</t>
  </si>
  <si>
    <t>20003- 11- בנק דיסקונט</t>
  </si>
  <si>
    <t>20003- 10- בנק לאומי</t>
  </si>
  <si>
    <t>20003- 20- בנק מזרחי</t>
  </si>
  <si>
    <t>130018- 11- בנק דיסקונט</t>
  </si>
  <si>
    <t>130018- 10- בנק לאומי</t>
  </si>
  <si>
    <t>20001- 11- בנק דיסקונט</t>
  </si>
  <si>
    <t>20001- 10- בנק לאומי</t>
  </si>
  <si>
    <t>20001- 20- בנק מזרחי</t>
  </si>
  <si>
    <t>80031- 10- בנק לאומי</t>
  </si>
  <si>
    <t>80031- 20- בנק מזרחי</t>
  </si>
  <si>
    <t>280028- 10- בנק לאומי</t>
  </si>
  <si>
    <t>200005- 10- בנק לאומי</t>
  </si>
  <si>
    <t>70002- 11- בנק דיסקונט</t>
  </si>
  <si>
    <t>70002- 10- בנק לאומי</t>
  </si>
  <si>
    <t>70002- 20- בנק מזרחי</t>
  </si>
  <si>
    <t>JP MORGAN</t>
  </si>
  <si>
    <t>20003- 85- JP MORGAN</t>
  </si>
  <si>
    <t>20001- 85- JP MORGAN</t>
  </si>
  <si>
    <t>80031- 85- JP MORGAN</t>
  </si>
  <si>
    <t>השכרה</t>
  </si>
  <si>
    <t>נדלן מגדל צפירה</t>
  </si>
  <si>
    <t>פינת הרחובות הצפירה, יד חרוצים ואליאשברג, תל אביב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</si>
  <si>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</si>
  <si>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</si>
  <si>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</si>
  <si>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</si>
  <si>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</si>
  <si>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Bluebay Senior Loan Fund I</t>
  </si>
  <si>
    <t>Crescent Mezzanine VII</t>
  </si>
  <si>
    <t>Permira Credit Solutions III</t>
  </si>
  <si>
    <t>Ares Private Credit Solutions</t>
  </si>
  <si>
    <t>Kartesia Credit Opportunities IV</t>
  </si>
  <si>
    <t>ICG Senior Debt Partners III</t>
  </si>
  <si>
    <t>Crescent Direct Lending II</t>
  </si>
  <si>
    <t>Ares Capital Europe IV</t>
  </si>
  <si>
    <t>Tikehau Direct Lending IV</t>
  </si>
  <si>
    <t>Migdal Tikehau Direct Lending</t>
  </si>
  <si>
    <t>Walton Street Real Estate Debt Fund II</t>
  </si>
  <si>
    <t>Kartesia Senior Opportunities I</t>
  </si>
  <si>
    <t>KASS Unlevered S.a r.l</t>
  </si>
  <si>
    <t>Kartesia Credit Opportunities V</t>
  </si>
  <si>
    <t>Permira Credit Solutions IV</t>
  </si>
  <si>
    <t>Klirmark Opportunity III</t>
  </si>
  <si>
    <t>GIP Spectrum Fund (Parallel), L.P</t>
  </si>
  <si>
    <t>GIP Capital Solutions II SCSp, L.P</t>
  </si>
  <si>
    <t>ICG Senior Debt Partners IV</t>
  </si>
  <si>
    <t>Senior Loan Fund II (EUR) SLP</t>
  </si>
  <si>
    <t>GIP Capital Solutions II Luxemburg Co-Investment Fund SCSP, L.P.</t>
  </si>
  <si>
    <t>Ares Capital Europe V</t>
  </si>
  <si>
    <t>Monarch Capital Partners V</t>
  </si>
  <si>
    <t>Ares Private Credit Solutions II</t>
  </si>
  <si>
    <t>Tikehau Direct Lending V</t>
  </si>
  <si>
    <t>Audax Direct Lending Solutions Fund II B-1</t>
  </si>
  <si>
    <t>KASS Unlevered S.a r.l. - Compartment E</t>
  </si>
  <si>
    <t>Crescent Direct Lending III</t>
  </si>
  <si>
    <t>AUDAX DLS CO-INVESTMENT FUND 3 L.P.</t>
  </si>
  <si>
    <t>PORCUPINE HOLDINGS (OFFSHORE) LP</t>
  </si>
  <si>
    <t>ARES EUROPEAN CREDIT INVESTMENTS VIII (M) L.P.</t>
  </si>
  <si>
    <t>Cheyne Real Estate Credit Holdings VII</t>
  </si>
  <si>
    <t>Kartesia Senior Opportunities II SCS SICAV-RAIF</t>
  </si>
  <si>
    <t>KASS Unlevered II S,a.r.l</t>
  </si>
  <si>
    <t>ICG Senior Debt Partners Fund 5-A (EUR) SCSp</t>
  </si>
  <si>
    <t>DIRECT LENDING FUND IV (EUR) SLP</t>
  </si>
  <si>
    <t>Kartesia Credit Opportunities VI SCS</t>
  </si>
  <si>
    <t>Oak Hill Advisors - OCREDIT</t>
  </si>
  <si>
    <t>Whitehorse Liquidity Partners VI</t>
  </si>
  <si>
    <t>DLF IV Co-invest Vehicle</t>
  </si>
  <si>
    <t>סה"כ חוזים עתידיים בישראל</t>
  </si>
  <si>
    <t>פועלים</t>
  </si>
  <si>
    <t>10000643</t>
  </si>
  <si>
    <t>ל.ר.</t>
  </si>
  <si>
    <t>או פי סי אנרגיה</t>
  </si>
  <si>
    <t>10000668</t>
  </si>
  <si>
    <t>בזק</t>
  </si>
  <si>
    <t>10000669</t>
  </si>
  <si>
    <t>ישראכרט</t>
  </si>
  <si>
    <t>10000676</t>
  </si>
  <si>
    <t>10000667</t>
  </si>
  <si>
    <t>לאומי</t>
  </si>
  <si>
    <t>10000757</t>
  </si>
  <si>
    <t>10000721</t>
  </si>
  <si>
    <t>הפניקס</t>
  </si>
  <si>
    <t>10000854</t>
  </si>
  <si>
    <t>+ILS/-USD 3.56 22-01-24 (11) -320</t>
  </si>
  <si>
    <t>10001003</t>
  </si>
  <si>
    <t>10003961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</si>
  <si>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</si>
  <si>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</si>
  <si>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</si>
  <si>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</si>
  <si>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</si>
  <si>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</si>
  <si>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</si>
  <si>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</si>
  <si>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</si>
  <si>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</si>
  <si>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</si>
  <si>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</si>
  <si>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</si>
  <si>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</si>
  <si>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</si>
  <si>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</si>
  <si>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</si>
  <si>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</si>
  <si>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</si>
  <si>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</si>
  <si>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</si>
  <si>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</si>
  <si>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</si>
  <si>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</si>
  <si>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</si>
  <si>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</si>
  <si>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</si>
  <si>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</si>
  <si>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</si>
  <si>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</si>
  <si>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</si>
  <si>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</si>
  <si>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</si>
  <si>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</si>
  <si>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</si>
  <si>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</si>
  <si>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</si>
  <si>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</si>
  <si>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</si>
  <si>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</si>
  <si>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</si>
  <si>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</si>
  <si>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</si>
  <si>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</si>
  <si>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</si>
  <si>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</si>
  <si>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</si>
  <si>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</si>
  <si>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</si>
  <si>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</si>
  <si>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</si>
  <si>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</si>
  <si>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</si>
  <si>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</si>
  <si>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</si>
  <si>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</si>
  <si>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</si>
  <si>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</si>
  <si>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</si>
  <si>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</si>
  <si>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</si>
  <si>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</si>
  <si>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</si>
  <si>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</si>
  <si>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</si>
  <si>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</si>
  <si>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</si>
  <si>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</si>
  <si>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</si>
  <si>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</si>
  <si>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</si>
  <si>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</si>
  <si>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</si>
  <si>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</si>
  <si>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</si>
  <si>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</si>
  <si>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</si>
  <si>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</si>
  <si>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</si>
  <si>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</si>
  <si>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</si>
  <si>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</si>
  <si>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</si>
  <si>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</si>
  <si>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</si>
  <si>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</si>
  <si>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</si>
  <si>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</si>
  <si>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</si>
  <si>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</si>
  <si>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</si>
  <si>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</si>
  <si>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</si>
  <si>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</si>
  <si>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</si>
  <si>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</si>
  <si>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</si>
  <si>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</si>
  <si>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</si>
  <si>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</si>
  <si>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</si>
  <si>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</si>
  <si>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</si>
  <si>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</si>
  <si>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</si>
  <si>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</si>
  <si>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</si>
  <si>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</si>
  <si>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</si>
  <si>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</si>
  <si>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</si>
  <si>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</si>
  <si>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</si>
  <si>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</si>
  <si>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</si>
  <si>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</si>
  <si>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</si>
  <si>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</si>
  <si>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</si>
  <si>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</si>
  <si>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</si>
  <si>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3.765 21-02-24 (10) -310</t>
  </si>
  <si>
    <t>10000288</t>
  </si>
  <si>
    <t>+USD/-ILS 3.78 21-02-24 (20) -288</t>
  </si>
  <si>
    <t>10001061</t>
  </si>
  <si>
    <t>+USD/-ILS 3.8055 22-01-24 (10) -235</t>
  </si>
  <si>
    <t>10001057</t>
  </si>
  <si>
    <t>+ILS/-USD 3.6536 28-05-24 (10) -344</t>
  </si>
  <si>
    <t>10001381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</si>
  <si>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</si>
  <si>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</si>
  <si>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</si>
  <si>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</si>
  <si>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</si>
  <si>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</si>
  <si>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</si>
  <si>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</si>
  <si>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</si>
  <si>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</si>
  <si>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</si>
  <si>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</si>
  <si>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</si>
  <si>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</si>
  <si>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</si>
  <si>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</si>
  <si>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</si>
  <si>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</si>
  <si>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</si>
  <si>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</si>
  <si>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</si>
  <si>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</si>
  <si>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</si>
  <si>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</si>
  <si>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</si>
  <si>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</si>
  <si>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</si>
  <si>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</si>
  <si>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</si>
  <si>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</si>
  <si>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</si>
  <si>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</si>
  <si>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</si>
  <si>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</si>
  <si>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</si>
  <si>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</si>
  <si>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</si>
  <si>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</si>
  <si>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</si>
  <si>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</si>
  <si>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</si>
  <si>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</si>
  <si>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</si>
  <si>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</si>
  <si>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</si>
  <si>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</si>
  <si>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</si>
  <si>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</si>
  <si>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</si>
  <si>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</si>
  <si>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</si>
  <si>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</si>
  <si>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</si>
  <si>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</si>
  <si>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</si>
  <si>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</si>
  <si>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</si>
  <si>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</si>
  <si>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</si>
  <si>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</si>
  <si>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</si>
  <si>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</si>
  <si>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</si>
  <si>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</si>
  <si>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</si>
  <si>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</si>
  <si>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</si>
  <si>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</si>
  <si>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</si>
  <si>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</si>
  <si>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</si>
  <si>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</si>
  <si>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</si>
  <si>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</si>
  <si>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</si>
  <si>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</si>
  <si>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</si>
  <si>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</si>
  <si>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</si>
  <si>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</si>
  <si>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</si>
  <si>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</si>
  <si>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</si>
  <si>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</si>
  <si>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</si>
  <si>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</si>
  <si>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</si>
  <si>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3.743 08-05-24 (10) -373</t>
  </si>
  <si>
    <t>10004276</t>
  </si>
  <si>
    <t>+ILS/-USD 3.7431 09-05-24 (12) -369</t>
  </si>
  <si>
    <t>10004281</t>
  </si>
  <si>
    <t>+ILS/-USD 3.744 08-05-24 (12) -376</t>
  </si>
  <si>
    <t>10004270</t>
  </si>
  <si>
    <t>+ILS/-USD 3.79 17-04-24 (11) -383</t>
  </si>
  <si>
    <t>10000845</t>
  </si>
  <si>
    <t>+ILS/-USD 3.7918 17-04-24 (12) -382</t>
  </si>
  <si>
    <t>10001132</t>
  </si>
  <si>
    <t>+ILS/-USD 3.793 17-04-24 (20) -383</t>
  </si>
  <si>
    <t>10001134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</si>
  <si>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</si>
  <si>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</si>
  <si>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</si>
  <si>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</si>
  <si>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</si>
  <si>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</si>
  <si>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</si>
  <si>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</si>
  <si>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</si>
  <si>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</si>
  <si>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</si>
  <si>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</si>
  <si>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</si>
  <si>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</si>
  <si>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</si>
  <si>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</si>
  <si>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</si>
  <si>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</si>
  <si>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</si>
  <si>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</si>
  <si>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</si>
  <si>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</si>
  <si>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</si>
  <si>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</si>
  <si>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</si>
  <si>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</si>
  <si>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</si>
  <si>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</si>
  <si>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</si>
  <si>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</si>
  <si>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</si>
  <si>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</si>
  <si>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</si>
  <si>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</si>
  <si>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</si>
  <si>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</si>
  <si>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</si>
  <si>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</si>
  <si>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</si>
  <si>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</si>
  <si>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</si>
  <si>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</si>
  <si>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</si>
  <si>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</si>
  <si>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</si>
  <si>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</si>
  <si>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</si>
  <si>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</si>
  <si>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</si>
  <si>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</si>
  <si>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</si>
  <si>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</si>
  <si>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</si>
  <si>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</si>
  <si>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</si>
  <si>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</si>
  <si>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</si>
  <si>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</si>
  <si>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</si>
  <si>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</si>
  <si>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</si>
  <si>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</si>
  <si>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</si>
  <si>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</si>
  <si>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</si>
  <si>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</si>
  <si>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</si>
  <si>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</si>
  <si>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</si>
  <si>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</si>
  <si>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</si>
  <si>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</si>
  <si>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</si>
  <si>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</si>
  <si>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</si>
  <si>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</si>
  <si>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</si>
  <si>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</si>
  <si>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</si>
  <si>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</si>
  <si>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</si>
  <si>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</si>
  <si>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</si>
  <si>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</si>
  <si>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</si>
  <si>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</si>
  <si>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</si>
  <si>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</si>
  <si>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</si>
  <si>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</si>
  <si>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</si>
  <si>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</si>
  <si>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</si>
  <si>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</si>
  <si>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</si>
  <si>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</si>
  <si>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</si>
  <si>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</si>
  <si>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</si>
  <si>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</si>
  <si>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</si>
  <si>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</si>
  <si>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</si>
  <si>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</si>
  <si>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</si>
  <si>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</si>
  <si>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</si>
  <si>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</si>
  <si>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</si>
  <si>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</si>
  <si>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</si>
  <si>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</si>
  <si>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</si>
  <si>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</si>
  <si>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</si>
  <si>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</si>
  <si>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</si>
  <si>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</si>
  <si>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</si>
  <si>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</si>
  <si>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</si>
  <si>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</si>
  <si>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</si>
  <si>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</si>
  <si>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</si>
  <si>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</si>
  <si>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</si>
  <si>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</si>
  <si>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</si>
  <si>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</si>
  <si>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</si>
  <si>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</si>
  <si>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</si>
  <si>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</si>
  <si>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</si>
  <si>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</si>
  <si>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</si>
  <si>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</si>
  <si>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</si>
  <si>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</si>
  <si>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</si>
  <si>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</si>
  <si>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</si>
  <si>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</si>
  <si>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</si>
  <si>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</si>
  <si>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</si>
  <si>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+USD/-ILS 4.05 05-02-24 (10) -277</t>
  </si>
  <si>
    <t>10001378</t>
  </si>
  <si>
    <t>סה"כ מט"ח/ מט"ח</t>
  </si>
  <si>
    <t>+USD/-EUR 1.11079 10-01-24 (10) +112.9</t>
  </si>
  <si>
    <t>10000253</t>
  </si>
  <si>
    <t>10003867</t>
  </si>
  <si>
    <t>10000979</t>
  </si>
  <si>
    <t>+AUD/-USD 0.641715 16-01-24 (10) +30.15</t>
  </si>
  <si>
    <t>10001370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</si>
  <si>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</si>
  <si>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</si>
  <si>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</si>
  <si>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</si>
  <si>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</si>
  <si>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</si>
  <si>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</si>
  <si>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</si>
  <si>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</si>
  <si>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</si>
  <si>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</si>
  <si>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</si>
  <si>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</si>
  <si>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</si>
  <si>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</si>
  <si>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</si>
  <si>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</si>
  <si>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</si>
  <si>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</si>
  <si>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</si>
  <si>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</si>
  <si>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</si>
  <si>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</si>
  <si>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</si>
  <si>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</si>
  <si>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</si>
  <si>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</si>
  <si>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</si>
  <si>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</si>
  <si>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</si>
  <si>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</si>
  <si>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</si>
  <si>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</si>
  <si>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</si>
  <si>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</si>
  <si>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</si>
  <si>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</si>
  <si>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</si>
  <si>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</si>
  <si>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</si>
  <si>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</si>
  <si>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</si>
  <si>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0.651 16-01-24 (10) +32</t>
  </si>
  <si>
    <t>10001365</t>
  </si>
  <si>
    <t>+USD/-AUD 0.68645 16-01-24 (12) +34.5</t>
  </si>
  <si>
    <t>10001358</t>
  </si>
  <si>
    <t>10001353</t>
  </si>
  <si>
    <t>+USD/-AUD 0.68695 16-01-24 (10) +34.5</t>
  </si>
  <si>
    <t>10001356</t>
  </si>
  <si>
    <t>10001352</t>
  </si>
  <si>
    <t>+USD/-CAD 1.30937 22-01-24 (10) -33.3</t>
  </si>
  <si>
    <t>10003942</t>
  </si>
  <si>
    <t>10001354</t>
  </si>
  <si>
    <t>+USD/-CAD 1.30967 22-01-24 (11) -33.3</t>
  </si>
  <si>
    <t>10003944</t>
  </si>
  <si>
    <t>+USD/-CAD 1.31013 22-01-24 (12) -33.7</t>
  </si>
  <si>
    <t>10003946</t>
  </si>
  <si>
    <t>+USD/-CAD 1.3424 22-01-24 (10) -32</t>
  </si>
  <si>
    <t>10001366</t>
  </si>
  <si>
    <t>+USD/-EUR 1.05772 13-02-24 (10) +68.2</t>
  </si>
  <si>
    <t>10001373</t>
  </si>
  <si>
    <t>+USD/-EUR 1.06675 04-03-24 (10) +79.5</t>
  </si>
  <si>
    <t>10004122</t>
  </si>
  <si>
    <t>+USD/-EUR 1.067 04-03-24 (12) +79</t>
  </si>
  <si>
    <t>10004113</t>
  </si>
  <si>
    <t>+USD/-EUR 1.07355 13-02-24 (10) +72.5</t>
  </si>
  <si>
    <t>10001372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</si>
  <si>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</si>
  <si>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</si>
  <si>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</si>
  <si>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</si>
  <si>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</si>
  <si>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</si>
  <si>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</si>
  <si>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</si>
  <si>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</si>
  <si>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</si>
  <si>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</si>
  <si>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</si>
  <si>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</si>
  <si>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</si>
  <si>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</si>
  <si>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</si>
  <si>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</si>
  <si>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</si>
  <si>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</si>
  <si>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</si>
  <si>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</si>
  <si>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</si>
  <si>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</si>
  <si>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</si>
  <si>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1.0984 13-02-24 (10) +94</t>
  </si>
  <si>
    <t>10001367</t>
  </si>
  <si>
    <t>+USD/-EUR 1.1099 13-02-24 (10) +109</t>
  </si>
  <si>
    <t>10001363</t>
  </si>
  <si>
    <t>+USD/-EUR 1.1099 13-02-24 (12) +109</t>
  </si>
  <si>
    <t>10001361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</si>
  <si>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</si>
  <si>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</si>
  <si>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</si>
  <si>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</si>
  <si>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</si>
  <si>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</si>
  <si>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</si>
  <si>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</si>
  <si>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</si>
  <si>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</si>
  <si>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</si>
  <si>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</si>
  <si>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</si>
  <si>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</si>
  <si>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</si>
  <si>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</si>
  <si>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</si>
  <si>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</si>
  <si>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</si>
  <si>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</si>
  <si>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1.21621 11-01-24 (10) +9.1</t>
  </si>
  <si>
    <t>10001374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</si>
  <si>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</si>
  <si>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</si>
  <si>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</si>
  <si>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</si>
  <si>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</si>
  <si>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</si>
  <si>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</si>
  <si>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</si>
  <si>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</si>
  <si>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</si>
  <si>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</si>
  <si>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</si>
  <si>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10001349</t>
  </si>
  <si>
    <t>10003888</t>
  </si>
  <si>
    <t>10001348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</si>
  <si>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</si>
  <si>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</si>
  <si>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</si>
  <si>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</si>
  <si>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</si>
  <si>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</si>
  <si>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1.07864 18-01-24 (10) +36.4</t>
  </si>
  <si>
    <t>10004236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</si>
  <si>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</si>
  <si>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</si>
  <si>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</si>
  <si>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</si>
  <si>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</si>
  <si>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</si>
  <si>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+GBP/-USD 1.2188 11-01-24 (10) +8</t>
  </si>
  <si>
    <t>10001086</t>
  </si>
  <si>
    <t>+GBP/-USD 1.2193 11-03-24 (10) +13</t>
  </si>
  <si>
    <t>10001088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</si>
  <si>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</si>
  <si>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</si>
  <si>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</si>
  <si>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</si>
  <si>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</si>
  <si>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</si>
  <si>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</si>
  <si>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</si>
  <si>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0.65797 16-01-24 (10) +7.7</t>
  </si>
  <si>
    <t>10004351</t>
  </si>
  <si>
    <t>+USD/-CAD 1.36025 22-01-24 (11) -8.5</t>
  </si>
  <si>
    <t>10004352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</si>
  <si>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</si>
  <si>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</si>
  <si>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</si>
  <si>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</si>
  <si>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</si>
  <si>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</si>
  <si>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</si>
  <si>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1.0845 03-04-24 (10) +55</t>
  </si>
  <si>
    <t>10001174</t>
  </si>
  <si>
    <t>+USD/-EUR 1.09035 10-01-24 (10) +11.5</t>
  </si>
  <si>
    <t>10004360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</si>
  <si>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</si>
  <si>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</si>
  <si>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</si>
  <si>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</si>
  <si>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</si>
  <si>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</si>
  <si>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1.1115 02-01-24 (10) +0</t>
  </si>
  <si>
    <t>10004376</t>
  </si>
  <si>
    <t>+USD/-GBP 1.268098 11-03-24 (11) +5.98</t>
  </si>
  <si>
    <t>10004370</t>
  </si>
  <si>
    <t>+USD/-GBP 1.26925 11-03-24 (20) +5.5</t>
  </si>
  <si>
    <t>10004371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</si>
  <si>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</si>
  <si>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</si>
  <si>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</si>
  <si>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</si>
  <si>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</si>
  <si>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</si>
  <si>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</si>
  <si>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</si>
  <si>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</si>
  <si>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</si>
  <si>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</si>
  <si>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</si>
  <si>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</si>
  <si>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</si>
  <si>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SW1228__3.2/TELBOR3M_2</t>
  </si>
  <si>
    <t>10000046</t>
  </si>
  <si>
    <t>SW1228__3.205/TELBOR3M</t>
  </si>
  <si>
    <t>10000045</t>
  </si>
  <si>
    <t>SW1228__3.28/TELBOR3M</t>
  </si>
  <si>
    <t>10000044</t>
  </si>
  <si>
    <t>סה"כ חוזים עתידיים בחו"ל: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</si>
  <si>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</si>
  <si>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</si>
  <si>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</si>
  <si>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</si>
  <si>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</si>
  <si>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</si>
  <si>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</si>
  <si>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</si>
  <si>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</si>
  <si>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</si>
  <si>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</si>
  <si>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</si>
  <si>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10001151</t>
  </si>
  <si>
    <t>₪ / סה"כ מט"ח</t>
  </si>
  <si>
    <t>NR</t>
  </si>
  <si>
    <t>גורם 171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</si>
  <si>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</si>
  <si>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</si>
  <si>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</si>
  <si>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</si>
  <si>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</si>
  <si>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</si>
  <si>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</si>
  <si>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</si>
  <si>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</si>
  <si>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</si>
  <si>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</si>
  <si>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</si>
  <si>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</si>
  <si>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</si>
  <si>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</si>
  <si>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</si>
  <si>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</si>
  <si>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</si>
  <si>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</si>
  <si>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176</t>
  </si>
  <si>
    <t>גורם 148</t>
  </si>
  <si>
    <t>גורם 181</t>
  </si>
  <si>
    <t>גורם 112</t>
  </si>
  <si>
    <t>גורם 153</t>
  </si>
  <si>
    <t>גורם 01</t>
  </si>
  <si>
    <t>גורם 02</t>
  </si>
  <si>
    <t>גורם 7</t>
  </si>
  <si>
    <t>גורם 80</t>
  </si>
  <si>
    <t>גורם 17</t>
  </si>
  <si>
    <t>גורם 29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</si>
  <si>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</si>
  <si>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</si>
  <si>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</si>
  <si>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</si>
  <si>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</si>
  <si>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</si>
  <si>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</si>
  <si>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</si>
  <si>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</si>
  <si>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</si>
  <si>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</si>
  <si>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</si>
  <si>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</si>
  <si>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</si>
  <si>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</si>
  <si>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129</t>
  </si>
  <si>
    <t>10/03/19</t>
  </si>
  <si>
    <t>גורם 130</t>
  </si>
  <si>
    <t>גורם 152</t>
  </si>
  <si>
    <t>גורם 158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</si>
  <si>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</si>
  <si>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</si>
  <si>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</si>
  <si>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</si>
  <si>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</si>
  <si>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</si>
  <si>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</si>
  <si>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</si>
  <si>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</si>
  <si>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</si>
  <si>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</si>
  <si>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</si>
  <si>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188</t>
  </si>
  <si>
    <t>גורם 89</t>
  </si>
  <si>
    <t>*גורם 70</t>
  </si>
  <si>
    <t>גורם 173</t>
  </si>
  <si>
    <t>גורם 178</t>
  </si>
  <si>
    <t>גורם 191</t>
  </si>
  <si>
    <t>גורם 131</t>
  </si>
  <si>
    <t>גורם 102</t>
  </si>
  <si>
    <t>גורם 117</t>
  </si>
  <si>
    <t>גורם 84</t>
  </si>
  <si>
    <t>גורם 100</t>
  </si>
  <si>
    <t>גורם 110</t>
  </si>
  <si>
    <t>גורם 120</t>
  </si>
  <si>
    <t>גורם 125</t>
  </si>
  <si>
    <t>גורם 127</t>
  </si>
  <si>
    <t>גורם 133</t>
  </si>
  <si>
    <t>גורם 134</t>
  </si>
  <si>
    <t>גורם 135</t>
  </si>
  <si>
    <t>גורם 138</t>
  </si>
  <si>
    <t>גורם 141</t>
  </si>
  <si>
    <t>גורם 142</t>
  </si>
  <si>
    <t>גורם 143</t>
  </si>
  <si>
    <t>גורם 146</t>
  </si>
  <si>
    <t>גורם 160</t>
  </si>
  <si>
    <t>גורם 177</t>
  </si>
  <si>
    <t>גורם 186</t>
  </si>
  <si>
    <t>גורם 97</t>
  </si>
  <si>
    <t>*גורם 115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</si>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</sst>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64" fontId="0" fillId="0" borderId="0" xfId="11" applyFont="1"/>
    <xf numFmtId="14" fontId="0" fillId="0" borderId="0" xfId="0" applyNumberFormat="1"/>
    <xf numFmtId="164" fontId="0" fillId="0" borderId="0" xfId="11" applyFont="1" applyFill="1" applyBorder="1" applyAlignment="1">
      <alignment horizontal="right"/>
    </xf>
    <xf numFmtId="164" fontId="0" fillId="0" borderId="0" xfId="11" applyFont="1" applyFill="1" applyBorder="1" applyAlignment="1">
      <alignment horizontal="right" readingOrder="2"/>
    </xf>
    <xf numFmtId="164" fontId="0" fillId="0" borderId="0" xfId="11" applyFont="1" applyFill="1" applyBorder="1"/>
    <xf numFmtId="164" fontId="0" fillId="0" borderId="0" xfId="11" applyFont="1" applyFill="1"/>
    <xf numFmtId="168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10" fontId="9" fillId="0" borderId="0" xfId="12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" fillId="0" borderId="0" xfId="0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4" fontId="20" fillId="4" borderId="0" xfId="0" applyNumberFormat="1" applyFont="1" applyFill="1"/>
    <xf numFmtId="167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167" fontId="20" fillId="0" borderId="0" xfId="0" applyNumberFormat="1" applyFon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48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m/d/yyyy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A60461-0A5D-4933-86CF-D712EE22E402}" name="RowTitleRegion1.b1.c4.1" displayName="RowTitleRegion1.b1.c4.1" ref="B1:C4" totalsRowShown="0" tableBorderDxfId="485">
  <autoFilter ref="B1:C4" xr:uid="{2AA60461-0A5D-4933-86CF-D712EE22E402}">
    <filterColumn colId="0" hiddenButton="1"/>
    <filterColumn colId="1" hiddenButton="1"/>
  </autoFilter>
  <tableColumns count="2">
    <tableColumn id="1" xr3:uid="{00EBDAF5-B2BA-4951-8BE9-9ABD8CE6DBE0}" name="תאריך הדיווח" dataDxfId="484" dataCellStyle="Normal_2007-16618"/>
    <tableColumn id="2" xr3:uid="{C4A39FB5-F037-4784-97B8-7FB0C30D11B1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15361F-3DFB-45F9-B0F2-0DA7487ED709}" name="TitleRegion1.a5.d54.2" displayName="TitleRegion1.a5.d54.2" ref="A5:D54" totalsRowShown="0">
  <autoFilter ref="A5:D54" xr:uid="{0515361F-3DFB-45F9-B0F2-0DA7487ED709}">
    <filterColumn colId="0" hiddenButton="1"/>
    <filterColumn colId="1" hiddenButton="1"/>
    <filterColumn colId="2" hiddenButton="1"/>
    <filterColumn colId="3" hiddenButton="1"/>
  </autoFilter>
  <tableColumns count="4">
    <tableColumn id="1" xr3:uid="{1E9451BA-B78A-4C09-A38F-B881000E8663}" name="ריק במקור" dataDxfId="483" dataCellStyle="Normal_2007-16618"/>
    <tableColumn id="2" xr3:uid="{75A6A10C-EBCE-4B4B-9621-70B98B9CF633}" name="סכום נכסי ההשקעה:" dataDxfId="482" dataCellStyle="Normal_2007-16618"/>
    <tableColumn id="3" xr3:uid="{8CD95630-763F-4C1F-B776-CD66B1D6F125}" name="ריק במקור2"/>
    <tableColumn id="4" xr3:uid="{AF35ACB6-E255-4A1B-BF7A-0A6931086CDE}" name="ריק במקור3" dataDxfId="481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4BD6D9-05CF-478C-8463-BE21B7174E4E}" name="RowTitleRegion1.a1.b4.1" displayName="RowTitleRegion1.a1.b4.1" ref="A1:B4" totalsRowShown="0">
  <autoFilter ref="A1:B4" xr:uid="{4A4BD6D9-05CF-478C-8463-BE21B7174E4E}">
    <filterColumn colId="0" hiddenButton="1"/>
    <filterColumn colId="1" hiddenButton="1"/>
  </autoFilter>
  <tableColumns count="2">
    <tableColumn id="1" xr3:uid="{F4EC1609-0A33-47F8-9BC2-3AB418A26C91}" name="תאריך הדיווח" dataDxfId="480" dataCellStyle="Normal_2007-16618"/>
    <tableColumn id="2" xr3:uid="{62737250-AE1E-4EE0-B4BE-A91C70132AA9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2111E8E-AF71-4ABF-8603-EFA57C0CC960}" name="TitleRegion1.a5.k53.1" displayName="TitleRegion1.a5.k53.1" ref="A5:K53" totalsRowShown="0" headerRowDxfId="470" headerRowBorderDxfId="478" tableBorderDxfId="479">
  <autoFilter ref="A5:K53" xr:uid="{22111E8E-AF71-4ABF-8603-EFA57C0CC9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94D6B73-F6B1-4343-89BF-DF5353FA080B}" name="שם המנפיק/שם נייר ערך "/>
    <tableColumn id="2" xr3:uid="{63D5F412-3C7F-45AB-BDEA-E09D76FAF642}" name="מספר ני&quot;ע"/>
    <tableColumn id="3" xr3:uid="{69521856-33D3-4C63-9E2C-5EA138799F11}" name="מספר מנפיק" dataDxfId="477"/>
    <tableColumn id="4" xr3:uid="{E4F79411-C06B-4E3F-84C5-856D73C21660}" name="דירוג"/>
    <tableColumn id="5" xr3:uid="{B716B70D-E439-416B-B9D6-2D2139157057}" name="שם מדרג" dataDxfId="476"/>
    <tableColumn id="6" xr3:uid="{0C125FDC-4FE0-4D1F-86F0-058975CF972D}" name="סוג מטבע"/>
    <tableColumn id="7" xr3:uid="{32A3443D-5E18-4B91-ADD9-FA8C1AD1F805}" name="שיעור ריבית" dataDxfId="475"/>
    <tableColumn id="8" xr3:uid="{5B029318-71E5-4A34-B16F-EDEC5D47D588}" name="תשואה לפידיון" dataDxfId="474"/>
    <tableColumn id="9" xr3:uid="{B9687F18-9E38-4F0E-93B3-5E59F6B062E2}" name="שווי שוק" dataDxfId="473"/>
    <tableColumn id="10" xr3:uid="{921F8D4E-2A2A-4BD1-AD04-1B535F0D6628}" name="שעור מנכסי אפיק ההשקעה" dataDxfId="472"/>
    <tableColumn id="11" xr3:uid="{DC7CDEC5-740E-47FE-A2AA-F449BB385EEA}" name="שעור מסך נכסי השקעה" dataDxfId="471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81BD7D5-958E-4407-AFA1-5AF14224D5EC}" name="RowTitleRegion1.a1.b4.1" displayName="RowTitleRegion1.a1.b4.1_" ref="A1:B4" totalsRowShown="0" tableBorderDxfId="469">
  <autoFilter ref="A1:B4" xr:uid="{581BD7D5-958E-4407-AFA1-5AF14224D5EC}">
    <filterColumn colId="0" hiddenButton="1"/>
    <filterColumn colId="1" hiddenButton="1"/>
  </autoFilter>
  <tableColumns count="2">
    <tableColumn id="1" xr3:uid="{E8228496-6177-42A1-BB48-48941E0EDC97}" name="תאריך הדיווח" dataDxfId="468" dataCellStyle="Normal_2007-16618"/>
    <tableColumn id="2" xr3:uid="{7FFCB5E0-5C68-460C-A4D6-C02ABA6ECA03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C9B3219-E188-4AF0-BD0B-E387134C3F56}" name="TitleRegion1.a6.q65.1" displayName="TitleRegion1.a6.q65.1" ref="A6:Q65" totalsRowShown="0" headerRowDxfId="448" dataDxfId="449" headerRowBorderDxfId="466" tableBorderDxfId="467">
  <autoFilter ref="A6:Q65" xr:uid="{1C9B3219-E188-4AF0-BD0B-E387134C3F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E8E26DF-9D11-45A3-9519-497E4FFD0A27}" name="שם המנפיק/שם נייר ערך "/>
    <tableColumn id="2" xr3:uid="{F7328AEE-CF18-4BEF-B6CB-5E186370A700}" name="מספר ני&quot;ע" dataDxfId="465"/>
    <tableColumn id="3" xr3:uid="{24DD17F6-58DB-4F84-89CB-023D256BB5AC}" name="זירת מסחר" dataDxfId="464"/>
    <tableColumn id="4" xr3:uid="{C82B2362-5535-4A41-B7F0-5FAFD14D2F3F}" name="דירוג" dataDxfId="463"/>
    <tableColumn id="5" xr3:uid="{96CF428D-8E11-4930-9B24-5867717E7F34}" name="שם מדרג" dataDxfId="462"/>
    <tableColumn id="6" xr3:uid="{894D91F4-D9A2-4C5F-B6AF-916DD0B174F9}" name="תאריך רכישה" dataDxfId="461"/>
    <tableColumn id="7" xr3:uid="{047011DC-3D69-4FE9-8F68-F6D0E3D697EA}" name="מח&quot;מ" dataDxfId="460"/>
    <tableColumn id="8" xr3:uid="{860C92B3-C715-44BD-B527-755DDD36B401}" name="סוג מטבע" dataDxfId="459"/>
    <tableColumn id="9" xr3:uid="{5CCE8904-98B1-4034-B91C-505F2FDC4C80}" name="שיעור ריבית" dataDxfId="458"/>
    <tableColumn id="10" xr3:uid="{08B08AF1-42C9-4320-92DB-1891F95A0A87}" name="תשואה לפידיון" dataDxfId="457"/>
    <tableColumn id="11" xr3:uid="{1DB5EAE9-8F43-423C-A54A-E87A8AC59430}" name="ערך נקוב****" dataDxfId="456"/>
    <tableColumn id="12" xr3:uid="{EF7C6215-8E93-4E1C-BFF5-720ABC9669C8}" name="שער***" dataDxfId="455"/>
    <tableColumn id="13" xr3:uid="{F28D7634-6A34-41F6-8D2E-6C4EFC948DCB}" name="פדיון/ריבית/דיבידנד לקבל*****  " dataDxfId="454"/>
    <tableColumn id="14" xr3:uid="{06DE9E85-4742-4780-8304-777E4F627BC6}" name="שווי שוק" dataDxfId="453"/>
    <tableColumn id="15" xr3:uid="{C9BE2ECA-1071-474C-B9C5-27A6150AC4FB}" name="שעור מערך נקוב**** מונפק" dataDxfId="452"/>
    <tableColumn id="16" xr3:uid="{1CEC8E77-D618-491D-A67D-4D615C99608B}" name="שעור מנכסי אפיק ההשקעה" dataDxfId="451"/>
    <tableColumn id="17" xr3:uid="{C5B4CA05-1D80-47B3-AD0E-59E2A843E1CD}" name="שעור מסך נכסי השקעה**" dataDxfId="450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CDFDA4C-30D9-4124-A1E2-5A8AD96F7955}" name="RowTitleRegion1.a1.b4.1" displayName="_RowTitleRegion1.a1.b4.1" ref="A1:B4" totalsRowShown="0" tableBorderDxfId="447">
  <autoFilter ref="A1:B4" xr:uid="{ACDFDA4C-30D9-4124-A1E2-5A8AD96F7955}">
    <filterColumn colId="0" hiddenButton="1"/>
    <filterColumn colId="1" hiddenButton="1"/>
  </autoFilter>
  <tableColumns count="2">
    <tableColumn id="1" xr3:uid="{588F083C-AD93-49BF-A993-AF25CDA508F1}" name="תאריך הדיווח" dataDxfId="446" dataCellStyle="Normal_2007-16618"/>
    <tableColumn id="2" xr3:uid="{3DACF4B7-AD53-41A7-99F5-910F6FB4A0F8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DFB3162-036D-4608-8C35-DCCEEAAF64CB}" name="TitleRegion1.a6.t26.1" displayName="TitleRegion1.a6.t26.1" ref="A6:T26" totalsRowShown="0" headerRowDxfId="423" dataDxfId="424" headerRowBorderDxfId="444" tableBorderDxfId="445">
  <autoFilter ref="A6:T26" xr:uid="{5DFB3162-036D-4608-8C35-DCCEEAAF64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FDA3742-5471-47B6-97B6-DEC7860450A8}" name="שם המנפיק/שם נייר ערך "/>
    <tableColumn id="2" xr3:uid="{FDBC8184-5E1D-4471-A88A-F096F4BEAA1C}" name="מספר ני&quot;ע" dataDxfId="443"/>
    <tableColumn id="3" xr3:uid="{881EDD52-C1B1-4E5C-9C0D-6F921126DCC2}" name="זירת מסחר" dataDxfId="442"/>
    <tableColumn id="4" xr3:uid="{46A49103-CF62-4984-9DD2-D6787BF611FE}" name="ספק מידע" dataDxfId="441"/>
    <tableColumn id="5" xr3:uid="{5AF852E3-9885-436D-84C3-EF32A4F32590}" name="מספר מנפיק" dataDxfId="440"/>
    <tableColumn id="6" xr3:uid="{7BF7875F-537C-4941-98C7-E63C530E6FEF}" name="ענף מסחר" dataDxfId="439"/>
    <tableColumn id="7" xr3:uid="{6F2A16AB-91E9-4B10-AEB2-C749FA747F59}" name="דירוג" dataDxfId="438"/>
    <tableColumn id="8" xr3:uid="{FCD9B525-F466-4FC1-B519-10CD994CFF8C}" name="שם מדרג" dataDxfId="437"/>
    <tableColumn id="9" xr3:uid="{8E7C0881-A38C-41E6-9A86-E92C44FE5597}" name="תאריך רכישה" dataDxfId="436"/>
    <tableColumn id="10" xr3:uid="{B8889441-E875-42DF-B412-F6A412A71664}" name="מח&quot;מ" dataDxfId="435"/>
    <tableColumn id="11" xr3:uid="{4471EB3C-4C75-4339-9C60-97BB51E3D1D0}" name="סוג מטבע" dataDxfId="434"/>
    <tableColumn id="12" xr3:uid="{9F195358-944D-423F-865D-15842874483A}" name="שיעור ריבית" dataDxfId="433"/>
    <tableColumn id="13" xr3:uid="{A809C88B-586D-47AB-89C8-19C3BB6D1B14}" name="תשואה לפידיון" dataDxfId="432"/>
    <tableColumn id="14" xr3:uid="{1824F174-8167-4812-BB16-04E8C828CF46}" name="ערך נקוב****" dataDxfId="431"/>
    <tableColumn id="15" xr3:uid="{541D5A0A-6848-4756-83C1-C374C6446B2A}" name="שער***" dataDxfId="430"/>
    <tableColumn id="16" xr3:uid="{58202F72-4FB0-4C80-ACF8-B9E338E4AB64}" name="פדיון/ריבית/דיבידנד לקבל*****  " dataDxfId="429"/>
    <tableColumn id="17" xr3:uid="{63453DC2-5C71-494A-9978-E34944074371}" name="שווי שוק" dataDxfId="428"/>
    <tableColumn id="18" xr3:uid="{2C753FDC-3AFD-48E5-9F6E-AEAEDAE981CF}" name="שעור מערך נקוב מונפק" dataDxfId="427"/>
    <tableColumn id="19" xr3:uid="{49977DC8-924E-4075-9DD6-0602BCC5C7D4}" name="שעור מנכסי אפיק ההשקעה" dataDxfId="426"/>
    <tableColumn id="20" xr3:uid="{3508CC50-093D-4A36-9786-56D9959F052F}" name="שעור מסך נכסי השקעה**" dataDxfId="425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123A928-178D-4395-95B6-E8822D073947}" name="RowTitleRegion1.a1.b4.1" displayName="_RowTitleRegion1.a1.b4.1_1" ref="A1:B4" totalsRowShown="0" tableBorderDxfId="422">
  <autoFilter ref="A1:B4" xr:uid="{0123A928-178D-4395-95B6-E8822D073947}">
    <filterColumn colId="0" hiddenButton="1"/>
    <filterColumn colId="1" hiddenButton="1"/>
  </autoFilter>
  <tableColumns count="2">
    <tableColumn id="1" xr3:uid="{4F6EA615-1FD3-46AC-B3AF-0CC3BD052772}" name="תאריך הדיווח" dataDxfId="421" dataCellStyle="Normal_2007-16618"/>
    <tableColumn id="2" xr3:uid="{8BC3451F-93D7-4D56-B896-FD580EB8BBB6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442A8B6-173D-4A4D-A010-C91E0009DE6A}" name="RowTitleRegion1.a1.b4.1" displayName="_RowTitleRegion1.a1.b4.1_2" ref="A1:B4" totalsRowShown="0" tableBorderDxfId="420">
  <autoFilter ref="A1:B4" xr:uid="{9442A8B6-173D-4A4D-A010-C91E0009DE6A}">
    <filterColumn colId="0" hiddenButton="1"/>
    <filterColumn colId="1" hiddenButton="1"/>
  </autoFilter>
  <tableColumns count="2">
    <tableColumn id="1" xr3:uid="{40DBFBB5-382D-4FD9-98DA-84610435433A}" name="תאריך הדיווח" dataDxfId="419" dataCellStyle="Normal_2007-16618"/>
    <tableColumn id="2" xr3:uid="{000683D3-A142-47D1-A38B-16304CFBEFA4}" name="12/31/2023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7094EE5-6057-48BB-80F0-54374C9CC840}" name="TitleRegion1.a6.n228.1" displayName="TitleRegion1.a6.n228.1" ref="A6:N228" totalsRowShown="0" headerRowDxfId="402" dataDxfId="403" headerRowBorderDxfId="417" tableBorderDxfId="418">
  <autoFilter ref="A6:N228" xr:uid="{97094EE5-6057-48BB-80F0-54374C9CC84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E62987F-2AAB-49FD-B497-597DC566A82C}" name="שם המנפיק/שם נייר ערך "/>
    <tableColumn id="2" xr3:uid="{3836B99C-C425-4C2D-9F11-02BE9B29AA73}" name="מספר ני&quot;ע" dataDxfId="416"/>
    <tableColumn id="3" xr3:uid="{77198A3E-1D25-47B3-8FC3-48ABF3446992}" name="זירת מסחר" dataDxfId="415"/>
    <tableColumn id="4" xr3:uid="{77841ACC-FCE9-479B-8459-123297F0A1D1}" name="ספק מידע" dataDxfId="414"/>
    <tableColumn id="5" xr3:uid="{92E823B8-CE63-492F-87C4-18F934675D1E}" name="מספר מנפיק" dataDxfId="413"/>
    <tableColumn id="6" xr3:uid="{F6746617-DB88-44D6-9E39-FA75157F01D8}" name="ענף מסחר" dataDxfId="412"/>
    <tableColumn id="7" xr3:uid="{B259E4A1-B155-46FE-BC99-2C09F35F914C}" name="סוג מטבע" dataDxfId="411"/>
    <tableColumn id="8" xr3:uid="{CF653064-9257-42F7-B9A3-F374724BD960}" name="ערך נקוב****" dataDxfId="410"/>
    <tableColumn id="9" xr3:uid="{406E5175-7719-438F-94DD-8A1E626F397B}" name="שער***" dataDxfId="409"/>
    <tableColumn id="10" xr3:uid="{AAAD6B14-67E3-4CD1-9AED-15B236BD937D}" name="פדיון/ריבית/דיבידנד לקבל*****  " dataDxfId="408"/>
    <tableColumn id="11" xr3:uid="{21E7AC9F-ED0E-4041-944B-7D8E634F67CA}" name="שווי שוק" dataDxfId="407"/>
    <tableColumn id="12" xr3:uid="{97A0A744-6839-4C0D-994C-26AF1508D768}" name="שעור מערך נקוב מונפק" dataDxfId="406"/>
    <tableColumn id="13" xr3:uid="{132F20AB-6012-45F7-BDC3-C67BC8C25561}" name="שעור מנכסי אפיק ההשקעה" dataDxfId="405"/>
    <tableColumn id="14" xr3:uid="{93E66CD9-BF16-4382-9A33-61DB54FE942E}" name="שעור מסך נכסי השקעה**" dataDxfId="404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1AAF98B-4C92-41B1-ADDE-7C43C35C43F2}" name="RowTitleRegion1.a1.b4.1" displayName="_RowTitleRegion1.a1.b4.1_3" ref="A1:B4" totalsRowShown="0" tableBorderDxfId="401">
  <autoFilter ref="A1:B4" xr:uid="{11AAF98B-4C92-41B1-ADDE-7C43C35C43F2}">
    <filterColumn colId="0" hiddenButton="1"/>
    <filterColumn colId="1" hiddenButton="1"/>
  </autoFilter>
  <tableColumns count="2">
    <tableColumn id="1" xr3:uid="{D20852A6-73B9-4B11-8F59-79FDA4A7E5C5}" name="תאריך הדיווח" dataDxfId="400" dataCellStyle="Normal_2007-16618"/>
    <tableColumn id="2" xr3:uid="{FBE46652-EA3D-42C7-8123-6F59039AD250}" name="12/31/2023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5C60178-C2F6-462B-9BCB-E2DAD47892B1}" name="TitleRegion1.a6.m88.1" displayName="TitleRegion1.a6.m88.1" ref="A6:M88" totalsRowShown="0" headerRowDxfId="384" dataDxfId="385" headerRowBorderDxfId="398" tableBorderDxfId="399">
  <autoFilter ref="A6:M88" xr:uid="{15C60178-C2F6-462B-9BCB-E2DAD47892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85C48B6-60A9-4801-9578-3D36884EDDEB}" name="שם המנפיק/שם נייר ערך "/>
    <tableColumn id="2" xr3:uid="{3390827E-D4C7-4049-85C7-03A507E2CF88}" name="מספר ני&quot;ע" dataDxfId="397"/>
    <tableColumn id="3" xr3:uid="{F0970799-D0F6-4870-B11A-8858715C6CF1}" name="זירת מסחר" dataDxfId="396"/>
    <tableColumn id="4" xr3:uid="{34D90337-9F3B-4C93-8082-1422CD911A2C}" name="מספר מנפיק" dataDxfId="395"/>
    <tableColumn id="5" xr3:uid="{D56D9FD1-B4F3-4992-AD0A-3B77BFE128C5}" name="ענף מסחר" dataDxfId="394"/>
    <tableColumn id="6" xr3:uid="{D59E5ADF-C472-43D7-A56F-5F5E15390A4B}" name="סוג מטבע" dataDxfId="393"/>
    <tableColumn id="7" xr3:uid="{3637A924-90B0-4431-97A4-AA755B30AB3B}" name="ערך נקוב****" dataDxfId="392"/>
    <tableColumn id="8" xr3:uid="{E6A42F58-1A1F-4234-ABF2-465712A21AE3}" name="שער***" dataDxfId="391"/>
    <tableColumn id="9" xr3:uid="{183B83F9-3155-42E4-9FFD-5ABC51A8B1FC}" name="פדיון/ריבית/דיבידנד לקבל*****  " dataDxfId="390"/>
    <tableColumn id="10" xr3:uid="{09277BA5-4391-496F-B0B8-4E118FC507D2}" name="שווי שוק" dataDxfId="389"/>
    <tableColumn id="11" xr3:uid="{7F5D31DB-CF16-4F6D-8B6E-614D02A3992F}" name="שעור מערך נקוב מונפק" dataDxfId="388"/>
    <tableColumn id="12" xr3:uid="{C9C78057-6519-48E4-90EE-8E5291EE5077}" name="שעור מנכסי אפיק ההשקעה" dataDxfId="387"/>
    <tableColumn id="13" xr3:uid="{FFFB4BBB-EA1D-4647-B65F-EACAE9C2434B}" name="שעור מסך נכסי השקעה**" dataDxfId="386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D848E95-AFF9-4E1A-A3D8-B5D4D472771E}" name="RowTitleRegion1.a1.b4.1" displayName="_RowTitleRegion1.a1.b4.1_4" ref="A1:B4" totalsRowShown="0" tableBorderDxfId="383">
  <autoFilter ref="A1:B4" xr:uid="{4D848E95-AFF9-4E1A-A3D8-B5D4D472771E}">
    <filterColumn colId="0" hiddenButton="1"/>
    <filterColumn colId="1" hiddenButton="1"/>
  </autoFilter>
  <tableColumns count="2">
    <tableColumn id="1" xr3:uid="{45081171-CF63-4405-B106-2F70D1DAF43D}" name="תאריך הדיווח" dataDxfId="382" dataCellStyle="Normal_2007-16618"/>
    <tableColumn id="2" xr3:uid="{0B494B97-23C7-496C-ADB6-DE3340EB02BA}" name="12/31/2023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84B79C8-1F10-42D6-BA3F-E42F04D36AF0}" name="TitleRegion1.a6.n38.1" displayName="TitleRegion1.a6.n38.1" ref="A6:N38" totalsRowShown="0" headerRowDxfId="365" dataDxfId="366" headerRowBorderDxfId="380" tableBorderDxfId="381">
  <autoFilter ref="A6:N38" xr:uid="{384B79C8-1F10-42D6-BA3F-E42F04D36AF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4053852-FD8B-4D6A-B2DE-BED802D4B01E}" name="שם המנפיק/שם נייר ערך "/>
    <tableColumn id="2" xr3:uid="{7101C5E5-85C2-40E2-839A-7FE5B89F1F93}" name="מספר ני&quot;ע" dataDxfId="379"/>
    <tableColumn id="3" xr3:uid="{7B125709-E084-428F-8D4B-341E19797539}" name="זירת מסחר" dataDxfId="378"/>
    <tableColumn id="4" xr3:uid="{3CD28141-256D-43F9-AB72-36CD76505DF4}" name="מספר מנפיק" dataDxfId="377"/>
    <tableColumn id="5" xr3:uid="{5215253A-59D9-4303-963B-11487EB7AC3E}" name="ענף מסחר" dataDxfId="376"/>
    <tableColumn id="6" xr3:uid="{ACE77995-27C4-44EE-B7C9-0967E3DED095}" name="דירוג" dataDxfId="375"/>
    <tableColumn id="7" xr3:uid="{71DB1CF4-25C6-4F89-A047-388DB601D398}" name="שם מדרג" dataDxfId="374"/>
    <tableColumn id="8" xr3:uid="{4B39BF1C-E218-46CD-9138-395493FDFC24}" name="סוג מטבע" dataDxfId="373"/>
    <tableColumn id="9" xr3:uid="{87FAB185-3A8E-4AEC-B00C-CC8C1132E9AE}" name="ערך נקוב****" dataDxfId="372"/>
    <tableColumn id="10" xr3:uid="{4F439141-12A1-4739-9C7B-F81EE5D66AEB}" name="שער***" dataDxfId="371"/>
    <tableColumn id="11" xr3:uid="{6F9E6B55-87FA-4330-853F-61BD04E334BC}" name="שווי שוק" dataDxfId="370"/>
    <tableColumn id="12" xr3:uid="{4B16FFDE-69E6-409D-9FDE-20AD2183868A}" name="שעור מערך נקוב מונפק" dataDxfId="369"/>
    <tableColumn id="13" xr3:uid="{E39427B3-FA45-4496-91F1-D43798F65DCA}" name="שעור מנכסי אפיק ההשקעה" dataDxfId="368"/>
    <tableColumn id="14" xr3:uid="{488D34D7-E464-4F1F-88B8-4720D77A89FD}" name="שעור מסך נכסי השקעה**" dataDxfId="367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03FFF00-4069-4213-9B79-68295CE4482D}" name="RowTitleRegion1.a1.b4.1" displayName="_RowTitleRegion1.a1.b4.1_5" ref="A1:B4" totalsRowShown="0" tableBorderDxfId="364">
  <autoFilter ref="A1:B4" xr:uid="{903FFF00-4069-4213-9B79-68295CE4482D}">
    <filterColumn colId="0" hiddenButton="1"/>
    <filterColumn colId="1" hiddenButton="1"/>
  </autoFilter>
  <tableColumns count="2">
    <tableColumn id="1" xr3:uid="{11778295-A55F-40F3-8997-F500DFD7288B}" name="תאריך הדיווח" dataDxfId="363" dataCellStyle="Normal_2007-16618"/>
    <tableColumn id="2" xr3:uid="{F0F20C15-F1DC-4141-BA1C-40E305343CEB}" name="12/31/2023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264C181-5E30-4AD2-8A07-56A66D75E637}" name="TitleRegion1.a6.k22.1" displayName="TitleRegion1.a6.k22.1" ref="A6:K22" totalsRowShown="0" headerRowDxfId="349" dataDxfId="350" headerRowBorderDxfId="361" tableBorderDxfId="362">
  <autoFilter ref="A6:K22" xr:uid="{A264C181-5E30-4AD2-8A07-56A66D75E6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28E07C9-9919-45A9-89AE-7CEC08AD3840}" name="שם המנפיק/שם נייר ערך"/>
    <tableColumn id="2" xr3:uid="{1A025774-CD73-4991-9323-F4C9AC18C755}" name="מספר ני&quot;ע" dataDxfId="360"/>
    <tableColumn id="3" xr3:uid="{F8AB91F2-9113-444F-BBAA-95B40CCB7BC5}" name="זירת מסחר" dataDxfId="359"/>
    <tableColumn id="4" xr3:uid="{CE330D42-BEDD-4DDD-B014-6A0CE26CD31B}" name="ענף מסחר" dataDxfId="358"/>
    <tableColumn id="5" xr3:uid="{D767DC6A-CC84-48D1-8C67-BC3E3033854B}" name="סוג מטבע" dataDxfId="357"/>
    <tableColumn id="6" xr3:uid="{1EF8155F-C45C-4874-B0FB-6222CD66A617}" name="ערך נקוב****" dataDxfId="356"/>
    <tableColumn id="7" xr3:uid="{A286EA28-1271-4A6D-BD8D-4E3C6AB1DF61}" name="שער***" dataDxfId="355"/>
    <tableColumn id="8" xr3:uid="{8AA87D94-8666-4261-9445-5E2FFFC7CC97}" name="שווי שוק" dataDxfId="354"/>
    <tableColumn id="9" xr3:uid="{AB7020F1-5CA5-4F06-ACD6-CA6040CF4C51}" name="שעור מערך נקוב מונפק" dataDxfId="353"/>
    <tableColumn id="10" xr3:uid="{6BE4F0C2-E0BF-432D-936A-95A6AF0A5980}" name="שעור מנכסי אפיק ההשקעה" dataDxfId="352"/>
    <tableColumn id="11" xr3:uid="{9FD1BB58-E87C-43D4-8B9B-731B091D1CB2}" name="שעור מסך נכסי השקעה**" dataDxfId="351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E5A194D-6B3B-486A-8EDF-230E8D6C96B6}" name="RowTitleRegion1.a1.b4.1" displayName="_RowTitleRegion1.a1.b4.1_6" ref="A1:B4" totalsRowShown="0" tableBorderDxfId="348">
  <autoFilter ref="A1:B4" xr:uid="{FE5A194D-6B3B-486A-8EDF-230E8D6C96B6}">
    <filterColumn colId="0" hiddenButton="1"/>
    <filterColumn colId="1" hiddenButton="1"/>
  </autoFilter>
  <tableColumns count="2">
    <tableColumn id="1" xr3:uid="{7679A670-A2B2-43F8-9166-D3ED0EEE8C92}" name="תאריך הדיווח" dataDxfId="347" dataCellStyle="Normal_2007-16618"/>
    <tableColumn id="2" xr3:uid="{D87F7E53-EFAA-46D9-8918-4213732B4C9B}" name="12/31/2023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27BC6BB-05FB-43F8-97BF-CBF900E50F40}" name="TitleRegion1.a6.k33.1" displayName="TitleRegion1.a6.k33.1" ref="A6:K33" totalsRowShown="0" headerRowDxfId="333" dataDxfId="334" headerRowBorderDxfId="345" tableBorderDxfId="346">
  <autoFilter ref="A6:K33" xr:uid="{E27BC6BB-05FB-43F8-97BF-CBF900E50F4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09D0B22-0334-4A47-875B-456A9E6DEA27}" name="שם המנפיק/שם נייר ערך"/>
    <tableColumn id="2" xr3:uid="{60D60E9E-7402-49E5-867C-314F0F5C3959}" name="מספר ני&quot;ע" dataDxfId="344"/>
    <tableColumn id="3" xr3:uid="{B2B048C2-F539-4CB8-B7DF-3EA6320AF9C8}" name="זירת מסחר" dataDxfId="343"/>
    <tableColumn id="4" xr3:uid="{F4C24584-7B4F-457F-AB43-2651CD3916E7}" name="ענף מסחר" dataDxfId="342"/>
    <tableColumn id="5" xr3:uid="{48574E27-8174-4B18-9A07-BD5A4EE91B66}" name="סוג מטבע" dataDxfId="341"/>
    <tableColumn id="6" xr3:uid="{668F0658-939A-477E-9D21-105F49301FD1}" name="ערך נקוב****" dataDxfId="340"/>
    <tableColumn id="7" xr3:uid="{BE9F4B6B-60FA-4D0B-9339-02FAC473C325}" name="שער***" dataDxfId="339"/>
    <tableColumn id="8" xr3:uid="{EF3B39FE-A7D6-4FF1-A3D8-F5D1E32C04D0}" name="שווי שוק" dataDxfId="338"/>
    <tableColumn id="9" xr3:uid="{BD42C6C3-E78B-43EE-B08C-46EE5CEC249B}" name="שעור מערך נקוב מונפק" dataDxfId="337"/>
    <tableColumn id="10" xr3:uid="{B9F59E18-AF8C-4830-8DC9-EC8A8F746A7A}" name="שעור מנכסי אפיק ההשקעה" dataDxfId="336"/>
    <tableColumn id="11" xr3:uid="{B1EE3630-676A-4E97-9CB1-A7E9AD345A34}" name="שעור מסך נכסי השקעה**" dataDxfId="335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2785476-2D1E-4256-8498-7CE0D5BB9DD4}" name="RowTitleRegion1.a1.b4.1" displayName="_RowTitleRegion1.a1.b4.1_7" ref="A1:B4" totalsRowShown="0" tableBorderDxfId="332">
  <autoFilter ref="A1:B4" xr:uid="{62785476-2D1E-4256-8498-7CE0D5BB9DD4}">
    <filterColumn colId="0" hiddenButton="1"/>
    <filterColumn colId="1" hiddenButton="1"/>
  </autoFilter>
  <tableColumns count="2">
    <tableColumn id="1" xr3:uid="{FF4BB50A-41E8-49CA-9F0E-A40594B15CAD}" name="תאריך הדיווח" dataDxfId="331" dataCellStyle="Normal_2007-16618"/>
    <tableColumn id="2" xr3:uid="{3C368DA3-D29C-4BA7-B2B3-541480FDB77D}" name="12/31/2023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A83FE2B-3CBA-465C-AE4B-41C114F29E15}" name="TitleRegion1.a6.j22.1" displayName="TitleRegion1.a6.j22.1" ref="A6:J22" totalsRowShown="0" headerRowDxfId="318" dataDxfId="319" headerRowBorderDxfId="329" tableBorderDxfId="330">
  <autoFilter ref="A6:J22" xr:uid="{2A83FE2B-3CBA-465C-AE4B-41C114F29E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2768EE1-28D7-4D20-878A-1DABF1C2ECE7}" name="שם המנפיק/שם נייר ערך"/>
    <tableColumn id="2" xr3:uid="{4218A3B8-6EC9-475B-95C8-3E5574F08403}" name="מספר ני&quot;ע" dataDxfId="328"/>
    <tableColumn id="3" xr3:uid="{F5B23913-D17E-45D2-A998-60638C7E72DB}" name="זירת מסחר" dataDxfId="327"/>
    <tableColumn id="4" xr3:uid="{5FBF2A2C-79A8-45D2-8099-A215916D1494}" name="ענף מסחר" dataDxfId="326"/>
    <tableColumn id="5" xr3:uid="{99928EB1-28D5-4D97-87AF-63DA2B6314DE}" name="סוג מטבע" dataDxfId="325"/>
    <tableColumn id="6" xr3:uid="{774A060B-474A-4A2B-A881-AEDCFC6E9EAD}" name="ערך נקוב****" dataDxfId="324"/>
    <tableColumn id="7" xr3:uid="{B4A83E3E-36D9-4720-AA8E-C910656445E1}" name="שער***" dataDxfId="323"/>
    <tableColumn id="8" xr3:uid="{F8241C65-7844-41DB-8D76-6CACF21D5312}" name="שווי שוק" dataDxfId="322"/>
    <tableColumn id="9" xr3:uid="{AD206680-3387-4791-9866-BA9A566EA6D6}" name="שעור מנכסי אפיק ההשקעה" dataDxfId="321"/>
    <tableColumn id="10" xr3:uid="{88C2512E-3E97-4298-B805-936AE4945049}" name="שעור מסך נכסי השקעה**" dataDxfId="320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B8953F8-1504-44F2-8D76-6BBD9DE718BC}" name="RowTitleRegion1.a1.b4.1" displayName="_RowTitleRegion1.a1.b4.1_8" ref="A1:B4" totalsRowShown="0" tableBorderDxfId="317">
  <autoFilter ref="A1:B4" xr:uid="{BB8953F8-1504-44F2-8D76-6BBD9DE718BC}">
    <filterColumn colId="0" hiddenButton="1"/>
    <filterColumn colId="1" hiddenButton="1"/>
  </autoFilter>
  <tableColumns count="2">
    <tableColumn id="1" xr3:uid="{F7B9FC7E-0B11-4784-8F3E-31280B47C34C}" name="תאריך הדיווח" dataDxfId="316" dataCellStyle="Normal_2007-16618"/>
    <tableColumn id="2" xr3:uid="{72804E64-14CF-442E-AA53-A51DD5658244}" name="12/31/202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4E4412E-8BDC-44B8-8973-B06A0FEEBEB2}" name="TitleRegion1.a6.p41.1" displayName="TitleRegion1.a6.p41.1" ref="A6:P41" totalsRowShown="0" headerRowDxfId="297" dataDxfId="298" headerRowBorderDxfId="314" tableBorderDxfId="315">
  <autoFilter ref="A6:P41" xr:uid="{24E4412E-8BDC-44B8-8973-B06A0FEEBE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3EFDC21C-80B3-4D42-B212-DEEA3BEEF793}" name="שם המנפיק/שם נייר ערך"/>
    <tableColumn id="2" xr3:uid="{F46178A8-E1DF-4011-A13A-1D99002C1F57}" name="מספר ני&quot;ע" dataDxfId="313"/>
    <tableColumn id="3" xr3:uid="{A996A29C-A98F-4151-96C8-0A79F1445203}" name="נכס הבסיס" dataDxfId="312"/>
    <tableColumn id="4" xr3:uid="{0010BD7E-0D52-4BA9-B5A4-0733E432F11C}" name="דירוג" dataDxfId="311"/>
    <tableColumn id="5" xr3:uid="{065D4547-17B6-4C30-B12D-017AC3772B21}" name="שם מדרג" dataDxfId="310"/>
    <tableColumn id="6" xr3:uid="{657EA8D4-BB91-41B5-98CA-16D96ACB0043}" name="תאריך רכישה" dataDxfId="309"/>
    <tableColumn id="7" xr3:uid="{3BCF4924-1668-4630-9268-A291227234D9}" name="מח&quot;מ" dataDxfId="308"/>
    <tableColumn id="8" xr3:uid="{BF60DAAB-5DD2-4848-BEDE-2F71AB472852}" name="סוג מטבע" dataDxfId="307"/>
    <tableColumn id="9" xr3:uid="{9560B3B6-854D-4716-94B9-7E46747B9D06}" name="שיעור ריבית" dataDxfId="306"/>
    <tableColumn id="10" xr3:uid="{480935AF-CF95-41DA-86E9-7CD34218F312}" name="תשואה לפידיון" dataDxfId="305"/>
    <tableColumn id="11" xr3:uid="{070AAE19-9F5D-4CE1-8311-246DB678BD3D}" name="ערך נקוב****" dataDxfId="304"/>
    <tableColumn id="12" xr3:uid="{A9E1D259-9002-4C87-8E0A-AD26CC369FE9}" name="שער***" dataDxfId="303"/>
    <tableColumn id="13" xr3:uid="{01074590-891E-49C6-9316-FE9B381C8D23}" name="שווי שוק" dataDxfId="302"/>
    <tableColumn id="14" xr3:uid="{DB98260E-BAD6-4333-8EDE-5963E14B1759}" name="שעור מערך נקוב מונפק" dataDxfId="301"/>
    <tableColumn id="15" xr3:uid="{B0547BA9-0775-48D8-9E9A-4DD55ABB2202}" name="שעור מנכסי אפיק ההשקעה" dataDxfId="300"/>
    <tableColumn id="16" xr3:uid="{4F495F5E-3C4C-4163-988F-260524971DE6}" name="שעור מסך נכסי השקעה**" dataDxfId="299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7FEDF01-7D2D-4B22-BD89-F522F90BE9D0}" name="RowTitleRegion1.a1.b4.1" displayName="_RowTitleRegion1.a1.b4.1_9" ref="A1:B4" totalsRowShown="0" tableBorderDxfId="296">
  <autoFilter ref="A1:B4" xr:uid="{C7FEDF01-7D2D-4B22-BD89-F522F90BE9D0}">
    <filterColumn colId="0" hiddenButton="1"/>
    <filterColumn colId="1" hiddenButton="1"/>
  </autoFilter>
  <tableColumns count="2">
    <tableColumn id="1" xr3:uid="{5AB9A42A-E33A-4673-9BDA-221552BB21B8}" name="תאריך הדיווח" dataDxfId="295" dataCellStyle="Normal_2007-16618"/>
    <tableColumn id="2" xr3:uid="{24B62665-9A7B-4602-945F-EA833CEAC356}" name="12/31/202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91AAEEC-66EA-428B-8689-1FB28CC08741}" name="TitleRegion1.a6.o35.1" displayName="TitleRegion1.a6.o35.1" ref="A6:O35" totalsRowShown="0" headerRowDxfId="277" dataDxfId="278" headerRowBorderDxfId="293" tableBorderDxfId="294">
  <autoFilter ref="A6:O35" xr:uid="{791AAEEC-66EA-428B-8689-1FB28CC087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57D627EE-67EA-4B5F-8258-F218C7B6EE6A}" name="שם המנפיק/שם נייר ערך"/>
    <tableColumn id="2" xr3:uid="{AEB5C742-B6E3-4110-879D-DB791D12FF92}" name="מספר ני&quot;ע" dataDxfId="292"/>
    <tableColumn id="3" xr3:uid="{DB432CF6-CABD-4662-B28F-807D0D5102A4}" name="דירוג" dataDxfId="291"/>
    <tableColumn id="4" xr3:uid="{E4A06758-B057-4860-9CA4-A78E7642A7FD}" name="שם מדרג" dataDxfId="290"/>
    <tableColumn id="5" xr3:uid="{56B2EB9E-B78C-47FE-A282-A41774D8F18D}" name="תאריך רכישה" dataDxfId="289"/>
    <tableColumn id="6" xr3:uid="{4C48E1A4-64F6-465B-BF75-8A40A5B6F7D0}" name="מח&quot;מ" dataDxfId="288"/>
    <tableColumn id="7" xr3:uid="{25BECD44-23D1-4262-96E7-1143E7380A75}" name="סוג מטבע" dataDxfId="287"/>
    <tableColumn id="8" xr3:uid="{704B8F26-CE94-47C4-A4D2-BEA41A67BF17}" name="שיעור ריבית" dataDxfId="286"/>
    <tableColumn id="9" xr3:uid="{F36B3A60-6CA9-4AF5-8CB1-253A1E7DB699}" name="תשואה לפידיון" dataDxfId="285"/>
    <tableColumn id="10" xr3:uid="{9AB4B73F-6C8C-4AB7-99C7-DF5E6A4E4A3C}" name="ערך נקוב****" dataDxfId="284"/>
    <tableColumn id="11" xr3:uid="{045BF86D-1E94-47FA-9F7B-E257F7D5CF63}" name="שער***" dataDxfId="283"/>
    <tableColumn id="12" xr3:uid="{E9BD25CF-13C3-4884-AC59-5FE6D55239D8}" name="שווי הוגן" dataDxfId="282"/>
    <tableColumn id="13" xr3:uid="{C397702B-FD3A-41DD-AC83-367BD8CAF71F}" name="שעור מערך נקוב מונפק" dataDxfId="281"/>
    <tableColumn id="14" xr3:uid="{C28C99D2-76AD-4278-B64A-E333916F1233}" name="שעור מנכסי אפיק ההשקעה" dataDxfId="280"/>
    <tableColumn id="15" xr3:uid="{9ECF755F-F644-4BF2-97C3-D9C63048B987}" name="שעור מסך נכסי השקעה**" dataDxfId="279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192F866-1A58-41AF-B182-78800265559D}" name="RowTitleRegion1.a1.b4.1" displayName="_RowTitleRegion1.a1.b4.1_10" ref="A1:B4" totalsRowShown="0" tableBorderDxfId="276">
  <autoFilter ref="A1:B4" xr:uid="{6192F866-1A58-41AF-B182-78800265559D}">
    <filterColumn colId="0" hiddenButton="1"/>
    <filterColumn colId="1" hiddenButton="1"/>
  </autoFilter>
  <tableColumns count="2">
    <tableColumn id="1" xr3:uid="{60BC0C0C-9EAA-4C62-AB0E-2318C94EB0CC}" name="תאריך הדיווח" dataDxfId="275" dataCellStyle="Normal_2007-16618"/>
    <tableColumn id="2" xr3:uid="{9F86D616-22C7-4A23-838D-CB47D0135A49}" name="12/31/2023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6B2C6BB-7D14-4B2A-8BF2-FD22F5954E2A}" name="TitleRegion1.a6.r27.1" displayName="TitleRegion1.a6.r27.1" ref="A6:R27" totalsRowShown="0" headerRowDxfId="254" dataDxfId="255" headerRowBorderDxfId="273" tableBorderDxfId="274">
  <autoFilter ref="A6:R27" xr:uid="{26B2C6BB-7D14-4B2A-8BF2-FD22F5954E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544C5A56-3BC0-4215-90B8-3FF54D305C2E}" name="שם המנפיק/שם נייר ערך"/>
    <tableColumn id="2" xr3:uid="{348D9CF8-3AD4-4601-91E4-2CECF1A4A3BD}" name="מספר ני&quot;ע" dataDxfId="272"/>
    <tableColumn id="3" xr3:uid="{A64E589F-B836-46EB-AB60-DD6335EA0DA5}" name="ספק המידע" dataDxfId="271"/>
    <tableColumn id="4" xr3:uid="{AB3F7F0A-F240-43B8-8C66-FF1BD4C9B39E}" name="מספר מנפיק" dataDxfId="270"/>
    <tableColumn id="5" xr3:uid="{7D6D1BD4-6548-47E4-A299-79EC32684400}" name="ענף מסחר" dataDxfId="269"/>
    <tableColumn id="6" xr3:uid="{0E5E0F3D-16E7-41EB-84C3-53772B2885BE}" name="דירוג" dataDxfId="268"/>
    <tableColumn id="7" xr3:uid="{0CFBB852-BFF4-4261-9E7E-E4061C0995F8}" name="שם מדרג" dataDxfId="267"/>
    <tableColumn id="8" xr3:uid="{3273D545-B208-4294-BF69-AFF3509888A4}" name="תאריך רכישה" dataDxfId="266"/>
    <tableColumn id="9" xr3:uid="{2D171815-EB80-4462-8C75-9318D3547B97}" name="מח&quot;מ" dataDxfId="265"/>
    <tableColumn id="10" xr3:uid="{4E6AF697-4886-4693-9B0E-A40733757603}" name="סוג מטבע" dataDxfId="264"/>
    <tableColumn id="11" xr3:uid="{FBC28386-C205-4811-B5E7-C8D3D9D4CD18}" name="שיעור ריבית" dataDxfId="263"/>
    <tableColumn id="12" xr3:uid="{4D8FE6BA-AC66-4058-9650-3E232691AE4A}" name="תשואה לפידיון" dataDxfId="262"/>
    <tableColumn id="13" xr3:uid="{8523FA0D-1AD4-4F60-9E83-0E7A0045BDE6}" name="ערך נקוב****" dataDxfId="261"/>
    <tableColumn id="14" xr3:uid="{2626060B-37AF-4BB5-9BB7-4FA0A055776E}" name="שער***" dataDxfId="260"/>
    <tableColumn id="15" xr3:uid="{9DF3049D-F529-4633-904A-4450090968F9}" name="שווי הוגן" dataDxfId="259"/>
    <tableColumn id="16" xr3:uid="{049C0726-EF31-4A8B-B749-B89C290E37D0}" name="שעור מערך נקוב מונפק" dataDxfId="258"/>
    <tableColumn id="17" xr3:uid="{E3FCC161-202E-4A2A-AF23-77993B8DD19D}" name="שעור מנכסי אפיק ההשקעה" dataDxfId="257"/>
    <tableColumn id="18" xr3:uid="{2833962F-D046-4338-90E2-C1032A938B6F}" name="שעור מסך נכסי השקעה**" dataDxfId="256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3F4D28A-F813-481F-9C0A-8EC19C6E462F}" name="RowTitleRegion1.a1.b4.1" displayName="_RowTitleRegion1.a1.b4.1_11" ref="A1:B4" totalsRowShown="0" tableBorderDxfId="253">
  <autoFilter ref="A1:B4" xr:uid="{53F4D28A-F813-481F-9C0A-8EC19C6E462F}">
    <filterColumn colId="0" hiddenButton="1"/>
    <filterColumn colId="1" hiddenButton="1"/>
  </autoFilter>
  <tableColumns count="2">
    <tableColumn id="1" xr3:uid="{255D6D20-23A4-4251-9ED3-CD2C6EC06692}" name="תאריך הדיווח" dataDxfId="252" dataCellStyle="Normal_2007-16618"/>
    <tableColumn id="2" xr3:uid="{1CB06FD2-C1C6-4CF2-AE42-3CC30337174B}" name="12/31/2023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B504E79-AE13-4B6B-BAD6-D8B29E3503B8}" name="TitleRegion1.a6.r44.1" displayName="TitleRegion1.a6.r44.1" ref="A6:R44" totalsRowShown="0" headerRowDxfId="231" dataDxfId="232" headerRowBorderDxfId="250" tableBorderDxfId="251">
  <autoFilter ref="A6:R44" xr:uid="{9B504E79-AE13-4B6B-BAD6-D8B29E3503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A691731E-FBC3-4BAE-A28E-402395B10408}" name="שם המנפיק/שם נייר ערך"/>
    <tableColumn id="2" xr3:uid="{662624B8-1272-4B35-A6FF-33D13E9A69D8}" name="מספר ני&quot;ע" dataDxfId="249"/>
    <tableColumn id="3" xr3:uid="{E26729F0-FCF6-41D0-927E-B54C5383CA20}" name="ספק המידע" dataDxfId="248"/>
    <tableColumn id="4" xr3:uid="{0F0FA4E4-0F57-4E4F-9BAB-4DEA746BC928}" name="מספר מנפיק" dataDxfId="247"/>
    <tableColumn id="5" xr3:uid="{7391DD0C-9DA2-410A-BE55-D70625F8EFD8}" name="ענף מסחר" dataDxfId="246"/>
    <tableColumn id="6" xr3:uid="{811804B2-0E36-4591-9225-FB2ACE7B8B8E}" name="דירוג" dataDxfId="245"/>
    <tableColumn id="7" xr3:uid="{0B0D61C9-26B8-4023-91E7-54CD02143169}" name="שם מדרג" dataDxfId="244"/>
    <tableColumn id="8" xr3:uid="{78A311D0-FF28-436F-A3C0-05969BC6A9F4}" name="תאריך רכישה" dataDxfId="243"/>
    <tableColumn id="9" xr3:uid="{42314CFB-8218-461C-BF0F-075ED18ACB5A}" name="מח&quot;מ" dataDxfId="242"/>
    <tableColumn id="10" xr3:uid="{25A4076C-01F0-4084-91ED-033ECEB52875}" name="סוג מטבע" dataDxfId="241"/>
    <tableColumn id="11" xr3:uid="{A2C6DA0E-7222-4905-B1A2-19146371C182}" name="שיעור ריבית" dataDxfId="240"/>
    <tableColumn id="12" xr3:uid="{3D12EE21-884A-4CEE-9865-6EC234BF5C62}" name="תשואה לפידיון" dataDxfId="239"/>
    <tableColumn id="13" xr3:uid="{31FFBA0B-870E-4D8B-8473-D913E06E5657}" name="ערך נקוב****" dataDxfId="238"/>
    <tableColumn id="14" xr3:uid="{B5E78D46-A8A1-49F8-B3E5-DEFB7615D3B3}" name="שער***" dataDxfId="237"/>
    <tableColumn id="15" xr3:uid="{719E4B05-8DA5-4D52-BB40-A25EC7DDED29}" name="שווי הוגן" dataDxfId="236"/>
    <tableColumn id="16" xr3:uid="{25E78D0D-46A6-4FA9-8D12-0F91799622C6}" name="שעור מערך נקוב מונפק" dataDxfId="235"/>
    <tableColumn id="17" xr3:uid="{37565556-B49E-4D32-80E9-D47F38F84E04}" name="שעור מנכסי אפיק ההשקעה" dataDxfId="234"/>
    <tableColumn id="18" xr3:uid="{FA35C3C4-AA54-4194-834E-EF758C7D787E}" name="שעור מסך נכסי השקעה**" dataDxfId="23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E388624-E285-4D8E-B88D-F5619B73A8E8}" name="RowTitleRegion1.a1.b4.1" displayName="_RowTitleRegion1.a1.b4.1_12" ref="A1:B4" totalsRowShown="0" tableBorderDxfId="230">
  <autoFilter ref="A1:B4" xr:uid="{6E388624-E285-4D8E-B88D-F5619B73A8E8}">
    <filterColumn colId="0" hiddenButton="1"/>
    <filterColumn colId="1" hiddenButton="1"/>
  </autoFilter>
  <tableColumns count="2">
    <tableColumn id="1" xr3:uid="{7186E7AB-66CE-4B78-9671-CA4B93F04D4D}" name="תאריך הדיווח" dataDxfId="229" dataCellStyle="Normal_2007-16618"/>
    <tableColumn id="2" xr3:uid="{B3B56317-EDD7-4766-B59C-DA0DA915628D}" name="12/31/2023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710924B-BE1F-4D16-993B-14CFC8881A20}" name="TitleRegion1.a6.l23.1" displayName="TitleRegion1.a6.l23.1" ref="A6:L23" totalsRowShown="0" headerRowDxfId="214" dataDxfId="215" headerRowBorderDxfId="227" tableBorderDxfId="228">
  <autoFilter ref="A6:L23" xr:uid="{A710924B-BE1F-4D16-993B-14CFC8881A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C44E5CE2-75C4-4C95-8D6B-6A718385777D}" name="שם המנפיק/שם נייר ערך"/>
    <tableColumn id="2" xr3:uid="{356F1697-45C3-4323-B658-5064E6791D56}" name="מספר ני&quot;ע" dataDxfId="226"/>
    <tableColumn id="3" xr3:uid="{B66A3EEF-9087-42D1-984E-21A1F32BBD90}" name="ספק המידע" dataDxfId="225"/>
    <tableColumn id="4" xr3:uid="{E6898047-AE41-468D-8BCB-1FA9B2D74C58}" name="מספר מנפיק" dataDxfId="224"/>
    <tableColumn id="5" xr3:uid="{27C5BD42-AC76-4E84-9BE5-CC6DC7D38BFD}" name="ענף מסחר" dataDxfId="223"/>
    <tableColumn id="6" xr3:uid="{5BFE4585-8652-4405-8CF4-4753B85AB8A4}" name="סוג מטבע" dataDxfId="222"/>
    <tableColumn id="7" xr3:uid="{A1E3C1FD-9C6C-4196-84C7-4509568C5E99}" name="ערך נקוב****" dataDxfId="221"/>
    <tableColumn id="8" xr3:uid="{E2295270-8660-4DA3-81D1-90DD1997A9C8}" name="שער***" dataDxfId="220"/>
    <tableColumn id="9" xr3:uid="{3272D11F-8B98-4A31-BB2C-D15A7D9620D0}" name="שווי הוגן" dataDxfId="219"/>
    <tableColumn id="10" xr3:uid="{228EA8B8-8964-41AF-8419-A03D79DD085C}" name="שעור מערך נקוב מונפק" dataDxfId="218"/>
    <tableColumn id="11" xr3:uid="{62F12E0A-5097-4BCE-BCA0-F2D1AA38F634}" name="שעור מנכסי אפיק ההשקעה" dataDxfId="217"/>
    <tableColumn id="12" xr3:uid="{6099CB09-A969-435C-A873-D5B04E7B2022}" name="שעור מסך נכסי השקעה**" dataDxfId="216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723281B-52CB-4BEF-9FF8-A0F1ABEFDE08}" name="RowTitleRegion1.a1.b4.1" displayName="_RowTitleRegion1.a1.b4.1_13" ref="A1:B4" totalsRowShown="0" tableBorderDxfId="213">
  <autoFilter ref="A1:B4" xr:uid="{2723281B-52CB-4BEF-9FF8-A0F1ABEFDE08}">
    <filterColumn colId="0" hiddenButton="1"/>
    <filterColumn colId="1" hiddenButton="1"/>
  </autoFilter>
  <tableColumns count="2">
    <tableColumn id="1" xr3:uid="{1F26D0B6-586F-4F95-990D-4BB46515C578}" name="תאריך הדיווח" dataDxfId="212" dataCellStyle="Normal_2007-16618"/>
    <tableColumn id="2" xr3:uid="{2722423B-C24B-4B8F-9EA5-BD8D67065CFE}" name="12/31/2023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05B6F15-A497-414F-BCEC-C1D7191CADD4}" name="TitleRegion1.a6.j74.1" displayName="TitleRegion1.a6.j74.1" ref="A6:J74" totalsRowShown="0" headerRowDxfId="199" dataDxfId="200" headerRowBorderDxfId="210" tableBorderDxfId="211">
  <autoFilter ref="A6:J74" xr:uid="{905B6F15-A497-414F-BCEC-C1D7191CAD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9B87D35-37D8-4236-965B-C446A40A44F3}" name="שם המנפיק/שם נייר ערך"/>
    <tableColumn id="2" xr3:uid="{CBFE7FE5-0A7C-4EEB-8478-9F7F78BEC67A}" name="מספר ני&quot;ע" dataDxfId="209"/>
    <tableColumn id="3" xr3:uid="{E9DCA5AA-16EE-436B-A7AA-8482FBDAD29E}" name="סוג מטבע" dataDxfId="208"/>
    <tableColumn id="4" xr3:uid="{AEB56E66-B8BB-45CC-8E36-63F80AFB90E7}" name="תאריך רכישה" dataDxfId="207"/>
    <tableColumn id="5" xr3:uid="{8FAA1A99-6537-4855-B45D-BCB35589B567}" name="ערך נקוב****" dataDxfId="206"/>
    <tableColumn id="6" xr3:uid="{045443F1-05B7-4F7C-8179-8737FF3320D0}" name="שער***" dataDxfId="205"/>
    <tableColumn id="7" xr3:uid="{61AD4865-F8E0-4007-A17C-9B5351596941}" name="שווי הוגן" dataDxfId="204"/>
    <tableColumn id="8" xr3:uid="{FAFD3C9F-5045-4074-BE75-A802321D8B18}" name="שעור מערך נקוב מונפק" dataDxfId="203"/>
    <tableColumn id="9" xr3:uid="{3FD4EE41-D251-48D2-BCDD-5C91719269B4}" name="שעור מנכסי אפיק ההשקעה" dataDxfId="202"/>
    <tableColumn id="10" xr3:uid="{8E582C8C-3B4B-4177-AB0B-8820E62DB09C}" name="שעור מסך נכסי השקעה**" dataDxfId="201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466E6DE-60CB-4E97-957D-CCC2B0B8AED0}" name="RowTitleRegion1.a1.b4.1" displayName="_RowTitleRegion1.a1.b4.1_14" ref="A1:B4" totalsRowShown="0" tableBorderDxfId="198">
  <autoFilter ref="A1:B4" xr:uid="{9466E6DE-60CB-4E97-957D-CCC2B0B8AED0}">
    <filterColumn colId="0" hiddenButton="1"/>
    <filterColumn colId="1" hiddenButton="1"/>
  </autoFilter>
  <tableColumns count="2">
    <tableColumn id="1" xr3:uid="{61E05A92-46BD-4813-9E5E-E6303CFEF569}" name="תאריך הדיווח" dataDxfId="197" dataCellStyle="Normal_2007-16618"/>
    <tableColumn id="2" xr3:uid="{1AF8929E-6358-4E44-94EF-3C7E381E3F26}" name="12/31/2023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ACA5C0E-C995-4D81-8546-F72E562FB5D3}" name="TitleRegion1.a6.k18.1" displayName="TitleRegion1.a6.k18.1" ref="A6:K18" totalsRowShown="0" headerRowDxfId="183" dataDxfId="184" headerRowBorderDxfId="195" tableBorderDxfId="196">
  <autoFilter ref="A6:K18" xr:uid="{0ACA5C0E-C995-4D81-8546-F72E562FB5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BC070AC-7E40-4A45-BB0F-CE08A245C10F}" name="שם המנפיק/שם נייר ערך"/>
    <tableColumn id="2" xr3:uid="{31AEB93E-28C3-4F3F-BE30-DE28745D55A4}" name="מספר ני&quot;ע" dataDxfId="194"/>
    <tableColumn id="3" xr3:uid="{9FFE99BE-2F69-4AB0-B270-01A48D6B0DBD}" name="ענף מסחר" dataDxfId="193"/>
    <tableColumn id="4" xr3:uid="{DADE6768-ADAD-46B4-8C24-9C78FD9B09EA}" name="סוג מטבע" dataDxfId="192"/>
    <tableColumn id="5" xr3:uid="{63B638AB-C82D-4FB0-BA21-42D86AEB86CF}" name="תאריך רכישה" dataDxfId="191"/>
    <tableColumn id="6" xr3:uid="{C1C0F42E-ECDA-4E01-9959-28A7F496DDB7}" name="ערך נקוב****" dataDxfId="190"/>
    <tableColumn id="7" xr3:uid="{F9481A50-27A2-438B-98DE-F3289D7E5691}" name="שער***" dataDxfId="189"/>
    <tableColumn id="8" xr3:uid="{1745AC82-1AB8-4630-815E-F7606F81B437}" name="שווי הוגן" dataDxfId="188"/>
    <tableColumn id="9" xr3:uid="{8644E763-BFAE-46F0-9848-5DA6560DF2A0}" name="שעור מערך נקוב מונפק" dataDxfId="187"/>
    <tableColumn id="10" xr3:uid="{2A8AEAC8-12D6-44A3-9BA7-E940B37B2A90}" name="שעור מנכסי אפיק ההשקעה" dataDxfId="186"/>
    <tableColumn id="11" xr3:uid="{F5B89C84-E12C-48FC-9AA1-AD2B54E904A5}" name="שעור מסך נכסי השקעה**" dataDxfId="185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72EBDD4-9135-4B07-B9DD-807D587330D8}" name="RowTitleRegion1.a1.b4.1" displayName="_RowTitleRegion1.a1.b4.1_15" ref="A1:B4" totalsRowShown="0" tableBorderDxfId="182">
  <autoFilter ref="A1:B4" xr:uid="{672EBDD4-9135-4B07-B9DD-807D587330D8}">
    <filterColumn colId="0" hiddenButton="1"/>
    <filterColumn colId="1" hiddenButton="1"/>
  </autoFilter>
  <tableColumns count="2">
    <tableColumn id="1" xr3:uid="{A353FBC2-ED13-4C6A-B59B-9BD7F263A176}" name="תאריך הדיווח" dataDxfId="181" dataCellStyle="Normal_2007-16618"/>
    <tableColumn id="2" xr3:uid="{30CFA34D-6566-4FAC-8CA2-11CD351B39B3}" name="12/31/2023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5DDE42C-0BBB-4D32-9707-B5CC75F786F1}" name="TitleRegion1.a6.k36.1" displayName="TitleRegion1.a6.k36.1" ref="A6:K36" totalsRowShown="0" headerRowDxfId="167" dataDxfId="168" headerRowBorderDxfId="179" tableBorderDxfId="180">
  <autoFilter ref="A6:K36" xr:uid="{85DDE42C-0BBB-4D32-9707-B5CC75F786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81FBC6F-3D5D-47BC-8F3B-893C7C1BB50F}" name="שם המנפיק/שם נייר ערך"/>
    <tableColumn id="2" xr3:uid="{366D0D54-674B-4EE5-B153-5F9F8AF27276}" name="מספר ני&quot;ע" dataDxfId="178"/>
    <tableColumn id="3" xr3:uid="{47BDC1C2-B41A-4D1F-B2A3-B4B4ED4DF513}" name="ענף מסחר" dataDxfId="177"/>
    <tableColumn id="4" xr3:uid="{E02DDC6D-B64D-461E-ABFD-67EE10C27637}" name="סוג מטבע" dataDxfId="176"/>
    <tableColumn id="5" xr3:uid="{0CCD2D4F-B475-493E-9C54-2312A92CB7C1}" name="תאריך רכישה" dataDxfId="175"/>
    <tableColumn id="6" xr3:uid="{9D498A7F-94EE-460D-B3B1-AC59DA9B713B}" name="ערך נקוב****" dataDxfId="174"/>
    <tableColumn id="7" xr3:uid="{D2A20936-D351-456F-A06A-B710D39CB164}" name="שער***" dataDxfId="173"/>
    <tableColumn id="8" xr3:uid="{6C51CD16-F3B0-40B1-A15E-35A3A7265E2F}" name="שווי הוגן" dataDxfId="172"/>
    <tableColumn id="9" xr3:uid="{20D506FF-5C3B-4522-AB1E-A05D1B6FCB95}" name="שעור מערך נקוב מונפק" dataDxfId="171"/>
    <tableColumn id="10" xr3:uid="{0488E8B5-BD50-4E43-9348-E6D1C17E7954}" name="שעור מנכסי אפיק ההשקעה" dataDxfId="170"/>
    <tableColumn id="11" xr3:uid="{F9CA9C29-79DA-4653-8A54-38901EFAC444}" name="שעור מסך נכסי השקעה**" dataDxfId="169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DB1F01-4218-4CD7-B042-B1A1E4CC5D74}" name="RowTitleRegion1.a1.b4.1" displayName="_RowTitleRegion1.a1.b4.1_16" ref="A1:B4" totalsRowShown="0" tableBorderDxfId="166">
  <autoFilter ref="A1:B4" xr:uid="{62DB1F01-4218-4CD7-B042-B1A1E4CC5D74}">
    <filterColumn colId="0" hiddenButton="1"/>
    <filterColumn colId="1" hiddenButton="1"/>
  </autoFilter>
  <tableColumns count="2">
    <tableColumn id="1" xr3:uid="{0F36908E-F1E2-4A9F-9509-698E6A02A3C3}" name="תאריך הדיווח" dataDxfId="165" dataCellStyle="Normal_2007-16618"/>
    <tableColumn id="2" xr3:uid="{403B3360-21CA-474D-B9E2-F6EB731193F7}" name="12/31/202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2B52E32-5482-49AE-97F4-3F2B7872FD11}" name="TitleRegion1.a6.j357.1" displayName="TitleRegion1.a6.j357.1" ref="A6:J357" totalsRowShown="0" headerRowDxfId="156" headerRowBorderDxfId="163" tableBorderDxfId="164">
  <autoFilter ref="A6:J357" xr:uid="{C2B52E32-5482-49AE-97F4-3F2B7872FD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7CFA5F4-4F13-4981-AB20-F2658A93A2E7}" name="שם המנפיק/שם נייר ערך"/>
    <tableColumn id="2" xr3:uid="{0AB040F4-1BD5-494A-9B60-0C1CF5F29A42}" name="מספר ני&quot;ע"/>
    <tableColumn id="3" xr3:uid="{E0959B59-97F7-488C-924C-AC82B0C86ECC}" name="ענף מסחר"/>
    <tableColumn id="4" xr3:uid="{067C71EB-97D9-4497-8A37-D6DE72750A41}" name="סוג מטבע"/>
    <tableColumn id="5" xr3:uid="{2A3C9D2B-AB57-4A13-A558-22DC69E5A980}" name="תאריך רכישה" dataDxfId="162"/>
    <tableColumn id="6" xr3:uid="{F93466CA-D178-4627-AE19-1B49EC50FFB6}" name="ערך נקוב****" dataDxfId="161"/>
    <tableColumn id="7" xr3:uid="{117787E0-7FF2-4996-8AEA-8A429E3BC13A}" name="שער***" dataDxfId="160"/>
    <tableColumn id="8" xr3:uid="{ECB5B072-9600-4074-9EEF-588DCD8F34D7}" name="שווי הוגן" dataDxfId="159"/>
    <tableColumn id="9" xr3:uid="{D0A87476-F157-4C0F-9F0E-CF0EE5C60D6E}" name="שעור מנכסי אפיק ההשקעה" dataDxfId="158">
      <calculatedColumnFormula>H7/$H$9</calculatedColumnFormula>
    </tableColumn>
    <tableColumn id="10" xr3:uid="{219B443F-71A4-423D-98F0-20A3EBB97553}" name="שעור מסך נכסי השקעה**" dataDxfId="157">
      <calculatedColumnFormula>H7/'סכום נכסי הקרן'!$C$41</calculatedColumnFormula>
    </tableColumn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6154E25-6480-4A7A-B2DC-1B657B90BA46}" name="RowTitleRegion1.a1.b4.1" displayName="_RowTitleRegion1.a1.b4.1_17" ref="A1:B4" totalsRowShown="0" tableBorderDxfId="155">
  <autoFilter ref="A1:B4" xr:uid="{B6154E25-6480-4A7A-B2DC-1B657B90BA46}">
    <filterColumn colId="0" hiddenButton="1"/>
    <filterColumn colId="1" hiddenButton="1"/>
  </autoFilter>
  <tableColumns count="2">
    <tableColumn id="1" xr3:uid="{AD8897BD-6FEE-41FC-BB52-1FA87779FDFE}" name="תאריך הדיווח" dataDxfId="154" dataCellStyle="Normal_2007-16618"/>
    <tableColumn id="2" xr3:uid="{A5A8371D-78D5-4E55-A98A-7EC9EB6C5B10}" name="12/31/2023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C53950F-FB11-4204-8DAC-6E7E66A9D63B}" name="TitleRegion1.a6.p41.1" displayName="TitleRegion1.a6.p41.1_" ref="A6:P41" totalsRowShown="0" headerRowDxfId="135" dataDxfId="136" headerRowBorderDxfId="152" tableBorderDxfId="153">
  <autoFilter ref="A6:P41" xr:uid="{0C53950F-FB11-4204-8DAC-6E7E66A9D6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C84C0E6E-F59C-47C3-8A67-B83DFF95F1BE}" name="שם המנפיק/שם נייר ערך"/>
    <tableColumn id="2" xr3:uid="{5591BCEA-AD90-40E5-9FDE-C98DF5276289}" name="מספר ני&quot;ע" dataDxfId="151"/>
    <tableColumn id="3" xr3:uid="{1FB66071-CEA1-4881-8A60-03CF3284F350}" name="נכס הבסיס" dataDxfId="150"/>
    <tableColumn id="4" xr3:uid="{D56E56C3-D702-4E3B-8D4E-6F10755BE01A}" name="דירוג" dataDxfId="149"/>
    <tableColumn id="5" xr3:uid="{C6713A27-C2AA-4AFB-B267-B00461A20AC3}" name="שם מדרג" dataDxfId="148"/>
    <tableColumn id="6" xr3:uid="{D43FEF95-8BC8-4C3A-ABEC-025A0F73A82C}" name="תאריך רכישה" dataDxfId="147"/>
    <tableColumn id="7" xr3:uid="{34F916C4-7CD7-4ABF-9217-52DD8C93904D}" name="מח&quot;מ" dataDxfId="146"/>
    <tableColumn id="8" xr3:uid="{9E3B0A70-F089-472C-8E88-60027DFADD0E}" name="סוג מטבע" dataDxfId="145"/>
    <tableColumn id="9" xr3:uid="{B6C46B3E-B4B1-4DC3-9507-E345934DCFCF}" name="שיעור ריבית" dataDxfId="144"/>
    <tableColumn id="10" xr3:uid="{694F3508-456E-4FFE-94B7-BBD4C2F0315C}" name="תשואה לפידיון" dataDxfId="143"/>
    <tableColumn id="11" xr3:uid="{3DAC0F16-0C02-4BFA-B899-3C3CBADABCF4}" name="ערך נקוב****" dataDxfId="142"/>
    <tableColumn id="12" xr3:uid="{B1EC3A41-36DF-49CB-BE4E-464ECDF86982}" name="שער***" dataDxfId="141"/>
    <tableColumn id="13" xr3:uid="{6619A263-2B9E-4F4D-BB1C-B24DCABD8639}" name="שווי הוגן" dataDxfId="140"/>
    <tableColumn id="14" xr3:uid="{22DD89E0-9FBF-4AAF-8269-2B663A2139ED}" name="שעור מערך נקוב מונפק" dataDxfId="139"/>
    <tableColumn id="15" xr3:uid="{1F5B5FDD-8756-40D4-B7D6-33E53FBF284E}" name="שעור מנכסי אפיק ההשקעה" dataDxfId="138"/>
    <tableColumn id="16" xr3:uid="{459F528F-37D8-4DB1-A523-CF2CFF508E86}" name="שעור מסך נכסי השקעה**" dataDxfId="137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39BDB66-95BB-491B-B7B8-553C392CBF61}" name="RowTitleRegion1.a1.b4.1" displayName="_RowTitleRegion1.a1.b4.1_18" ref="A1:B4" totalsRowShown="0" tableBorderDxfId="134">
  <autoFilter ref="A1:B4" xr:uid="{139BDB66-95BB-491B-B7B8-553C392CBF61}">
    <filterColumn colId="0" hiddenButton="1"/>
    <filterColumn colId="1" hiddenButton="1"/>
  </autoFilter>
  <tableColumns count="2">
    <tableColumn id="1" xr3:uid="{606E9EBE-C0FB-426F-9FBE-7B4F5A3DC4AD}" name="תאריך הדיווח" dataDxfId="133" dataCellStyle="Normal_2007-16618"/>
    <tableColumn id="2" xr3:uid="{BD40D8DC-A756-4DE2-9C73-B49334A41D45}" name="12/31/2023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31392DB-8396-43E9-BD58-F6016F910D74}" name="TitleRegion1.a5.q419.1" displayName="TitleRegion1.a5.q419.1" ref="A5:Q419" totalsRowShown="0" headerRowDxfId="113" dataDxfId="114" headerRowBorderDxfId="131" tableBorderDxfId="132">
  <autoFilter ref="A5:Q419" xr:uid="{731392DB-8396-43E9-BD58-F6016F910D7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94D5E008-C72E-4CFD-A0BE-1AE0188D6843}" name="שם המנפיק/שם נייר ערך"/>
    <tableColumn id="2" xr3:uid="{29B54DAD-5926-40D9-9AA7-47DBDBD0450C}" name="קונסורציום כן/לא" dataDxfId="130"/>
    <tableColumn id="3" xr3:uid="{5AA192F8-E781-45CA-8411-DCCFA4431D1E}" name="מספר ני&quot;ע" dataDxfId="129"/>
    <tableColumn id="4" xr3:uid="{AA5F4959-3760-4F2E-8A02-D8A6552EBD00}" name="מספר מנפיק" dataDxfId="128"/>
    <tableColumn id="5" xr3:uid="{2C298048-DCCF-4A8C-8F11-D28B9879B511}" name="דירוג" dataDxfId="127"/>
    <tableColumn id="6" xr3:uid="{3B891DC3-A753-4DA0-BB5F-55A9954AE1B4}" name="תאריך רכישה" dataDxfId="126"/>
    <tableColumn id="7" xr3:uid="{A2654510-10A9-406F-8DCC-8B8C188F0794}" name="שם מדרג" dataDxfId="125"/>
    <tableColumn id="8" xr3:uid="{CA1152D1-84FC-4358-AE3E-8BEF947DAB80}" name="מח&quot;מ" dataDxfId="124"/>
    <tableColumn id="9" xr3:uid="{CD6B1E6E-A95E-4D35-8A49-2054C3527136}" name="ענף משק" dataDxfId="123"/>
    <tableColumn id="10" xr3:uid="{D48E3A3F-5908-4D45-9AE4-4C9D223F5D7E}" name="סוג מטבע" dataDxfId="122"/>
    <tableColumn id="11" xr3:uid="{A4EFD8CD-8637-45EA-B13F-C9BEC35E5108}" name="שיעור ריבית ממוצע" dataDxfId="121"/>
    <tableColumn id="12" xr3:uid="{4DA6308A-03BE-4929-AA9D-79D252CA81FA}" name="תשואה לפידיון" dataDxfId="120"/>
    <tableColumn id="13" xr3:uid="{C54F1693-2896-45B4-B906-CFD49E1CA22A}" name="ערך נקוב****" dataDxfId="119"/>
    <tableColumn id="14" xr3:uid="{56098B29-5F6D-4B5E-9479-D02FC67C86CA}" name="שער***" dataDxfId="118"/>
    <tableColumn id="15" xr3:uid="{80307B06-AF53-4058-963F-95F29E266DD9}" name="שווי הוגן" dataDxfId="117"/>
    <tableColumn id="16" xr3:uid="{CBECC5C5-75AA-493D-ABAD-8D23B915D5D0}" name="שעור מנכסי אפיק ההשקעה" dataDxfId="116"/>
    <tableColumn id="17" xr3:uid="{B0C8429D-EF4A-4310-A156-7F04CFCDBB5C}" name="שעור מסך נכסי השקעה**" dataDxfId="115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BA695B8-4B57-4433-B113-9B44EBFC902A}" name="RowTitleRegion1.a1.b4.1" displayName="_RowTitleRegion1.a1.b4.1_19" ref="A1:B4" totalsRowShown="0" tableBorderDxfId="112">
  <autoFilter ref="A1:B4" xr:uid="{BBA695B8-4B57-4433-B113-9B44EBFC902A}">
    <filterColumn colId="0" hiddenButton="1"/>
    <filterColumn colId="1" hiddenButton="1"/>
  </autoFilter>
  <tableColumns count="2">
    <tableColumn id="1" xr3:uid="{0D1CFF16-9D61-4D7A-A7A9-95B6563759B0}" name="תאריך הדיווח" dataDxfId="111" dataCellStyle="Normal_2007-16618"/>
    <tableColumn id="2" xr3:uid="{70276FEA-0D8A-44CB-B154-E8C4FE23FA52}" name="12/31/2023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1580F7D-F61D-4DFA-B78E-F655A99433DC}" name="TitleRegion1.a5.n25.1" displayName="TitleRegion1.a5.n25.1" ref="A5:N25" totalsRowShown="0" headerRowDxfId="95" dataDxfId="96" headerRowBorderDxfId="110">
  <autoFilter ref="A5:N25" xr:uid="{F1580F7D-F61D-4DFA-B78E-F655A99433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8CB6696-CB35-4D01-B466-F96DD7D1A235}" name="שם המנפיק/שם נייר ערך"/>
    <tableColumn id="2" xr3:uid="{9FFD7CB1-0577-4192-8BC1-651257B78C49}" name="מספר ני&quot;ע" dataDxfId="109"/>
    <tableColumn id="3" xr3:uid="{AF017234-89E6-41DC-BB4F-5816AC3E360F}" name="מספר מנפיק" dataDxfId="108"/>
    <tableColumn id="4" xr3:uid="{5C04700E-0089-477F-8C64-6C0254B345AF}" name="דירוג" dataDxfId="107"/>
    <tableColumn id="5" xr3:uid="{1C6D1566-70E4-4D1B-B69E-33F71756CDBA}" name="שם מדרג" dataDxfId="106"/>
    <tableColumn id="6" xr3:uid="{637C0935-5E25-4944-A227-DB647AE22A5F}" name="מח&quot;מ" dataDxfId="105"/>
    <tableColumn id="7" xr3:uid="{FA75A28A-C4BD-4006-9514-635348ACE9D5}" name="סוג מטבע" dataDxfId="104"/>
    <tableColumn id="8" xr3:uid="{4F064D0C-8B2C-430E-A59A-68B1F169A213}" name="תנאי ושיעור ריבית" dataDxfId="103"/>
    <tableColumn id="9" xr3:uid="{4E28D843-E972-4F21-AEA4-34513DCABDB1}" name="תשואה לפידיון" dataDxfId="102"/>
    <tableColumn id="10" xr3:uid="{0BF0E751-4D88-40B0-B264-2AA4CABD3DE4}" name="ערך נקוב****" dataDxfId="101"/>
    <tableColumn id="11" xr3:uid="{74FC712F-5DFB-4366-8FDB-376C44E80A54}" name="שער***" dataDxfId="100"/>
    <tableColumn id="12" xr3:uid="{7CC0156F-7A96-4564-AC34-64B0CE062C10}" name="שווי הוגן" dataDxfId="99"/>
    <tableColumn id="13" xr3:uid="{C86E2612-00FA-438A-A13E-8C9DCF91778C}" name="שעור מנכסי אפיק ההשקעה" dataDxfId="98"/>
    <tableColumn id="14" xr3:uid="{B142E2CC-EA11-4D03-8419-8C2BDF6D4F0B}" name="שעור מסך נכסי השקעה**" dataDxfId="97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BABCDE8-842D-4449-B338-D552A69D03B7}" name="RowTitleRegion1.a1.b4.1" displayName="_RowTitleRegion1.a1.b4.1_20" ref="A1:B4" totalsRowShown="0" tableBorderDxfId="94">
  <autoFilter ref="A1:B4" xr:uid="{1BABCDE8-842D-4449-B338-D552A69D03B7}">
    <filterColumn colId="0" hiddenButton="1"/>
    <filterColumn colId="1" hiddenButton="1"/>
  </autoFilter>
  <tableColumns count="2">
    <tableColumn id="1" xr3:uid="{2E4F8888-020B-4590-BFDE-12C54F41F9EF}" name="תאריך הדיווח" dataDxfId="93" dataCellStyle="Normal_2007-16618"/>
    <tableColumn id="2" xr3:uid="{A68A8A52-6A89-4B49-9401-043F482DD540}" name="12/31/2023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F012956-B729-4D7C-8F3D-0509CDC5528B}" name="TitleRegion1.a5.i20.1" displayName="TitleRegion1.a5.i20.1" ref="A5:I20" totalsRowShown="0" headerRowDxfId="81" dataDxfId="82" headerRowBorderDxfId="92">
  <autoFilter ref="A5:I20" xr:uid="{7F012956-B729-4D7C-8F3D-0509CDC552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1785774-BC31-4B14-BF28-FE47CFFAD5E2}" name="שם המנפיק/שם נייר ערך" dataDxfId="91"/>
    <tableColumn id="2" xr3:uid="{8A1A1E50-60A7-4CFF-9BF4-A0CF6DF46B5F}" name="תאריך שערוך אחרון" dataDxfId="90"/>
    <tableColumn id="3" xr3:uid="{9B9246FF-C42A-4049-A77B-ED440FE34BE5}" name="אופי הנכס" dataDxfId="89"/>
    <tableColumn id="4" xr3:uid="{3534C3E5-42DF-440B-A125-08BA8B562AC7}" name="שעור תשואה במהלך התקופה" dataDxfId="88"/>
    <tableColumn id="5" xr3:uid="{0B684080-C43D-4731-B339-8486F74AE85E}" name="סוג מטבע" dataDxfId="87"/>
    <tableColumn id="6" xr3:uid="{997D093C-A7C5-446F-9546-B8AB857B430D}" name="שווי משוערך" dataDxfId="86"/>
    <tableColumn id="7" xr3:uid="{7981AA2A-4ED4-4976-9AEA-3D9B1F810E34}" name="שעור מנכסי אפיק ההשקעה" dataDxfId="85"/>
    <tableColumn id="8" xr3:uid="{A83248D7-6D1C-4A2B-86C0-1F7CFE2AFD37}" name="שעור מסך נכסי השקעה" dataDxfId="84"/>
    <tableColumn id="9" xr3:uid="{0BFA0C82-7677-4119-A856-E99DFC2C0475}" name="כתובת הנכס" dataDxfId="8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A15A708-F3CF-475B-B029-B045CCC8411A}" name="RowTitleRegion1.a1.b4.1" displayName="_RowTitleRegion1.a1.b4.1_21" ref="A1:B4" totalsRowShown="0" tableBorderDxfId="80">
  <autoFilter ref="A1:B4" xr:uid="{AA15A708-F3CF-475B-B029-B045CCC8411A}">
    <filterColumn colId="0" hiddenButton="1"/>
    <filterColumn colId="1" hiddenButton="1"/>
  </autoFilter>
  <tableColumns count="2">
    <tableColumn id="1" xr3:uid="{B0C25DA5-7DEC-4804-89D4-DEBED4C92FA5}" name="תאריך הדיווח" dataDxfId="79" dataCellStyle="Normal_2007-16618"/>
    <tableColumn id="2" xr3:uid="{75750CA3-F6B9-4F72-BF25-8E67927E4D78}" name="12/31/2023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A87A2F2-04FB-4D36-B759-AAC5A3A1E76C}" name="TitleRegion1.a5.j12.1" displayName="TitleRegion1.a5.j12.1" ref="A5:J12" totalsRowShown="0" headerRowDxfId="75" headerRowBorderDxfId="78" headerRowCellStyle="Normal_2007-16618">
  <autoFilter ref="A5:J12" xr:uid="{9A87A2F2-04FB-4D36-B759-AAC5A3A1E7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7A90D5A-4C84-4237-AA2E-92D9D9A72B0B}" name="שם המנפיק/שם נייר ערך"/>
    <tableColumn id="2" xr3:uid="{99D4C755-5759-4BBE-B8BA-852138F3EC72}" name="מספר מנפיק" dataDxfId="77"/>
    <tableColumn id="3" xr3:uid="{0D8F21CD-A0CF-4CE3-BFB5-25A533918838}" name="דירוג"/>
    <tableColumn id="4" xr3:uid="{CA633DE9-95DF-42C4-ACAA-47CAB7546162}" name="שם המדרג" dataDxfId="76"/>
    <tableColumn id="5" xr3:uid="{3A91D73E-1DEE-40E6-AFB9-035FCBA16696}" name="שעור הריבית"/>
    <tableColumn id="6" xr3:uid="{F3C62E58-68DA-492A-B95E-21A075904D07}" name="סוג מטבע"/>
    <tableColumn id="7" xr3:uid="{92F19AB8-8E2A-4DD8-A513-5C5E2324F464}" name="תשואה לפדיון"/>
    <tableColumn id="8" xr3:uid="{A029B8AC-195D-442F-86A8-A6F1DF9460AB}" name="שווי הוגן"/>
    <tableColumn id="9" xr3:uid="{90CBC13B-27BB-44F6-AA92-258049EF5A16}" name="שעור מנכסי אפיק ההשקעה"/>
    <tableColumn id="10" xr3:uid="{66F17D9F-6882-4B9D-98B6-1851BBBFEB3F}" name="שעור מסך נכסי השקעה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DB0B036-B071-4B85-8F10-2EBB9B72FA07}" name="RowTitleRegion1.a1.b4.1" displayName="_RowTitleRegion1.a1.b4.1_22" ref="A1:B4" totalsRowShown="0" tableBorderDxfId="74">
  <autoFilter ref="A1:B4" xr:uid="{3DB0B036-B071-4B85-8F10-2EBB9B72FA07}">
    <filterColumn colId="0" hiddenButton="1"/>
    <filterColumn colId="1" hiddenButton="1"/>
  </autoFilter>
  <tableColumns count="2">
    <tableColumn id="1" xr3:uid="{215C9FA1-0E65-4B3A-B96C-85E15FDCC3C0}" name="תאריך הדיווח" dataDxfId="73" dataCellStyle="Normal_2007-16618"/>
    <tableColumn id="2" xr3:uid="{0D66967B-4709-4E3D-8B50-A35FF86F1A4D}" name="12/31/2023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6CD8ECF-FE56-4FAD-B756-6786D59E5791}" name="TitleRegion1.a5.j34.1" displayName="TitleRegion1.a5.j34.1" ref="A5:J34" totalsRowShown="0" headerRowDxfId="65" headerRowBorderDxfId="72">
  <autoFilter ref="A5:J34" xr:uid="{A6CD8ECF-FE56-4FAD-B756-6786D59E57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A4197D2-E3F8-4EA5-8103-9D776DE9C9FE}" name="שם המנפיק/שם נייר ערך"/>
    <tableColumn id="2" xr3:uid="{6B1C2CE7-664A-4154-8705-7B326539A50A}" name="מספר ני&quot;ע"/>
    <tableColumn id="3" xr3:uid="{0D66E339-D09C-4898-8244-F35235DAB8E0}" name="דירוג" dataDxfId="71"/>
    <tableColumn id="4" xr3:uid="{7DC040FC-0303-4961-AA7D-02E9FDAE5BD3}" name="שם המדרג"/>
    <tableColumn id="5" xr3:uid="{6CC9F261-5331-44AD-B250-D05DB2D692C5}" name="שעור הריבית" dataDxfId="70"/>
    <tableColumn id="6" xr3:uid="{77179AA5-149B-4AEE-B88D-DF12FE86C188}" name="סוג מטבע"/>
    <tableColumn id="7" xr3:uid="{6BE6375F-45EC-4D5C-880C-E70014D141FC}" name="תשואה לפדיון" dataDxfId="69"/>
    <tableColumn id="8" xr3:uid="{9F93C402-4CCA-4D3E-AD75-7EC45C960B3C}" name="שווי הוגן" dataDxfId="68"/>
    <tableColumn id="9" xr3:uid="{B735311A-71D3-40D2-90E8-A05248046637}" name="שעור מנכסי אפיק ההשקעה" dataDxfId="67"/>
    <tableColumn id="10" xr3:uid="{C889D199-0F07-44A6-B424-DFC94E7F9378}" name="שעור מסך נכסי השקעה" dataDxfId="66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F9AA2C12-8AF0-406A-929C-819E33658E07}" name="RowTitleRegion1.a1.b4.1" displayName="_RowTitleRegion1.a1.b4.1_23" ref="A1:B4" totalsRowShown="0" tableBorderDxfId="64">
  <autoFilter ref="A1:B4" xr:uid="{F9AA2C12-8AF0-406A-929C-819E33658E07}">
    <filterColumn colId="0" hiddenButton="1"/>
    <filterColumn colId="1" hiddenButton="1"/>
  </autoFilter>
  <tableColumns count="2">
    <tableColumn id="1" xr3:uid="{45954C9A-1B81-4312-93ED-C2BD0749F472}" name="תאריך הדיווח" dataDxfId="63" dataCellStyle="Normal_2007-16618"/>
    <tableColumn id="2" xr3:uid="{6F62D0A0-2CF9-4D1E-84CE-9FC0A0C04066}" name="12/31/2023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93F5A3F-4BF5-4179-BC13-A0A931394164}" name="TitleRegion1.a5.c81.1" displayName="TitleRegion1.a5.c81.1" ref="A5:C81" totalsRowShown="0" headerRowBorderDxfId="62">
  <autoFilter ref="A5:C81" xr:uid="{D93F5A3F-4BF5-4179-BC13-A0A931394164}">
    <filterColumn colId="0" hiddenButton="1"/>
    <filterColumn colId="1" hiddenButton="1"/>
    <filterColumn colId="2" hiddenButton="1"/>
  </autoFilter>
  <tableColumns count="3">
    <tableColumn id="1" xr3:uid="{DE5D7A00-93DE-4563-BA0F-2DCF490795C1}" name="שם המנפיק/שם נייר ערך"/>
    <tableColumn id="2" xr3:uid="{34BD6C15-98F2-47D2-B02E-AA0186AD1FFD}" name="סכום ההתחייבות" dataDxfId="61" dataCellStyle="Comma"/>
    <tableColumn id="3" xr3:uid="{1B73B752-189C-4933-891E-EA7D35BBCDE4}" name="תאריך סיום ההתחייבות" dataDxfId="60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154A513-6F88-4758-956D-6C0EA5185628}" name="RowTitleRegion1.a1.b4.1" displayName="_RowTitleRegion1.a1.b4.1_24" ref="A1:B4" totalsRowShown="0" tableBorderDxfId="59">
  <autoFilter ref="A1:B4" xr:uid="{A154A513-6F88-4758-956D-6C0EA5185628}">
    <filterColumn colId="0" hiddenButton="1"/>
    <filterColumn colId="1" hiddenButton="1"/>
  </autoFilter>
  <tableColumns count="2">
    <tableColumn id="1" xr3:uid="{E14B084B-C3C8-4344-BD6D-E8FE78BC6749}" name="תאריך הדיווח" dataDxfId="58" dataCellStyle="Normal_2007-16618"/>
    <tableColumn id="2" xr3:uid="{2D5D6670-5802-42F8-844E-473C29DE204C}" name="12/31/2023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D994A11-A7AC-4E0E-A1BB-798F05E167F0}" name="TitleRegion1.a5.o25.1" displayName="TitleRegion1.a5.o25.1" ref="A5:O25" totalsRowShown="0" headerRowDxfId="40" dataDxfId="41" headerRowBorderDxfId="56" tableBorderDxfId="57">
  <autoFilter ref="A5:O25" xr:uid="{9D994A11-A7AC-4E0E-A1BB-798F05E167F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58047CDE-4E82-4C92-B31A-71A84C8A0876}" name="שם המנפיק/שם נייר ערך"/>
    <tableColumn id="2" xr3:uid="{93236CE0-4A5A-498D-B517-F599C677399C}" name="מספר ני&quot;ע" dataDxfId="55"/>
    <tableColumn id="3" xr3:uid="{E1344171-C8FC-460E-9B76-046FA74FC093}" name="ענף מסחר" dataDxfId="54"/>
    <tableColumn id="4" xr3:uid="{A427B3F9-E6F6-4090-BD42-C0A8F153B66E}" name="דירוג" dataDxfId="53"/>
    <tableColumn id="5" xr3:uid="{74D6A3A4-F4DA-4861-BC91-DF175808C96C}" name="שם מדרג" dataDxfId="52"/>
    <tableColumn id="6" xr3:uid="{27376831-D0C2-44D7-B5CB-144B9B3F17F2}" name="תאריך רכישה" dataDxfId="51"/>
    <tableColumn id="7" xr3:uid="{49C2DFEB-E05B-4ABA-BA8A-BDEFC61FDE27}" name="מח&quot;מ" dataDxfId="50"/>
    <tableColumn id="8" xr3:uid="{9E6F1A2E-BA82-4D3D-AB33-6E5F70F57DE3}" name="סוג מטבע" dataDxfId="49"/>
    <tableColumn id="9" xr3:uid="{0FBA963E-9A74-45FE-9AB8-1E8068C84AA9}" name="שיעור ריבית" dataDxfId="48"/>
    <tableColumn id="10" xr3:uid="{00225EC5-E89F-43CA-8920-E0DD72D37949}" name="ריבית אפקטיבית" dataDxfId="47"/>
    <tableColumn id="11" xr3:uid="{EF158E16-FC85-4ACC-AF8D-7FBD94164BFE}" name="ערך נקוב ****" dataDxfId="46"/>
    <tableColumn id="12" xr3:uid="{FCBB9246-D81A-4A66-AD22-F42D1C14E867}" name="עלות מתואמת" dataDxfId="45"/>
    <tableColumn id="13" xr3:uid="{577AE158-B81C-474F-BFCE-FC108EB5DDD5}" name="שעור מערך נקוב מונפק" dataDxfId="44"/>
    <tableColumn id="14" xr3:uid="{4658AC87-B291-4A66-B7D1-97DC543EF26F}" name="שעור מנכסי אפיק ההשקעה" dataDxfId="43"/>
    <tableColumn id="15" xr3:uid="{3D3C77DA-39A4-4C05-A5E8-D436FB0B1F2D}" name="שעור מסך נכסי השקעה**" dataDxfId="42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7BAB15F-26BE-40A7-9D38-6F0DB57A62D0}" name="RowTitleRegion1.a1.b4.1" displayName="_RowTitleRegion1.a1.b4.1_25" ref="A1:B4" totalsRowShown="0" tableBorderDxfId="39">
  <autoFilter ref="A1:B4" xr:uid="{17BAB15F-26BE-40A7-9D38-6F0DB57A62D0}">
    <filterColumn colId="0" hiddenButton="1"/>
    <filterColumn colId="1" hiddenButton="1"/>
  </autoFilter>
  <tableColumns count="2">
    <tableColumn id="1" xr3:uid="{B641A1B9-2870-4F93-BAB6-F2621829C07D}" name="תאריך הדיווח" dataDxfId="38" dataCellStyle="Normal_2007-16618"/>
    <tableColumn id="2" xr3:uid="{9CCE5A4E-70A0-4D10-B394-1B5BCB82B057}" name="12/31/2023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AAA7C74-758E-4361-8E38-466635A84A45}" name="TitleRegion1.a5.o25.1" displayName="TitleRegion1.a5.o25.1_" ref="A5:O25" totalsRowShown="0" headerRowDxfId="20" dataDxfId="21" headerRowBorderDxfId="36" tableBorderDxfId="37">
  <autoFilter ref="A5:O25" xr:uid="{FAAA7C74-758E-4361-8E38-466635A84A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DEFEF70-49EF-43E1-A054-132D709544F6}" name="שם המנפיק/שם נייר ערך"/>
    <tableColumn id="2" xr3:uid="{7577B6E0-A900-47F5-A0DB-D0543A223110}" name="מספר ני&quot;ע" dataDxfId="35"/>
    <tableColumn id="3" xr3:uid="{1F81319A-D62C-4563-8B6E-D8F0AB2FA7F7}" name="ענף מסחר" dataDxfId="34"/>
    <tableColumn id="4" xr3:uid="{F0612F70-0799-4516-8863-015AF973E287}" name="דירוג" dataDxfId="33"/>
    <tableColumn id="5" xr3:uid="{E8296E00-AB1B-4110-95B9-BB64EEA65257}" name="שם מדרג" dataDxfId="32"/>
    <tableColumn id="6" xr3:uid="{B311F0E0-D401-4FAC-9579-CA72218FE628}" name="תאריך רכישה" dataDxfId="31"/>
    <tableColumn id="7" xr3:uid="{4FBA9758-906E-4BBB-A96D-F31ED0EB5B21}" name="מח&quot;מ" dataDxfId="30"/>
    <tableColumn id="8" xr3:uid="{1D9C0D26-4A37-4962-A30C-AFDAFE5703F4}" name="סוג מטבע" dataDxfId="29"/>
    <tableColumn id="9" xr3:uid="{9EECE3A4-C87B-4ACF-B89A-FA5CD4047050}" name="שיעור ריבית" dataDxfId="28"/>
    <tableColumn id="10" xr3:uid="{14380464-C5C1-4C4D-AF4B-556E795DEF55}" name="ריבית אפקטיבית" dataDxfId="27"/>
    <tableColumn id="11" xr3:uid="{33AC40BE-E8E9-4E71-BFA6-03AFD8378239}" name="ערך נקוב****" dataDxfId="26"/>
    <tableColumn id="12" xr3:uid="{D2C4965D-9ABD-40E5-9419-9A9E5728124F}" name="עלות מתואמת" dataDxfId="25"/>
    <tableColumn id="13" xr3:uid="{99C3B725-2406-45CA-830B-EA581FD1DD3B}" name="שעור מערך נקוב מונפק" dataDxfId="24"/>
    <tableColumn id="14" xr3:uid="{7C6823E4-B80F-4D30-98FC-7A82BD08BFE2}" name="שעור מנכסי אפיק ההשקעה" dataDxfId="23"/>
    <tableColumn id="15" xr3:uid="{C67D53A3-72FB-4B62-9CAC-3583B310C373}" name="שעור מסך נכסי השקעה**" dataDxfId="22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3BE0A92-8620-4A61-A8B6-83A1EFFB1C67}" name="RowTitleRegion1.a1.b4.1" displayName="_RowTitleRegion1.a1.b4.1_26" ref="A1:B4" totalsRowShown="0" tableBorderDxfId="19">
  <autoFilter ref="A1:B4" xr:uid="{93BE0A92-8620-4A61-A8B6-83A1EFFB1C67}">
    <filterColumn colId="0" hiddenButton="1"/>
    <filterColumn colId="1" hiddenButton="1"/>
  </autoFilter>
  <tableColumns count="2">
    <tableColumn id="1" xr3:uid="{58A06DD1-80B9-458D-8D7E-1B82EFC3DAAD}" name="תאריך הדיווח" dataDxfId="18" dataCellStyle="Normal_2007-16618"/>
    <tableColumn id="2" xr3:uid="{2FC3A033-BA70-4D68-994A-7C62C4F2F817}" name="12/31/202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5290072-0675-4D61-AB85-F989AD7A7D8A}" name="TitleRegion1.a5.o26.1" displayName="TitleRegion1.a5.o26.1" ref="A5:O26" totalsRowShown="0" headerRowDxfId="0" dataDxfId="1" headerRowBorderDxfId="16" tableBorderDxfId="17">
  <autoFilter ref="A5:O26" xr:uid="{95290072-0675-4D61-AB85-F989AD7A7D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D7A5D9B-2489-4009-8C84-F84E28DF0E57}" name="שם המנפיק/שם נייר ערך"/>
    <tableColumn id="2" xr3:uid="{59B4E09E-D0F1-4CB8-9C14-09ADB09CF4C1}" name="מספר ני&quot;ע" dataDxfId="15"/>
    <tableColumn id="3" xr3:uid="{2CB823F2-004D-4E95-8E0C-0D9452AB63E1}" name="ענף מסחר" dataDxfId="14"/>
    <tableColumn id="4" xr3:uid="{2EF42407-2F33-4273-ACAF-5D192252F7B7}" name="דירוג" dataDxfId="13"/>
    <tableColumn id="5" xr3:uid="{3B2053F2-3AB0-4D50-91F3-D685948B2DD6}" name="שם מדרג" dataDxfId="12"/>
    <tableColumn id="6" xr3:uid="{4A477A9A-6765-45AD-9B9B-947098858BE5}" name="תאריך רכישה" dataDxfId="11"/>
    <tableColumn id="7" xr3:uid="{3BFFC42C-85B7-4C63-986B-4E169CF822DB}" name="מח&quot;מ" dataDxfId="10"/>
    <tableColumn id="8" xr3:uid="{23A41A20-5989-46DF-A245-9A723915816E}" name="סוג מטבע" dataDxfId="9"/>
    <tableColumn id="9" xr3:uid="{A3C87A12-C3DB-4A2B-8E9D-CC21DDD9103D}" name="שיעור ריבית" dataDxfId="8"/>
    <tableColumn id="10" xr3:uid="{D7EF9833-11AA-40F3-BEFA-FEDF87A94FE5}" name="ריבית אפקטיבית" dataDxfId="7"/>
    <tableColumn id="11" xr3:uid="{EAB31509-2CF7-4FC6-B743-C1C683D8764F}" name="ערך נקוב****" dataDxfId="6"/>
    <tableColumn id="12" xr3:uid="{4F9F61A9-66B9-4615-A66D-C75A29AF154D}" name="עלות מתואמת" dataDxfId="5"/>
    <tableColumn id="13" xr3:uid="{CB19065F-433C-4747-BA06-1F7B56AEE29B}" name="שעור מערך נקוב מונפק" dataDxfId="4"/>
    <tableColumn id="14" xr3:uid="{452D80C3-8A76-4AC5-9432-503E1AB35147}" name="שעור מנכסי אפיק ההשקעה" dataDxfId="3"/>
    <tableColumn id="15" xr3:uid="{B8DCDD66-E489-4431-897C-37EC59D83EB0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9.xml"/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1.xml"/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10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 s="14" customFormat="1">
      <c r="B1" s="2" t="s">
        <v>0</v>
      </c>
      <c r="C1" s="63" t="s">
        <v>3487</v>
      </c>
      <c r="D1" s="13"/>
    </row>
    <row r="2" spans="1:30" s="14" customFormat="1">
      <c r="B2" s="2" t="s">
        <v>1</v>
      </c>
      <c r="C2" s="10" t="s">
        <v>2694</v>
      </c>
      <c r="D2" s="13"/>
    </row>
    <row r="3" spans="1:30" s="14" customFormat="1">
      <c r="B3" s="2" t="s">
        <v>2</v>
      </c>
      <c r="C3" s="21" t="s">
        <v>2695</v>
      </c>
      <c r="D3" s="13"/>
    </row>
    <row r="4" spans="1:30" s="14" customFormat="1">
      <c r="B4" s="2" t="s">
        <v>3</v>
      </c>
      <c r="C4" s="64" t="s">
        <v>165</v>
      </c>
      <c r="D4" s="13"/>
    </row>
    <row r="5" spans="1:30" ht="18.75">
      <c r="A5" s="94" t="s">
        <v>3488</v>
      </c>
      <c r="B5" s="93" t="s">
        <v>4</v>
      </c>
      <c r="C5" s="95" t="s">
        <v>3489</v>
      </c>
      <c r="D5" s="96" t="s">
        <v>3490</v>
      </c>
    </row>
    <row r="6" spans="1:30" s="3" customFormat="1">
      <c r="A6" s="97" t="s">
        <v>3488</v>
      </c>
      <c r="B6" s="98" t="s">
        <v>3488</v>
      </c>
      <c r="C6" s="43" t="s">
        <v>5</v>
      </c>
      <c r="D6" s="44" t="s">
        <v>159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97" t="s">
        <v>3488</v>
      </c>
      <c r="B7" s="98" t="s">
        <v>3488</v>
      </c>
      <c r="C7" s="45" t="s">
        <v>6</v>
      </c>
      <c r="D7" s="46" t="s">
        <v>7</v>
      </c>
    </row>
    <row r="8" spans="1:30" s="5" customFormat="1" ht="20.25">
      <c r="A8" s="99" t="s">
        <v>3488</v>
      </c>
      <c r="B8" s="100" t="s">
        <v>3488</v>
      </c>
      <c r="C8" s="48" t="s">
        <v>8</v>
      </c>
      <c r="D8" s="47" t="s">
        <v>9</v>
      </c>
    </row>
    <row r="9" spans="1:30" s="5" customFormat="1" ht="20.25">
      <c r="A9" s="99" t="s">
        <v>3488</v>
      </c>
      <c r="B9" s="49" t="s">
        <v>10</v>
      </c>
      <c r="C9" s="101" t="s">
        <v>3488</v>
      </c>
      <c r="D9" s="102" t="s">
        <v>3488</v>
      </c>
    </row>
    <row r="10" spans="1:30">
      <c r="A10" s="7" t="s">
        <v>11</v>
      </c>
      <c r="B10" s="50" t="s">
        <v>12</v>
      </c>
      <c r="C10" s="56">
        <v>37570.358885780508</v>
      </c>
      <c r="D10" s="57">
        <v>8.14E-2</v>
      </c>
    </row>
    <row r="11" spans="1:30">
      <c r="A11" s="94" t="s">
        <v>3488</v>
      </c>
      <c r="B11" s="50" t="s">
        <v>13</v>
      </c>
      <c r="C11" s="103" t="s">
        <v>3488</v>
      </c>
      <c r="D11" s="103" t="s">
        <v>3488</v>
      </c>
    </row>
    <row r="12" spans="1:30">
      <c r="A12" s="8" t="s">
        <v>11</v>
      </c>
      <c r="B12" s="51" t="s">
        <v>14</v>
      </c>
      <c r="C12" s="58">
        <v>143290.68112220557</v>
      </c>
      <c r="D12" s="59">
        <v>0.31030000000000002</v>
      </c>
    </row>
    <row r="13" spans="1:30">
      <c r="A13" s="8" t="s">
        <v>11</v>
      </c>
      <c r="B13" s="51" t="s">
        <v>15</v>
      </c>
      <c r="C13" s="58">
        <v>0</v>
      </c>
      <c r="D13" s="59">
        <v>0</v>
      </c>
    </row>
    <row r="14" spans="1:30">
      <c r="A14" s="8" t="s">
        <v>11</v>
      </c>
      <c r="B14" s="51" t="s">
        <v>16</v>
      </c>
      <c r="C14" s="58">
        <v>179277.01360752789</v>
      </c>
      <c r="D14" s="59">
        <v>0.38819999999999999</v>
      </c>
    </row>
    <row r="15" spans="1:30">
      <c r="A15" s="8" t="s">
        <v>11</v>
      </c>
      <c r="B15" s="51" t="s">
        <v>17</v>
      </c>
      <c r="C15" s="58">
        <v>1.17333491246099</v>
      </c>
      <c r="D15" s="59">
        <v>0</v>
      </c>
    </row>
    <row r="16" spans="1:30">
      <c r="A16" s="8" t="s">
        <v>11</v>
      </c>
      <c r="B16" s="51" t="s">
        <v>163</v>
      </c>
      <c r="C16" s="58">
        <v>14091.519166945665</v>
      </c>
      <c r="D16" s="59">
        <v>3.0499999999999999E-2</v>
      </c>
    </row>
    <row r="17" spans="1:4">
      <c r="A17" s="8" t="s">
        <v>11</v>
      </c>
      <c r="B17" s="51" t="s">
        <v>18</v>
      </c>
      <c r="C17" s="58">
        <v>4427.9159704063468</v>
      </c>
      <c r="D17" s="59">
        <v>9.5999999999999992E-3</v>
      </c>
    </row>
    <row r="18" spans="1:4">
      <c r="A18" s="8" t="s">
        <v>11</v>
      </c>
      <c r="B18" s="51" t="s">
        <v>19</v>
      </c>
      <c r="C18" s="58">
        <v>1.3789139400000001E-4</v>
      </c>
      <c r="D18" s="59">
        <v>0</v>
      </c>
    </row>
    <row r="19" spans="1:4">
      <c r="A19" s="8" t="s">
        <v>11</v>
      </c>
      <c r="B19" s="51" t="s">
        <v>20</v>
      </c>
      <c r="C19" s="58">
        <v>0</v>
      </c>
      <c r="D19" s="59">
        <v>0</v>
      </c>
    </row>
    <row r="20" spans="1:4">
      <c r="A20" s="8" t="s">
        <v>11</v>
      </c>
      <c r="B20" s="51" t="s">
        <v>21</v>
      </c>
      <c r="C20" s="58">
        <v>832.79851871986443</v>
      </c>
      <c r="D20" s="59">
        <v>1.8E-3</v>
      </c>
    </row>
    <row r="21" spans="1:4">
      <c r="A21" s="8" t="s">
        <v>11</v>
      </c>
      <c r="B21" s="51" t="s">
        <v>22</v>
      </c>
      <c r="C21" s="58">
        <v>0</v>
      </c>
      <c r="D21" s="59">
        <v>0</v>
      </c>
    </row>
    <row r="22" spans="1:4">
      <c r="A22" s="94" t="s">
        <v>3488</v>
      </c>
      <c r="B22" s="50" t="s">
        <v>23</v>
      </c>
      <c r="C22" s="103" t="s">
        <v>3488</v>
      </c>
      <c r="D22" s="103" t="s">
        <v>3488</v>
      </c>
    </row>
    <row r="23" spans="1:4">
      <c r="A23" s="8" t="s">
        <v>11</v>
      </c>
      <c r="B23" s="51" t="s">
        <v>24</v>
      </c>
      <c r="C23" s="58">
        <v>0</v>
      </c>
      <c r="D23" s="59">
        <v>0</v>
      </c>
    </row>
    <row r="24" spans="1:4">
      <c r="A24" s="8" t="s">
        <v>11</v>
      </c>
      <c r="B24" s="51" t="s">
        <v>25</v>
      </c>
      <c r="C24" s="58">
        <v>825.17368857300005</v>
      </c>
      <c r="D24" s="59">
        <v>1.8E-3</v>
      </c>
    </row>
    <row r="25" spans="1:4">
      <c r="A25" s="8" t="s">
        <v>11</v>
      </c>
      <c r="B25" s="51" t="s">
        <v>16</v>
      </c>
      <c r="C25" s="58">
        <v>7688.5806335354782</v>
      </c>
      <c r="D25" s="59">
        <v>1.67E-2</v>
      </c>
    </row>
    <row r="26" spans="1:4">
      <c r="A26" s="8" t="s">
        <v>11</v>
      </c>
      <c r="B26" s="51" t="s">
        <v>26</v>
      </c>
      <c r="C26" s="58">
        <v>820.82706438714649</v>
      </c>
      <c r="D26" s="59">
        <v>1.8E-3</v>
      </c>
    </row>
    <row r="27" spans="1:4">
      <c r="A27" s="8" t="s">
        <v>11</v>
      </c>
      <c r="B27" s="51" t="s">
        <v>27</v>
      </c>
      <c r="C27" s="58">
        <v>3428.308513172974</v>
      </c>
      <c r="D27" s="59">
        <v>7.4000000000000003E-3</v>
      </c>
    </row>
    <row r="28" spans="1:4">
      <c r="A28" s="8" t="s">
        <v>11</v>
      </c>
      <c r="B28" s="51" t="s">
        <v>28</v>
      </c>
      <c r="C28" s="58">
        <v>1.63E-9</v>
      </c>
      <c r="D28" s="59">
        <v>0</v>
      </c>
    </row>
    <row r="29" spans="1:4">
      <c r="A29" s="8" t="s">
        <v>11</v>
      </c>
      <c r="B29" s="51" t="s">
        <v>29</v>
      </c>
      <c r="C29" s="58">
        <v>1.904895E-5</v>
      </c>
      <c r="D29" s="59">
        <v>0</v>
      </c>
    </row>
    <row r="30" spans="1:4">
      <c r="A30" s="8" t="s">
        <v>11</v>
      </c>
      <c r="B30" s="51" t="s">
        <v>30</v>
      </c>
      <c r="C30" s="58">
        <v>687.27726045207089</v>
      </c>
      <c r="D30" s="59">
        <v>1.5E-3</v>
      </c>
    </row>
    <row r="31" spans="1:4">
      <c r="A31" s="8" t="s">
        <v>11</v>
      </c>
      <c r="B31" s="51" t="s">
        <v>31</v>
      </c>
      <c r="C31" s="58">
        <v>0</v>
      </c>
      <c r="D31" s="59">
        <v>0</v>
      </c>
    </row>
    <row r="32" spans="1:4">
      <c r="A32" s="8" t="s">
        <v>11</v>
      </c>
      <c r="B32" s="50" t="s">
        <v>32</v>
      </c>
      <c r="C32" s="58">
        <v>69957.187037099618</v>
      </c>
      <c r="D32" s="59">
        <v>0.1515</v>
      </c>
    </row>
    <row r="33" spans="1:4">
      <c r="A33" s="8" t="s">
        <v>11</v>
      </c>
      <c r="B33" s="50" t="s">
        <v>33</v>
      </c>
      <c r="C33" s="58">
        <v>0</v>
      </c>
      <c r="D33" s="59">
        <v>0</v>
      </c>
    </row>
    <row r="34" spans="1:4">
      <c r="A34" s="8" t="s">
        <v>11</v>
      </c>
      <c r="B34" s="50" t="s">
        <v>34</v>
      </c>
      <c r="C34" s="58">
        <v>416.68022000000002</v>
      </c>
      <c r="D34" s="59">
        <v>8.9999999999999998E-4</v>
      </c>
    </row>
    <row r="35" spans="1:4">
      <c r="A35" s="8" t="s">
        <v>11</v>
      </c>
      <c r="B35" s="50" t="s">
        <v>35</v>
      </c>
      <c r="C35" s="58">
        <v>0</v>
      </c>
      <c r="D35" s="59">
        <v>0</v>
      </c>
    </row>
    <row r="36" spans="1:4">
      <c r="A36" s="8" t="s">
        <v>11</v>
      </c>
      <c r="B36" s="50" t="s">
        <v>36</v>
      </c>
      <c r="C36" s="58">
        <v>-1552.8368473240998</v>
      </c>
      <c r="D36" s="59">
        <v>-3.3999999999999998E-3</v>
      </c>
    </row>
    <row r="37" spans="1:4">
      <c r="A37" s="104" t="s">
        <v>3488</v>
      </c>
      <c r="B37" s="52" t="s">
        <v>37</v>
      </c>
      <c r="C37" s="103" t="s">
        <v>3488</v>
      </c>
      <c r="D37" s="103" t="s">
        <v>3488</v>
      </c>
    </row>
    <row r="38" spans="1:4">
      <c r="A38" s="8" t="s">
        <v>11</v>
      </c>
      <c r="B38" s="53" t="s">
        <v>38</v>
      </c>
      <c r="C38" s="58">
        <v>0</v>
      </c>
      <c r="D38" s="59">
        <v>0</v>
      </c>
    </row>
    <row r="39" spans="1:4">
      <c r="A39" s="8" t="s">
        <v>11</v>
      </c>
      <c r="B39" s="53" t="s">
        <v>39</v>
      </c>
      <c r="C39" s="58">
        <v>0</v>
      </c>
      <c r="D39" s="59">
        <v>0</v>
      </c>
    </row>
    <row r="40" spans="1:4">
      <c r="A40" s="8" t="s">
        <v>11</v>
      </c>
      <c r="B40" s="53" t="s">
        <v>40</v>
      </c>
      <c r="C40" s="58">
        <v>0</v>
      </c>
      <c r="D40" s="59">
        <v>0</v>
      </c>
    </row>
    <row r="41" spans="1:4">
      <c r="A41" s="94" t="s">
        <v>3488</v>
      </c>
      <c r="B41" s="53" t="s">
        <v>41</v>
      </c>
      <c r="C41" s="58">
        <v>461762.65833333647</v>
      </c>
      <c r="D41" s="59">
        <v>1</v>
      </c>
    </row>
    <row r="42" spans="1:4">
      <c r="A42" s="8" t="s">
        <v>11</v>
      </c>
      <c r="B42" s="54" t="s">
        <v>42</v>
      </c>
      <c r="C42" s="58">
        <f>'יתרת התחייבות להשקעה'!B8</f>
        <v>16030.394997353598</v>
      </c>
      <c r="D42" s="59">
        <f>C42/$C$41</f>
        <v>3.4715659025380964E-2</v>
      </c>
    </row>
    <row r="43" spans="1:4">
      <c r="A43" s="94" t="s">
        <v>3488</v>
      </c>
      <c r="B43" s="9" t="s">
        <v>166</v>
      </c>
      <c r="C43" s="94" t="s">
        <v>3488</v>
      </c>
      <c r="D43" s="94" t="s">
        <v>3488</v>
      </c>
    </row>
    <row r="44" spans="1:4">
      <c r="A44" s="94" t="s">
        <v>3488</v>
      </c>
      <c r="B44" s="105" t="s">
        <v>3488</v>
      </c>
      <c r="C44" s="11" t="s">
        <v>43</v>
      </c>
      <c r="D44" s="12" t="s">
        <v>44</v>
      </c>
    </row>
    <row r="45" spans="1:4">
      <c r="A45" s="94" t="s">
        <v>3488</v>
      </c>
      <c r="B45" s="105" t="s">
        <v>3488</v>
      </c>
      <c r="C45" s="11" t="s">
        <v>8</v>
      </c>
      <c r="D45" s="11" t="s">
        <v>9</v>
      </c>
    </row>
    <row r="46" spans="1:4">
      <c r="A46" s="94" t="s">
        <v>3488</v>
      </c>
      <c r="B46" s="105" t="s">
        <v>3488</v>
      </c>
      <c r="C46" t="s">
        <v>102</v>
      </c>
      <c r="D46" s="72">
        <v>4.0115999999999996</v>
      </c>
    </row>
    <row r="47" spans="1:4">
      <c r="A47" s="94" t="s">
        <v>3488</v>
      </c>
      <c r="B47" s="105" t="s">
        <v>3488</v>
      </c>
      <c r="C47" t="s">
        <v>107</v>
      </c>
      <c r="D47" s="72">
        <v>2.4786000000000001</v>
      </c>
    </row>
    <row r="48" spans="1:4">
      <c r="A48" s="94" t="s">
        <v>3488</v>
      </c>
      <c r="B48" s="105" t="s">
        <v>3488</v>
      </c>
      <c r="C48" t="s">
        <v>107</v>
      </c>
      <c r="D48" s="72">
        <v>2.4752999999999998</v>
      </c>
    </row>
    <row r="49" spans="1:4">
      <c r="A49" s="94" t="s">
        <v>3488</v>
      </c>
      <c r="B49" s="105" t="s">
        <v>3488</v>
      </c>
      <c r="C49" t="s">
        <v>100</v>
      </c>
      <c r="D49" s="72">
        <v>3.6269999999999998</v>
      </c>
    </row>
    <row r="50" spans="1:4">
      <c r="A50" s="94" t="s">
        <v>3488</v>
      </c>
      <c r="B50" s="105" t="s">
        <v>3488</v>
      </c>
      <c r="C50" t="s">
        <v>105</v>
      </c>
      <c r="D50" s="72">
        <v>2.7391000000000001</v>
      </c>
    </row>
    <row r="51" spans="1:4">
      <c r="A51" s="94" t="s">
        <v>3488</v>
      </c>
      <c r="B51" s="105" t="s">
        <v>3488</v>
      </c>
      <c r="C51" t="s">
        <v>167</v>
      </c>
      <c r="D51" s="72">
        <v>2.5637E-2</v>
      </c>
    </row>
    <row r="52" spans="1:4">
      <c r="A52" s="94" t="s">
        <v>3488</v>
      </c>
      <c r="B52" s="105" t="s">
        <v>3488</v>
      </c>
      <c r="C52" t="s">
        <v>169</v>
      </c>
      <c r="D52" s="72">
        <v>0.35589999999999999</v>
      </c>
    </row>
    <row r="53" spans="1:4">
      <c r="A53" s="94" t="s">
        <v>3488</v>
      </c>
      <c r="B53" s="105" t="s">
        <v>3488</v>
      </c>
      <c r="C53" t="s">
        <v>168</v>
      </c>
      <c r="D53" s="72">
        <v>0.36270000000000002</v>
      </c>
    </row>
    <row r="54" spans="1:4">
      <c r="A54" s="94" t="s">
        <v>3488</v>
      </c>
      <c r="B54" s="105" t="s">
        <v>3488</v>
      </c>
      <c r="C54" t="s">
        <v>104</v>
      </c>
      <c r="D54" s="72">
        <v>4.6208999999999998</v>
      </c>
    </row>
    <row r="55" spans="1:4" hidden="1">
      <c r="C55"/>
      <c r="D55"/>
    </row>
    <row r="56" spans="1:4" hidden="1">
      <c r="C56"/>
      <c r="D56"/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10000" spans="52:52" hidden="1">
      <c r="AZ10000"/>
    </row>
  </sheetData>
  <sortState xmlns:xlrd2="http://schemas.microsoft.com/office/spreadsheetml/2017/richdata2" ref="A46:AI54">
    <sortCondition ref="C46:C54"/>
  </sortState>
  <dataValidations count="1">
    <dataValidation allowBlank="1" showInputMessage="1" showErrorMessage="1" sqref="A1:XFD4" xr:uid="{F571472D-F79E-46E3-981B-0C39193D8EBF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4" width="5.7109375" style="14" hidden="1"/>
    <col min="35" max="42" width="9.140625" style="14" hidden="1"/>
    <col min="43" max="52" width="0" style="14" hidden="1"/>
    <col min="53" max="16384" width="9.140625" style="14" hidden="1"/>
  </cols>
  <sheetData>
    <row r="1" spans="1:12">
      <c r="A1" s="2" t="s">
        <v>0</v>
      </c>
      <c r="B1" s="63" t="s">
        <v>3487</v>
      </c>
    </row>
    <row r="2" spans="1:12">
      <c r="A2" s="2" t="s">
        <v>1</v>
      </c>
      <c r="B2" s="10" t="s">
        <v>2694</v>
      </c>
    </row>
    <row r="3" spans="1:12">
      <c r="A3" s="2" t="s">
        <v>2</v>
      </c>
      <c r="B3" s="21" t="s">
        <v>2695</v>
      </c>
    </row>
    <row r="4" spans="1:12">
      <c r="A4" s="2" t="s">
        <v>3</v>
      </c>
      <c r="B4" s="64" t="s">
        <v>165</v>
      </c>
    </row>
    <row r="5" spans="1:12" s="16" customFormat="1">
      <c r="A5" s="106" t="s">
        <v>45</v>
      </c>
      <c r="B5" s="38" t="s">
        <v>46</v>
      </c>
      <c r="C5" s="38" t="s">
        <v>47</v>
      </c>
      <c r="D5" s="38" t="s">
        <v>48</v>
      </c>
      <c r="E5" s="38" t="s">
        <v>49</v>
      </c>
      <c r="F5" s="38" t="s">
        <v>50</v>
      </c>
      <c r="G5" s="38" t="s">
        <v>51</v>
      </c>
      <c r="H5" s="38" t="s">
        <v>52</v>
      </c>
      <c r="I5" s="38" t="s">
        <v>53</v>
      </c>
      <c r="J5" s="38" t="s">
        <v>54</v>
      </c>
      <c r="K5" s="38" t="s">
        <v>55</v>
      </c>
      <c r="L5" s="14"/>
    </row>
    <row r="6" spans="1:12" s="16" customFormat="1">
      <c r="A6" s="107" t="s">
        <v>3488</v>
      </c>
      <c r="B6" s="108" t="s">
        <v>3488</v>
      </c>
      <c r="C6" s="108" t="s">
        <v>3488</v>
      </c>
      <c r="D6" s="108" t="s">
        <v>3488</v>
      </c>
      <c r="E6" s="108" t="s">
        <v>3488</v>
      </c>
      <c r="F6" s="108" t="s">
        <v>3488</v>
      </c>
      <c r="G6" s="17" t="s">
        <v>7</v>
      </c>
      <c r="H6" s="17" t="s">
        <v>7</v>
      </c>
      <c r="I6" s="17" t="s">
        <v>6</v>
      </c>
      <c r="J6" s="17" t="s">
        <v>7</v>
      </c>
      <c r="K6" s="17" t="s">
        <v>7</v>
      </c>
    </row>
    <row r="7" spans="1:12" s="18" customFormat="1" ht="20.25">
      <c r="A7" s="109" t="s">
        <v>3488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</row>
    <row r="8" spans="1:12" s="18" customFormat="1" ht="20.25">
      <c r="A8" s="19" t="s">
        <v>64</v>
      </c>
      <c r="B8" s="110" t="s">
        <v>3488</v>
      </c>
      <c r="C8" s="110" t="s">
        <v>3488</v>
      </c>
      <c r="D8" s="110" t="s">
        <v>3488</v>
      </c>
      <c r="E8" s="110" t="s">
        <v>3488</v>
      </c>
      <c r="F8" s="110" t="s">
        <v>3488</v>
      </c>
      <c r="G8" s="110" t="s">
        <v>3488</v>
      </c>
      <c r="H8" s="57">
        <v>0</v>
      </c>
      <c r="I8" s="56">
        <v>37570.358885780508</v>
      </c>
      <c r="J8" s="57">
        <f>I8/$I$8</f>
        <v>1</v>
      </c>
      <c r="K8" s="57">
        <f>I8/'סכום נכסי הקרן'!$C$41</f>
        <v>8.1362921422414539E-2</v>
      </c>
    </row>
    <row r="9" spans="1:12">
      <c r="A9" s="60" t="s">
        <v>170</v>
      </c>
      <c r="B9" s="111" t="s">
        <v>3488</v>
      </c>
      <c r="C9" s="112" t="s">
        <v>3488</v>
      </c>
      <c r="D9" s="112" t="s">
        <v>3488</v>
      </c>
      <c r="E9" s="112" t="s">
        <v>3488</v>
      </c>
      <c r="F9" s="112" t="s">
        <v>3488</v>
      </c>
      <c r="G9" s="112" t="s">
        <v>3488</v>
      </c>
      <c r="H9" s="61">
        <v>0</v>
      </c>
      <c r="I9" s="62">
        <v>37570.331990596278</v>
      </c>
      <c r="J9" s="61">
        <f t="shared" ref="J9:J52" si="0">I9/$I$8</f>
        <v>0.99999928413821348</v>
      </c>
      <c r="K9" s="61">
        <f>I9/'סכום נכסי הקרן'!$C$41</f>
        <v>8.1362863177808262E-2</v>
      </c>
    </row>
    <row r="10" spans="1:12">
      <c r="A10" s="60" t="s">
        <v>171</v>
      </c>
      <c r="B10" s="111" t="s">
        <v>3488</v>
      </c>
      <c r="C10" s="112" t="s">
        <v>3488</v>
      </c>
      <c r="D10" s="112" t="s">
        <v>3488</v>
      </c>
      <c r="E10" s="112" t="s">
        <v>3488</v>
      </c>
      <c r="F10" s="112" t="s">
        <v>3488</v>
      </c>
      <c r="G10" s="112" t="s">
        <v>3488</v>
      </c>
      <c r="H10" s="61">
        <v>0</v>
      </c>
      <c r="I10" s="62">
        <v>30426.209309999998</v>
      </c>
      <c r="J10" s="61">
        <f t="shared" si="0"/>
        <v>0.80984611838551268</v>
      </c>
      <c r="K10" s="61">
        <f>I10/'סכום נכסי הקרן'!$C$41</f>
        <v>6.5891446094447886E-2</v>
      </c>
    </row>
    <row r="11" spans="1:12">
      <c r="A11" s="65" t="s">
        <v>2696</v>
      </c>
      <c r="B11" t="s">
        <v>2697</v>
      </c>
      <c r="C11">
        <v>11</v>
      </c>
      <c r="D11" t="s">
        <v>173</v>
      </c>
      <c r="E11" t="s">
        <v>174</v>
      </c>
      <c r="F11" t="s">
        <v>98</v>
      </c>
      <c r="G11" s="113" t="s">
        <v>3488</v>
      </c>
      <c r="H11" s="113" t="s">
        <v>3488</v>
      </c>
      <c r="I11" s="58">
        <v>32.646099999999997</v>
      </c>
      <c r="J11" s="59">
        <f t="shared" si="0"/>
        <v>8.6893234369277671E-4</v>
      </c>
      <c r="K11" s="59">
        <f>I11/'סכום נכסי הקרן'!$C$41</f>
        <v>7.0698874001269896E-5</v>
      </c>
    </row>
    <row r="12" spans="1:12">
      <c r="A12" s="65" t="s">
        <v>2698</v>
      </c>
      <c r="B12" t="s">
        <v>172</v>
      </c>
      <c r="C12">
        <v>12</v>
      </c>
      <c r="D12" t="s">
        <v>173</v>
      </c>
      <c r="E12" t="s">
        <v>174</v>
      </c>
      <c r="F12" t="s">
        <v>98</v>
      </c>
      <c r="G12" s="113" t="s">
        <v>3488</v>
      </c>
      <c r="H12" s="113" t="s">
        <v>3488</v>
      </c>
      <c r="I12" s="58">
        <f>628.65095+2622.65939</f>
        <v>3251.31034</v>
      </c>
      <c r="J12" s="59">
        <f t="shared" si="0"/>
        <v>8.6539240944822168E-2</v>
      </c>
      <c r="K12" s="59">
        <f>I12/'סכום נכסי הקרן'!$C$41</f>
        <v>7.0410854609489655E-3</v>
      </c>
    </row>
    <row r="13" spans="1:12">
      <c r="A13" s="65" t="s">
        <v>2699</v>
      </c>
      <c r="B13" s="65" t="s">
        <v>2700</v>
      </c>
      <c r="C13">
        <v>10</v>
      </c>
      <c r="D13" t="s">
        <v>173</v>
      </c>
      <c r="E13" t="s">
        <v>174</v>
      </c>
      <c r="F13" t="s">
        <v>98</v>
      </c>
      <c r="G13" s="113" t="s">
        <v>3488</v>
      </c>
      <c r="H13" s="113" t="s">
        <v>3488</v>
      </c>
      <c r="I13" s="58">
        <f>23647.85955+3383.56719</f>
        <v>27031.426740000003</v>
      </c>
      <c r="J13" s="59">
        <f t="shared" si="0"/>
        <v>0.71948811620830055</v>
      </c>
      <c r="K13" s="59">
        <f>I13/'סכום נכסי הקרן'!$C$41</f>
        <v>5.8539655063417018E-2</v>
      </c>
    </row>
    <row r="14" spans="1:12">
      <c r="A14" s="65" t="s">
        <v>2701</v>
      </c>
      <c r="B14" s="65" t="s">
        <v>2702</v>
      </c>
      <c r="C14">
        <v>20</v>
      </c>
      <c r="D14" t="s">
        <v>173</v>
      </c>
      <c r="E14" t="s">
        <v>174</v>
      </c>
      <c r="F14" t="s">
        <v>98</v>
      </c>
      <c r="G14" s="113" t="s">
        <v>3488</v>
      </c>
      <c r="H14" s="113" t="s">
        <v>3488</v>
      </c>
      <c r="I14" s="58">
        <v>110.82613000000001</v>
      </c>
      <c r="J14" s="59">
        <f t="shared" si="0"/>
        <v>2.9498288886972831E-3</v>
      </c>
      <c r="K14" s="59">
        <f>I14/'סכום נכסי הקרן'!$C$41</f>
        <v>2.4000669608064545E-4</v>
      </c>
    </row>
    <row r="15" spans="1:12">
      <c r="A15" s="60" t="s">
        <v>175</v>
      </c>
      <c r="B15" s="114" t="s">
        <v>3488</v>
      </c>
      <c r="C15" s="115" t="s">
        <v>3488</v>
      </c>
      <c r="D15" s="115" t="s">
        <v>3488</v>
      </c>
      <c r="E15" s="115" t="s">
        <v>3488</v>
      </c>
      <c r="F15" s="115" t="s">
        <v>3488</v>
      </c>
      <c r="G15" s="115" t="s">
        <v>3488</v>
      </c>
      <c r="H15" s="61">
        <v>0</v>
      </c>
      <c r="I15" s="62">
        <v>7144.1226805962797</v>
      </c>
      <c r="J15" s="61">
        <f t="shared" si="0"/>
        <v>0.19015316575270089</v>
      </c>
      <c r="K15" s="61">
        <f>I15/'סכום נכסי הקרן'!$C$41</f>
        <v>1.547141708336037E-2</v>
      </c>
    </row>
    <row r="16" spans="1:12">
      <c r="A16" s="65" t="s">
        <v>2696</v>
      </c>
      <c r="B16" s="65" t="s">
        <v>2703</v>
      </c>
      <c r="C16">
        <v>11</v>
      </c>
      <c r="D16" t="s">
        <v>173</v>
      </c>
      <c r="E16" t="s">
        <v>174</v>
      </c>
      <c r="F16" t="s">
        <v>102</v>
      </c>
      <c r="G16" s="113" t="s">
        <v>3488</v>
      </c>
      <c r="H16" s="113" t="s">
        <v>3488</v>
      </c>
      <c r="I16" s="58">
        <v>2.567424E-3</v>
      </c>
      <c r="J16" s="59">
        <f t="shared" si="0"/>
        <v>6.8336424674711029E-8</v>
      </c>
      <c r="K16" s="59">
        <f>I16/'סכום נכסי הקרן'!$C$41</f>
        <v>5.5600511510972638E-9</v>
      </c>
    </row>
    <row r="17" spans="1:11">
      <c r="A17" s="65" t="s">
        <v>2698</v>
      </c>
      <c r="B17" s="65" t="s">
        <v>180</v>
      </c>
      <c r="C17">
        <v>12</v>
      </c>
      <c r="D17" t="s">
        <v>173</v>
      </c>
      <c r="E17" t="s">
        <v>174</v>
      </c>
      <c r="F17" t="s">
        <v>102</v>
      </c>
      <c r="G17" s="113" t="s">
        <v>3488</v>
      </c>
      <c r="H17" s="113" t="s">
        <v>3488</v>
      </c>
      <c r="I17" s="58">
        <f>14.204193048+481.6156467</f>
        <v>495.81983974799999</v>
      </c>
      <c r="J17" s="59">
        <f t="shared" si="0"/>
        <v>1.3197101503751035E-2</v>
      </c>
      <c r="K17" s="59">
        <f>I17/'סכום נכסי הקרן'!$C$41</f>
        <v>1.0737547326533242E-3</v>
      </c>
    </row>
    <row r="18" spans="1:11">
      <c r="A18" s="65" t="s">
        <v>2699</v>
      </c>
      <c r="B18" s="65" t="s">
        <v>2704</v>
      </c>
      <c r="C18">
        <v>10</v>
      </c>
      <c r="D18" t="s">
        <v>173</v>
      </c>
      <c r="E18" t="s">
        <v>174</v>
      </c>
      <c r="F18" t="s">
        <v>102</v>
      </c>
      <c r="G18" s="113" t="s">
        <v>3488</v>
      </c>
      <c r="H18" s="113" t="s">
        <v>3488</v>
      </c>
      <c r="I18" s="58">
        <v>59.924037204000001</v>
      </c>
      <c r="J18" s="59">
        <f t="shared" si="0"/>
        <v>1.5949817617174754E-3</v>
      </c>
      <c r="K18" s="59">
        <f>I18/'סכום נכסי הקרן'!$C$41</f>
        <v>1.2977237574880328E-4</v>
      </c>
    </row>
    <row r="19" spans="1:11">
      <c r="A19" s="65" t="s">
        <v>2701</v>
      </c>
      <c r="B19" s="65" t="s">
        <v>2705</v>
      </c>
      <c r="C19">
        <v>20</v>
      </c>
      <c r="D19" t="s">
        <v>173</v>
      </c>
      <c r="E19" t="s">
        <v>174</v>
      </c>
      <c r="F19" t="s">
        <v>102</v>
      </c>
      <c r="G19" s="113" t="s">
        <v>3488</v>
      </c>
      <c r="H19" s="113" t="s">
        <v>3488</v>
      </c>
      <c r="I19" s="58">
        <v>2.928468E-3</v>
      </c>
      <c r="J19" s="59">
        <f t="shared" si="0"/>
        <v>7.7946234394592274E-8</v>
      </c>
      <c r="K19" s="59">
        <f>I19/'סכום נכסי הקרן'!$C$41</f>
        <v>6.3419333442203171E-9</v>
      </c>
    </row>
    <row r="20" spans="1:11">
      <c r="A20" s="65" t="s">
        <v>2696</v>
      </c>
      <c r="B20" s="65" t="s">
        <v>2706</v>
      </c>
      <c r="C20">
        <v>11</v>
      </c>
      <c r="D20" t="s">
        <v>173</v>
      </c>
      <c r="E20" t="s">
        <v>174</v>
      </c>
      <c r="F20" t="s">
        <v>107</v>
      </c>
      <c r="G20" s="113" t="s">
        <v>3488</v>
      </c>
      <c r="H20" s="113" t="s">
        <v>3488</v>
      </c>
      <c r="I20" s="58">
        <v>4.9571999999999999E-5</v>
      </c>
      <c r="J20" s="59">
        <f t="shared" si="0"/>
        <v>1.3194444096396914E-9</v>
      </c>
      <c r="K20" s="59">
        <f>I20/'סכום נכסי הקרן'!$C$41</f>
        <v>1.0735385182275837E-10</v>
      </c>
    </row>
    <row r="21" spans="1:11">
      <c r="A21" s="65" t="s">
        <v>2698</v>
      </c>
      <c r="B21" t="s">
        <v>177</v>
      </c>
      <c r="C21">
        <v>12</v>
      </c>
      <c r="D21" t="s">
        <v>173</v>
      </c>
      <c r="E21" t="s">
        <v>174</v>
      </c>
      <c r="F21" t="s">
        <v>107</v>
      </c>
      <c r="G21" s="113" t="s">
        <v>3488</v>
      </c>
      <c r="H21" s="113" t="s">
        <v>3488</v>
      </c>
      <c r="I21" s="58">
        <v>11.761066161</v>
      </c>
      <c r="J21" s="59">
        <f t="shared" si="0"/>
        <v>3.1304109169559427E-4</v>
      </c>
      <c r="K21" s="59">
        <f>I21/'סכום נכסי הקרן'!$C$41</f>
        <v>2.54699377456155E-5</v>
      </c>
    </row>
    <row r="22" spans="1:11">
      <c r="A22" s="65" t="s">
        <v>2699</v>
      </c>
      <c r="B22" s="65" t="s">
        <v>2707</v>
      </c>
      <c r="C22">
        <v>10</v>
      </c>
      <c r="D22" t="s">
        <v>173</v>
      </c>
      <c r="E22" t="s">
        <v>174</v>
      </c>
      <c r="F22" t="s">
        <v>107</v>
      </c>
      <c r="G22" s="113" t="s">
        <v>3488</v>
      </c>
      <c r="H22" s="113" t="s">
        <v>3488</v>
      </c>
      <c r="I22" s="58">
        <v>0.192974388</v>
      </c>
      <c r="J22" s="59">
        <f t="shared" si="0"/>
        <v>5.1363466765561362E-6</v>
      </c>
      <c r="K22" s="59">
        <f>I22/'סכום נכסי הקרן'!$C$41</f>
        <v>4.1790817104291693E-7</v>
      </c>
    </row>
    <row r="23" spans="1:11">
      <c r="A23" s="65" t="s">
        <v>2696</v>
      </c>
      <c r="B23" s="65" t="s">
        <v>2708</v>
      </c>
      <c r="C23">
        <v>11</v>
      </c>
      <c r="D23" t="s">
        <v>173</v>
      </c>
      <c r="E23" t="s">
        <v>174</v>
      </c>
      <c r="F23" t="s">
        <v>100</v>
      </c>
      <c r="G23" s="113" t="s">
        <v>3488</v>
      </c>
      <c r="H23" s="113" t="s">
        <v>3488</v>
      </c>
      <c r="I23" s="58">
        <v>490.36419783000002</v>
      </c>
      <c r="J23" s="59">
        <f t="shared" si="0"/>
        <v>1.3051890170141314E-2</v>
      </c>
      <c r="K23" s="59">
        <f>I23/'סכום נכסי הקרן'!$C$41</f>
        <v>1.0619399143271925E-3</v>
      </c>
    </row>
    <row r="24" spans="1:11">
      <c r="A24" s="65" t="s">
        <v>2698</v>
      </c>
      <c r="B24" s="65" t="s">
        <v>178</v>
      </c>
      <c r="C24">
        <v>12</v>
      </c>
      <c r="D24" t="s">
        <v>173</v>
      </c>
      <c r="E24" t="s">
        <v>174</v>
      </c>
      <c r="F24" t="s">
        <v>100</v>
      </c>
      <c r="G24" s="113" t="s">
        <v>3488</v>
      </c>
      <c r="H24" s="113" t="s">
        <v>3488</v>
      </c>
      <c r="I24" s="58">
        <f>1034.56011204+620.96057127</f>
        <v>1655.5206833099999</v>
      </c>
      <c r="J24" s="59">
        <f t="shared" si="0"/>
        <v>4.4064542698222006E-2</v>
      </c>
      <c r="K24" s="59">
        <f>I24/'סכום נכסי הקרן'!$C$41</f>
        <v>3.5852199250700676E-3</v>
      </c>
    </row>
    <row r="25" spans="1:11">
      <c r="A25" s="65" t="s">
        <v>2699</v>
      </c>
      <c r="B25" s="65" t="s">
        <v>2709</v>
      </c>
      <c r="C25">
        <v>10</v>
      </c>
      <c r="D25" t="s">
        <v>173</v>
      </c>
      <c r="E25" t="s">
        <v>174</v>
      </c>
      <c r="F25" t="s">
        <v>100</v>
      </c>
      <c r="G25" s="113" t="s">
        <v>3488</v>
      </c>
      <c r="H25" s="113" t="s">
        <v>3488</v>
      </c>
      <c r="I25" s="58">
        <f>1134.072395469+1990.21240899</f>
        <v>3124.284804459</v>
      </c>
      <c r="J25" s="59">
        <f t="shared" si="0"/>
        <v>8.3158236895135643E-2</v>
      </c>
      <c r="K25" s="59">
        <f>I25/'סכום נכסי הקרן'!$C$41</f>
        <v>6.765997094125455E-3</v>
      </c>
    </row>
    <row r="26" spans="1:11">
      <c r="A26" s="65" t="s">
        <v>2701</v>
      </c>
      <c r="B26" s="65" t="s">
        <v>2710</v>
      </c>
      <c r="C26">
        <v>20</v>
      </c>
      <c r="D26" t="s">
        <v>173</v>
      </c>
      <c r="E26" t="s">
        <v>174</v>
      </c>
      <c r="F26" t="s">
        <v>100</v>
      </c>
      <c r="G26" s="113" t="s">
        <v>3488</v>
      </c>
      <c r="H26" s="113" t="s">
        <v>3488</v>
      </c>
      <c r="I26" s="58">
        <v>1068.1240436099999</v>
      </c>
      <c r="J26" s="59">
        <f t="shared" si="0"/>
        <v>2.8429966475892771E-2</v>
      </c>
      <c r="K26" s="59">
        <f>I26/'סכום נכסי הקרן'!$C$41</f>
        <v>2.313145128419943E-3</v>
      </c>
    </row>
    <row r="27" spans="1:11">
      <c r="A27" s="65" t="s">
        <v>2699</v>
      </c>
      <c r="B27" t="s">
        <v>179</v>
      </c>
      <c r="C27">
        <v>10</v>
      </c>
      <c r="D27" t="s">
        <v>173</v>
      </c>
      <c r="E27" t="s">
        <v>174</v>
      </c>
      <c r="F27" t="s">
        <v>105</v>
      </c>
      <c r="G27" s="113" t="s">
        <v>3488</v>
      </c>
      <c r="H27" s="113" t="s">
        <v>3488</v>
      </c>
      <c r="I27" s="58">
        <f>0.46893392+23.197520073</f>
        <v>23.666453993000001</v>
      </c>
      <c r="J27" s="59">
        <f t="shared" si="0"/>
        <v>6.2992355396310022E-4</v>
      </c>
      <c r="K27" s="59">
        <f>I27/'סכום נכסי הקרן'!$C$41</f>
        <v>5.1252420623227834E-5</v>
      </c>
    </row>
    <row r="28" spans="1:11">
      <c r="A28" s="65" t="s">
        <v>2699</v>
      </c>
      <c r="B28" s="65" t="s">
        <v>2711</v>
      </c>
      <c r="C28">
        <v>10</v>
      </c>
      <c r="D28" t="s">
        <v>173</v>
      </c>
      <c r="E28" t="s">
        <v>174</v>
      </c>
      <c r="F28" t="s">
        <v>167</v>
      </c>
      <c r="G28" s="113" t="s">
        <v>3488</v>
      </c>
      <c r="H28" s="113" t="s">
        <v>3488</v>
      </c>
      <c r="I28" s="58">
        <v>2.2898968400000001E-3</v>
      </c>
      <c r="J28" s="59">
        <f t="shared" si="0"/>
        <v>6.0949559916678671E-8</v>
      </c>
      <c r="K28" s="59">
        <f>I28/'סכום נכסי הקרן'!$C$41</f>
        <v>4.959034254231474E-9</v>
      </c>
    </row>
    <row r="29" spans="1:11">
      <c r="A29" s="65" t="s">
        <v>2701</v>
      </c>
      <c r="B29" s="65" t="s">
        <v>2712</v>
      </c>
      <c r="C29">
        <v>20</v>
      </c>
      <c r="D29" t="s">
        <v>173</v>
      </c>
      <c r="E29" t="s">
        <v>174</v>
      </c>
      <c r="F29" t="s">
        <v>167</v>
      </c>
      <c r="G29" s="113" t="s">
        <v>3488</v>
      </c>
      <c r="H29" s="113" t="s">
        <v>3488</v>
      </c>
      <c r="I29" s="58">
        <v>7.9987439999999995E-5</v>
      </c>
      <c r="J29" s="59">
        <f t="shared" si="0"/>
        <v>2.1290038842368724E-9</v>
      </c>
      <c r="K29" s="59">
        <f>I29/'סכום נכסי הקרן'!$C$41</f>
        <v>1.7322197574118E-10</v>
      </c>
    </row>
    <row r="30" spans="1:11">
      <c r="A30" s="65" t="s">
        <v>2699</v>
      </c>
      <c r="B30" s="65" t="s">
        <v>2713</v>
      </c>
      <c r="C30">
        <v>10</v>
      </c>
      <c r="D30" t="s">
        <v>173</v>
      </c>
      <c r="E30" t="s">
        <v>174</v>
      </c>
      <c r="F30" t="s">
        <v>169</v>
      </c>
      <c r="G30" s="113" t="s">
        <v>3488</v>
      </c>
      <c r="H30" s="113" t="s">
        <v>3488</v>
      </c>
      <c r="I30" s="58">
        <v>15.479998624</v>
      </c>
      <c r="J30" s="59">
        <f t="shared" si="0"/>
        <v>4.1202690320477119E-4</v>
      </c>
      <c r="K30" s="59">
        <f>I30/'סכום נכסי הקרן'!$C$41</f>
        <v>3.3523712549370599E-5</v>
      </c>
    </row>
    <row r="31" spans="1:11">
      <c r="A31" s="65" t="s">
        <v>2699</v>
      </c>
      <c r="B31" s="65" t="s">
        <v>2714</v>
      </c>
      <c r="C31">
        <v>10</v>
      </c>
      <c r="D31" t="s">
        <v>173</v>
      </c>
      <c r="E31" t="s">
        <v>174</v>
      </c>
      <c r="F31" t="s">
        <v>168</v>
      </c>
      <c r="G31" s="113" t="s">
        <v>3488</v>
      </c>
      <c r="H31" s="113" t="s">
        <v>3488</v>
      </c>
      <c r="I31" s="58">
        <v>0.14469916499999999</v>
      </c>
      <c r="J31" s="59">
        <f t="shared" si="0"/>
        <v>3.851418226797008E-6</v>
      </c>
      <c r="K31" s="59">
        <f>I31/'סכום נכסי הקרן'!$C$41</f>
        <v>3.1336263855174014E-7</v>
      </c>
    </row>
    <row r="32" spans="1:11">
      <c r="A32" s="65" t="s">
        <v>2696</v>
      </c>
      <c r="B32" t="s">
        <v>2715</v>
      </c>
      <c r="C32">
        <v>11</v>
      </c>
      <c r="D32" t="s">
        <v>173</v>
      </c>
      <c r="E32" t="s">
        <v>174</v>
      </c>
      <c r="F32" t="s">
        <v>104</v>
      </c>
      <c r="G32" s="113" t="s">
        <v>3488</v>
      </c>
      <c r="H32" s="113" t="s">
        <v>3488</v>
      </c>
      <c r="I32" s="58">
        <v>1.4786879999999999E-3</v>
      </c>
      <c r="J32" s="59">
        <f t="shared" si="0"/>
        <v>3.9357835374834503E-8</v>
      </c>
      <c r="K32" s="59">
        <f>I32/'סכום נכסי הקרן'!$C$41</f>
        <v>3.2022684669589871E-9</v>
      </c>
    </row>
    <row r="33" spans="1:11">
      <c r="A33" s="65" t="s">
        <v>2698</v>
      </c>
      <c r="B33" t="s">
        <v>181</v>
      </c>
      <c r="C33">
        <v>12</v>
      </c>
      <c r="D33" t="s">
        <v>173</v>
      </c>
      <c r="E33" t="s">
        <v>174</v>
      </c>
      <c r="F33" t="s">
        <v>104</v>
      </c>
      <c r="G33" s="113" t="s">
        <v>3488</v>
      </c>
      <c r="H33" s="113" t="s">
        <v>3488</v>
      </c>
      <c r="I33" s="58">
        <f>24.49077+108.280024803</f>
        <v>132.770794803</v>
      </c>
      <c r="J33" s="59">
        <f t="shared" si="0"/>
        <v>3.5339240491857695E-3</v>
      </c>
      <c r="K33" s="59">
        <f>I33/'סכום נכסי הקרן'!$C$41</f>
        <v>2.8753038472668278E-4</v>
      </c>
    </row>
    <row r="34" spans="1:11">
      <c r="A34" s="65" t="s">
        <v>2699</v>
      </c>
      <c r="B34" t="s">
        <v>2716</v>
      </c>
      <c r="C34">
        <v>10</v>
      </c>
      <c r="D34" t="s">
        <v>173</v>
      </c>
      <c r="E34" t="s">
        <v>174</v>
      </c>
      <c r="F34" t="s">
        <v>104</v>
      </c>
      <c r="G34" s="113" t="s">
        <v>3488</v>
      </c>
      <c r="H34" s="113" t="s">
        <v>3488</v>
      </c>
      <c r="I34" s="58">
        <f>0.505156788+65.551440474</f>
        <v>66.056597261999997</v>
      </c>
      <c r="J34" s="59">
        <f t="shared" si="0"/>
        <v>1.7582104409175835E-3</v>
      </c>
      <c r="K34" s="59">
        <f>I34/'סכום נכסי הקרן'!$C$41</f>
        <v>1.4305313794844618E-4</v>
      </c>
    </row>
    <row r="35" spans="1:11">
      <c r="A35" s="65" t="s">
        <v>2701</v>
      </c>
      <c r="B35" t="s">
        <v>2717</v>
      </c>
      <c r="C35">
        <v>20</v>
      </c>
      <c r="D35" t="s">
        <v>173</v>
      </c>
      <c r="E35" t="s">
        <v>174</v>
      </c>
      <c r="F35" t="s">
        <v>104</v>
      </c>
      <c r="G35" s="113" t="s">
        <v>3488</v>
      </c>
      <c r="H35" s="113" t="s">
        <v>3488</v>
      </c>
      <c r="I35" s="58">
        <v>3.0960029999999999E-3</v>
      </c>
      <c r="J35" s="59">
        <f t="shared" si="0"/>
        <v>8.2405467816059747E-8</v>
      </c>
      <c r="K35" s="59">
        <f>I35/'סכום נכסי הקרן'!$C$41</f>
        <v>6.7047496026953795E-9</v>
      </c>
    </row>
    <row r="36" spans="1:11">
      <c r="A36" s="60" t="s">
        <v>182</v>
      </c>
      <c r="B36" s="114" t="s">
        <v>3488</v>
      </c>
      <c r="C36" s="115" t="s">
        <v>3488</v>
      </c>
      <c r="D36" s="115" t="s">
        <v>3488</v>
      </c>
      <c r="E36" s="115" t="s">
        <v>3488</v>
      </c>
      <c r="F36" s="115" t="s">
        <v>3488</v>
      </c>
      <c r="G36" s="115" t="s">
        <v>3488</v>
      </c>
      <c r="H36" s="61">
        <v>0</v>
      </c>
      <c r="I36" s="62">
        <v>0</v>
      </c>
      <c r="J36" s="61">
        <f t="shared" si="0"/>
        <v>0</v>
      </c>
      <c r="K36" s="61">
        <f>I36/'סכום נכסי הקרן'!$C$41</f>
        <v>0</v>
      </c>
    </row>
    <row r="37" spans="1:11">
      <c r="A37" t="s">
        <v>176</v>
      </c>
      <c r="B37" t="s">
        <v>176</v>
      </c>
      <c r="C37" s="115" t="s">
        <v>3488</v>
      </c>
      <c r="D37" t="s">
        <v>176</v>
      </c>
      <c r="E37" s="115" t="s">
        <v>3488</v>
      </c>
      <c r="F37" t="s">
        <v>176</v>
      </c>
      <c r="G37" s="59">
        <v>0</v>
      </c>
      <c r="H37" s="59">
        <v>0</v>
      </c>
      <c r="I37" s="58">
        <v>0</v>
      </c>
      <c r="J37" s="59">
        <f t="shared" si="0"/>
        <v>0</v>
      </c>
      <c r="K37" s="59">
        <f>I37/'סכום נכסי הקרן'!$C$41</f>
        <v>0</v>
      </c>
    </row>
    <row r="38" spans="1:11">
      <c r="A38" s="60" t="s">
        <v>183</v>
      </c>
      <c r="B38" s="114" t="s">
        <v>3488</v>
      </c>
      <c r="C38" s="115" t="s">
        <v>3488</v>
      </c>
      <c r="D38" s="115" t="s">
        <v>3488</v>
      </c>
      <c r="E38" s="115" t="s">
        <v>3488</v>
      </c>
      <c r="F38" s="115" t="s">
        <v>3488</v>
      </c>
      <c r="G38" s="115" t="s">
        <v>3488</v>
      </c>
      <c r="H38" s="61">
        <v>0</v>
      </c>
      <c r="I38" s="62">
        <v>0</v>
      </c>
      <c r="J38" s="61">
        <f t="shared" si="0"/>
        <v>0</v>
      </c>
      <c r="K38" s="61">
        <f>I38/'סכום נכסי הקרן'!$C$41</f>
        <v>0</v>
      </c>
    </row>
    <row r="39" spans="1:11">
      <c r="A39" t="s">
        <v>176</v>
      </c>
      <c r="B39" t="s">
        <v>176</v>
      </c>
      <c r="C39" s="115" t="s">
        <v>3488</v>
      </c>
      <c r="D39" t="s">
        <v>176</v>
      </c>
      <c r="E39" s="115" t="s">
        <v>3488</v>
      </c>
      <c r="F39" t="s">
        <v>176</v>
      </c>
      <c r="G39" s="59">
        <v>0</v>
      </c>
      <c r="H39" s="59">
        <v>0</v>
      </c>
      <c r="I39" s="58">
        <v>0</v>
      </c>
      <c r="J39" s="59">
        <f t="shared" si="0"/>
        <v>0</v>
      </c>
      <c r="K39" s="59">
        <f>I39/'סכום נכסי הקרן'!$C$41</f>
        <v>0</v>
      </c>
    </row>
    <row r="40" spans="1:11">
      <c r="A40" s="60" t="s">
        <v>184</v>
      </c>
      <c r="B40" s="114" t="s">
        <v>3488</v>
      </c>
      <c r="C40" s="115" t="s">
        <v>3488</v>
      </c>
      <c r="D40" s="115" t="s">
        <v>3488</v>
      </c>
      <c r="E40" s="115" t="s">
        <v>3488</v>
      </c>
      <c r="F40" s="115" t="s">
        <v>3488</v>
      </c>
      <c r="G40" s="115" t="s">
        <v>3488</v>
      </c>
      <c r="H40" s="61">
        <v>0</v>
      </c>
      <c r="I40" s="62">
        <v>0</v>
      </c>
      <c r="J40" s="61">
        <f t="shared" si="0"/>
        <v>0</v>
      </c>
      <c r="K40" s="61">
        <f>I40/'סכום נכסי הקרן'!$C$41</f>
        <v>0</v>
      </c>
    </row>
    <row r="41" spans="1:11">
      <c r="A41" t="s">
        <v>176</v>
      </c>
      <c r="B41" t="s">
        <v>176</v>
      </c>
      <c r="C41" s="115" t="s">
        <v>3488</v>
      </c>
      <c r="D41" t="s">
        <v>176</v>
      </c>
      <c r="E41" s="115" t="s">
        <v>3488</v>
      </c>
      <c r="F41" t="s">
        <v>176</v>
      </c>
      <c r="G41" s="59">
        <v>0</v>
      </c>
      <c r="H41" s="59">
        <v>0</v>
      </c>
      <c r="I41" s="58">
        <v>0</v>
      </c>
      <c r="J41" s="59">
        <f t="shared" si="0"/>
        <v>0</v>
      </c>
      <c r="K41" s="59">
        <f>I41/'סכום נכסי הקרן'!$C$41</f>
        <v>0</v>
      </c>
    </row>
    <row r="42" spans="1:11">
      <c r="A42" s="60" t="s">
        <v>185</v>
      </c>
      <c r="B42" s="114" t="s">
        <v>3488</v>
      </c>
      <c r="C42" s="115" t="s">
        <v>3488</v>
      </c>
      <c r="D42" s="115" t="s">
        <v>3488</v>
      </c>
      <c r="E42" s="115" t="s">
        <v>3488</v>
      </c>
      <c r="F42" s="115" t="s">
        <v>3488</v>
      </c>
      <c r="G42" s="115" t="s">
        <v>3488</v>
      </c>
      <c r="H42" s="61">
        <v>0</v>
      </c>
      <c r="I42" s="62">
        <v>0</v>
      </c>
      <c r="J42" s="61">
        <f t="shared" si="0"/>
        <v>0</v>
      </c>
      <c r="K42" s="61">
        <f>I42/'סכום נכסי הקרן'!$C$41</f>
        <v>0</v>
      </c>
    </row>
    <row r="43" spans="1:11">
      <c r="A43" t="s">
        <v>176</v>
      </c>
      <c r="B43" t="s">
        <v>176</v>
      </c>
      <c r="C43" s="115" t="s">
        <v>3488</v>
      </c>
      <c r="D43" t="s">
        <v>176</v>
      </c>
      <c r="E43" s="115" t="s">
        <v>3488</v>
      </c>
      <c r="F43" t="s">
        <v>176</v>
      </c>
      <c r="G43" s="59">
        <v>0</v>
      </c>
      <c r="H43" s="59">
        <v>0</v>
      </c>
      <c r="I43" s="58">
        <v>0</v>
      </c>
      <c r="J43" s="59">
        <f t="shared" si="0"/>
        <v>0</v>
      </c>
      <c r="K43" s="59">
        <f>I43/'סכום נכסי הקרן'!$C$41</f>
        <v>0</v>
      </c>
    </row>
    <row r="44" spans="1:11">
      <c r="A44" s="60" t="s">
        <v>186</v>
      </c>
      <c r="B44" s="114" t="s">
        <v>3488</v>
      </c>
      <c r="C44" s="115" t="s">
        <v>3488</v>
      </c>
      <c r="D44" s="115" t="s">
        <v>3488</v>
      </c>
      <c r="E44" s="115" t="s">
        <v>3488</v>
      </c>
      <c r="F44" s="115" t="s">
        <v>3488</v>
      </c>
      <c r="G44" s="115" t="s">
        <v>3488</v>
      </c>
      <c r="H44" s="61">
        <v>0</v>
      </c>
      <c r="I44" s="62">
        <v>0</v>
      </c>
      <c r="J44" s="61">
        <f t="shared" si="0"/>
        <v>0</v>
      </c>
      <c r="K44" s="61">
        <f>I44/'סכום נכסי הקרן'!$C$41</f>
        <v>0</v>
      </c>
    </row>
    <row r="45" spans="1:11">
      <c r="A45" t="s">
        <v>176</v>
      </c>
      <c r="B45" t="s">
        <v>176</v>
      </c>
      <c r="C45" s="115" t="s">
        <v>3488</v>
      </c>
      <c r="D45" t="s">
        <v>176</v>
      </c>
      <c r="E45" s="115" t="s">
        <v>3488</v>
      </c>
      <c r="F45" t="s">
        <v>176</v>
      </c>
      <c r="G45" s="59">
        <v>0</v>
      </c>
      <c r="H45" s="59">
        <v>0</v>
      </c>
      <c r="I45" s="58">
        <v>0</v>
      </c>
      <c r="J45" s="59">
        <f t="shared" si="0"/>
        <v>0</v>
      </c>
      <c r="K45" s="59">
        <f>I45/'סכום נכסי הקרן'!$C$41</f>
        <v>0</v>
      </c>
    </row>
    <row r="46" spans="1:11">
      <c r="A46" s="60" t="s">
        <v>187</v>
      </c>
      <c r="B46" s="114" t="s">
        <v>3488</v>
      </c>
      <c r="C46" s="115" t="s">
        <v>3488</v>
      </c>
      <c r="D46" s="115" t="s">
        <v>3488</v>
      </c>
      <c r="E46" s="115" t="s">
        <v>3488</v>
      </c>
      <c r="F46" s="115" t="s">
        <v>3488</v>
      </c>
      <c r="G46" s="115" t="s">
        <v>3488</v>
      </c>
      <c r="H46" s="61">
        <v>0</v>
      </c>
      <c r="I46" s="62">
        <v>2.6895184230000001E-2</v>
      </c>
      <c r="J46" s="61">
        <f t="shared" si="0"/>
        <v>7.158617864621781E-7</v>
      </c>
      <c r="K46" s="61">
        <f>I46/'סכום נכסי הקרן'!$C$41</f>
        <v>5.8244606281231492E-8</v>
      </c>
    </row>
    <row r="47" spans="1:11">
      <c r="A47" s="60" t="s">
        <v>188</v>
      </c>
      <c r="B47" s="114" t="s">
        <v>3488</v>
      </c>
      <c r="C47" s="115" t="s">
        <v>3488</v>
      </c>
      <c r="D47" s="115" t="s">
        <v>3488</v>
      </c>
      <c r="E47" s="115" t="s">
        <v>3488</v>
      </c>
      <c r="F47" s="115" t="s">
        <v>3488</v>
      </c>
      <c r="G47" s="115" t="s">
        <v>3488</v>
      </c>
      <c r="H47" s="61">
        <v>0</v>
      </c>
      <c r="I47" s="62">
        <v>2.6895184230000001E-2</v>
      </c>
      <c r="J47" s="61">
        <f t="shared" si="0"/>
        <v>7.158617864621781E-7</v>
      </c>
      <c r="K47" s="61">
        <f>I47/'סכום נכסי הקרן'!$C$41</f>
        <v>5.8244606281231492E-8</v>
      </c>
    </row>
    <row r="48" spans="1:11">
      <c r="A48" s="65" t="s">
        <v>2718</v>
      </c>
      <c r="B48" s="65" t="s">
        <v>2719</v>
      </c>
      <c r="C48">
        <v>85</v>
      </c>
      <c r="D48" t="s">
        <v>878</v>
      </c>
      <c r="E48" t="s">
        <v>833</v>
      </c>
      <c r="F48" t="s">
        <v>102</v>
      </c>
      <c r="G48" s="113" t="s">
        <v>3488</v>
      </c>
      <c r="H48" s="113" t="s">
        <v>3488</v>
      </c>
      <c r="I48" s="58">
        <v>1.4040599999999999E-3</v>
      </c>
      <c r="J48" s="59">
        <f t="shared" si="0"/>
        <v>3.7371482243982592E-8</v>
      </c>
      <c r="K48" s="59">
        <f>I48/'סכום נכסי הקרן'!$C$41</f>
        <v>3.040652973256316E-9</v>
      </c>
    </row>
    <row r="49" spans="1:11">
      <c r="A49" s="65" t="s">
        <v>2718</v>
      </c>
      <c r="B49" s="65" t="s">
        <v>2720</v>
      </c>
      <c r="C49">
        <v>85</v>
      </c>
      <c r="D49" t="s">
        <v>878</v>
      </c>
      <c r="E49" t="s">
        <v>833</v>
      </c>
      <c r="F49" t="s">
        <v>100</v>
      </c>
      <c r="G49" s="113" t="s">
        <v>3488</v>
      </c>
      <c r="H49" s="113" t="s">
        <v>3488</v>
      </c>
      <c r="I49" s="58">
        <v>2.4881219999999999E-2</v>
      </c>
      <c r="J49" s="59">
        <f t="shared" si="0"/>
        <v>6.6225664960088927E-7</v>
      </c>
      <c r="K49" s="59">
        <f>I49/'סכום נכסי הקרן'!$C$41</f>
        <v>5.3883135742948672E-8</v>
      </c>
    </row>
    <row r="50" spans="1:11">
      <c r="A50" s="65" t="s">
        <v>2718</v>
      </c>
      <c r="B50" s="65" t="s">
        <v>2721</v>
      </c>
      <c r="C50">
        <v>85</v>
      </c>
      <c r="D50" t="s">
        <v>878</v>
      </c>
      <c r="E50" t="s">
        <v>833</v>
      </c>
      <c r="F50" t="s">
        <v>167</v>
      </c>
      <c r="G50" s="113" t="s">
        <v>3488</v>
      </c>
      <c r="H50" s="113" t="s">
        <v>3488</v>
      </c>
      <c r="I50" s="58">
        <v>6.0990423000000004E-4</v>
      </c>
      <c r="J50" s="59">
        <f t="shared" si="0"/>
        <v>1.6233654617306154E-8</v>
      </c>
      <c r="K50" s="59">
        <f>I50/'סכום נכסי הקרן'!$C$41</f>
        <v>1.3208175650264977E-9</v>
      </c>
    </row>
    <row r="51" spans="1:11">
      <c r="A51" s="60" t="s">
        <v>186</v>
      </c>
      <c r="B51" s="114" t="s">
        <v>3488</v>
      </c>
      <c r="C51" s="115" t="s">
        <v>3488</v>
      </c>
      <c r="D51" s="115" t="s">
        <v>3488</v>
      </c>
      <c r="E51" s="115" t="s">
        <v>3488</v>
      </c>
      <c r="F51" s="115" t="s">
        <v>3488</v>
      </c>
      <c r="G51" s="115" t="s">
        <v>3488</v>
      </c>
      <c r="H51" s="61">
        <v>0</v>
      </c>
      <c r="I51" s="62">
        <v>0</v>
      </c>
      <c r="J51" s="61">
        <f t="shared" si="0"/>
        <v>0</v>
      </c>
      <c r="K51" s="61">
        <f>I51/'סכום נכסי הקרן'!$C$41</f>
        <v>0</v>
      </c>
    </row>
    <row r="52" spans="1:11">
      <c r="A52" t="s">
        <v>176</v>
      </c>
      <c r="B52" t="s">
        <v>176</v>
      </c>
      <c r="C52" s="115" t="s">
        <v>3488</v>
      </c>
      <c r="D52" t="s">
        <v>176</v>
      </c>
      <c r="E52" s="115" t="s">
        <v>3488</v>
      </c>
      <c r="F52" t="s">
        <v>176</v>
      </c>
      <c r="G52" s="59">
        <v>0</v>
      </c>
      <c r="H52" s="59">
        <v>0</v>
      </c>
      <c r="I52" s="58">
        <v>0</v>
      </c>
      <c r="J52" s="59">
        <f t="shared" si="0"/>
        <v>0</v>
      </c>
      <c r="K52" s="59">
        <f>I52/'סכום נכסי הקרן'!$C$41</f>
        <v>0</v>
      </c>
    </row>
    <row r="53" spans="1:11">
      <c r="A53" t="s">
        <v>189</v>
      </c>
      <c r="B53" s="114" t="s">
        <v>3488</v>
      </c>
      <c r="C53" s="115" t="s">
        <v>3488</v>
      </c>
      <c r="D53" s="115" t="s">
        <v>3488</v>
      </c>
      <c r="E53" s="115" t="s">
        <v>3488</v>
      </c>
      <c r="F53" s="115" t="s">
        <v>3488</v>
      </c>
      <c r="G53" s="115" t="s">
        <v>3488</v>
      </c>
      <c r="H53" s="115" t="s">
        <v>3488</v>
      </c>
      <c r="I53" s="115" t="s">
        <v>3488</v>
      </c>
      <c r="J53" s="115" t="s">
        <v>3488</v>
      </c>
      <c r="K53" s="115" t="s">
        <v>3488</v>
      </c>
    </row>
    <row r="54" spans="1:11" hidden="1">
      <c r="C54" s="14"/>
    </row>
    <row r="55" spans="1:11" hidden="1">
      <c r="C55" s="14"/>
    </row>
    <row r="56" spans="1:11" hidden="1">
      <c r="C56" s="14"/>
    </row>
    <row r="57" spans="1:11" hidden="1">
      <c r="C57" s="14"/>
    </row>
    <row r="58" spans="1:11" hidden="1">
      <c r="C58" s="14"/>
    </row>
    <row r="59" spans="1:11" hidden="1">
      <c r="C59" s="14"/>
    </row>
    <row r="60" spans="1:11" hidden="1">
      <c r="C60" s="14"/>
    </row>
    <row r="61" spans="1:11" hidden="1">
      <c r="C61" s="14"/>
    </row>
    <row r="62" spans="1:11" hidden="1">
      <c r="C62" s="14"/>
    </row>
    <row r="63" spans="1:11" hidden="1">
      <c r="C63" s="14"/>
    </row>
    <row r="64" spans="1:11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4" hidden="1">
      <c r="C465" s="14"/>
    </row>
    <row r="466" spans="3:4" hidden="1">
      <c r="C466" s="14"/>
    </row>
    <row r="467" spans="3:4" hidden="1">
      <c r="D467" s="13"/>
    </row>
    <row r="10000" spans="52:52" hidden="1">
      <c r="AZ10000"/>
    </row>
  </sheetData>
  <dataValidations count="1">
    <dataValidation allowBlank="1" showInputMessage="1" showErrorMessage="1" sqref="D8 A1:XFD4" xr:uid="{00000000-0002-0000-01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4" width="7.5703125" style="14" hidden="1"/>
    <col min="35" max="16384" width="9.140625" style="14" hidden="1"/>
  </cols>
  <sheetData>
    <row r="1" spans="1:34">
      <c r="A1" s="2" t="s">
        <v>0</v>
      </c>
      <c r="B1" s="63" t="s">
        <v>3487</v>
      </c>
    </row>
    <row r="2" spans="1:34">
      <c r="A2" s="2" t="s">
        <v>1</v>
      </c>
      <c r="B2" s="10" t="s">
        <v>2694</v>
      </c>
    </row>
    <row r="3" spans="1:34">
      <c r="A3" s="2" t="s">
        <v>2</v>
      </c>
      <c r="B3" s="21" t="s">
        <v>2695</v>
      </c>
    </row>
    <row r="4" spans="1:34">
      <c r="A4" s="2" t="s">
        <v>3</v>
      </c>
      <c r="B4" s="64" t="s">
        <v>165</v>
      </c>
    </row>
    <row r="5" spans="1:34">
      <c r="A5" s="85" t="s">
        <v>65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34" s="16" customFormat="1">
      <c r="A6" s="35" t="s">
        <v>45</v>
      </c>
      <c r="B6" s="36" t="s">
        <v>46</v>
      </c>
      <c r="C6" s="36" t="s">
        <v>66</v>
      </c>
      <c r="D6" s="36" t="s">
        <v>48</v>
      </c>
      <c r="E6" s="36" t="s">
        <v>49</v>
      </c>
      <c r="F6" s="36" t="s">
        <v>67</v>
      </c>
      <c r="G6" s="36" t="s">
        <v>68</v>
      </c>
      <c r="H6" s="36" t="s">
        <v>50</v>
      </c>
      <c r="I6" s="36" t="s">
        <v>51</v>
      </c>
      <c r="J6" s="36" t="s">
        <v>52</v>
      </c>
      <c r="K6" s="36" t="s">
        <v>155</v>
      </c>
      <c r="L6" s="36" t="s">
        <v>156</v>
      </c>
      <c r="M6" s="116" t="s">
        <v>160</v>
      </c>
      <c r="N6" s="36" t="s">
        <v>53</v>
      </c>
      <c r="O6" s="36" t="s">
        <v>157</v>
      </c>
      <c r="P6" s="36" t="s">
        <v>54</v>
      </c>
      <c r="Q6" s="117" t="s">
        <v>151</v>
      </c>
    </row>
    <row r="7" spans="1:34" s="16" customFormat="1">
      <c r="A7" s="107" t="s">
        <v>3488</v>
      </c>
      <c r="B7" s="108" t="s">
        <v>3488</v>
      </c>
      <c r="C7" s="108" t="s">
        <v>3488</v>
      </c>
      <c r="D7" s="108" t="s">
        <v>3488</v>
      </c>
      <c r="E7" s="108" t="s">
        <v>3488</v>
      </c>
      <c r="F7" s="23" t="s">
        <v>70</v>
      </c>
      <c r="G7" s="23" t="s">
        <v>71</v>
      </c>
      <c r="H7" s="108" t="s">
        <v>3488</v>
      </c>
      <c r="I7" s="23" t="s">
        <v>7</v>
      </c>
      <c r="J7" s="23" t="s">
        <v>7</v>
      </c>
      <c r="K7" s="23" t="s">
        <v>152</v>
      </c>
      <c r="L7" s="108" t="s">
        <v>3488</v>
      </c>
      <c r="M7" s="17" t="s">
        <v>153</v>
      </c>
      <c r="N7" s="23" t="s">
        <v>6</v>
      </c>
      <c r="O7" s="23" t="s">
        <v>7</v>
      </c>
      <c r="P7" s="23" t="s">
        <v>7</v>
      </c>
      <c r="Q7" s="24" t="s">
        <v>7</v>
      </c>
    </row>
    <row r="8" spans="1:34" s="18" customFormat="1" ht="20.25">
      <c r="A8" s="109" t="s">
        <v>3488</v>
      </c>
      <c r="B8" s="25" t="s">
        <v>8</v>
      </c>
      <c r="C8" s="25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26" t="s">
        <v>81</v>
      </c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4" s="18" customFormat="1" ht="20.25">
      <c r="A9" s="19" t="s">
        <v>77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110" t="s">
        <v>3488</v>
      </c>
      <c r="G9" s="56">
        <v>6.17</v>
      </c>
      <c r="H9" s="110" t="s">
        <v>3488</v>
      </c>
      <c r="I9" s="110" t="s">
        <v>3488</v>
      </c>
      <c r="J9" s="57">
        <v>3.2399999999999998E-2</v>
      </c>
      <c r="K9" s="56">
        <v>153191954.86000001</v>
      </c>
      <c r="L9" s="110" t="s">
        <v>3488</v>
      </c>
      <c r="M9" s="56">
        <v>0</v>
      </c>
      <c r="N9" s="56">
        <v>143290.68112220557</v>
      </c>
      <c r="O9" s="110" t="s">
        <v>3488</v>
      </c>
      <c r="P9" s="57">
        <v>1</v>
      </c>
      <c r="Q9" s="57">
        <v>0.31030000000000002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1:34">
      <c r="A10" s="60" t="s">
        <v>170</v>
      </c>
      <c r="B10" s="115" t="s">
        <v>3488</v>
      </c>
      <c r="C10" s="115" t="s">
        <v>3488</v>
      </c>
      <c r="D10" s="115" t="s">
        <v>3488</v>
      </c>
      <c r="E10" s="115" t="s">
        <v>3488</v>
      </c>
      <c r="F10" s="115" t="s">
        <v>3488</v>
      </c>
      <c r="G10" s="62">
        <v>6.16</v>
      </c>
      <c r="H10" s="115" t="s">
        <v>3488</v>
      </c>
      <c r="I10" s="115" t="s">
        <v>3488</v>
      </c>
      <c r="J10" s="61">
        <v>3.2399999999999998E-2</v>
      </c>
      <c r="K10" s="62">
        <v>153079224.71000001</v>
      </c>
      <c r="L10" s="115" t="s">
        <v>3488</v>
      </c>
      <c r="M10" s="62">
        <v>0</v>
      </c>
      <c r="N10" s="62">
        <v>142881.84266793099</v>
      </c>
      <c r="O10" s="115" t="s">
        <v>3488</v>
      </c>
      <c r="P10" s="61">
        <v>0.99709999999999999</v>
      </c>
      <c r="Q10" s="61">
        <v>0.30940000000000001</v>
      </c>
    </row>
    <row r="11" spans="1:34">
      <c r="A11" s="60" t="s">
        <v>190</v>
      </c>
      <c r="B11" s="115" t="s">
        <v>3488</v>
      </c>
      <c r="C11" s="115" t="s">
        <v>3488</v>
      </c>
      <c r="D11" s="115" t="s">
        <v>3488</v>
      </c>
      <c r="E11" s="115" t="s">
        <v>3488</v>
      </c>
      <c r="F11" s="115" t="s">
        <v>3488</v>
      </c>
      <c r="G11" s="62">
        <v>6.43</v>
      </c>
      <c r="H11" s="115" t="s">
        <v>3488</v>
      </c>
      <c r="I11" s="115" t="s">
        <v>3488</v>
      </c>
      <c r="J11" s="61">
        <v>1.3100000000000001E-2</v>
      </c>
      <c r="K11" s="62">
        <v>48241144.590000004</v>
      </c>
      <c r="L11" s="115" t="s">
        <v>3488</v>
      </c>
      <c r="M11" s="62">
        <v>0</v>
      </c>
      <c r="N11" s="62">
        <v>50788.429282962999</v>
      </c>
      <c r="O11" s="115" t="s">
        <v>3488</v>
      </c>
      <c r="P11" s="61">
        <v>0.35439999999999999</v>
      </c>
      <c r="Q11" s="61">
        <v>0.11</v>
      </c>
    </row>
    <row r="12" spans="1:34">
      <c r="A12" s="60" t="s">
        <v>191</v>
      </c>
      <c r="B12" s="115" t="s">
        <v>3488</v>
      </c>
      <c r="C12" s="115" t="s">
        <v>3488</v>
      </c>
      <c r="D12" s="115" t="s">
        <v>3488</v>
      </c>
      <c r="E12" s="115" t="s">
        <v>3488</v>
      </c>
      <c r="F12" s="115" t="s">
        <v>3488</v>
      </c>
      <c r="G12" s="62">
        <v>6.43</v>
      </c>
      <c r="H12" s="115" t="s">
        <v>3488</v>
      </c>
      <c r="I12" s="115" t="s">
        <v>3488</v>
      </c>
      <c r="J12" s="61">
        <v>1.3100000000000001E-2</v>
      </c>
      <c r="K12" s="62">
        <v>48241144.590000004</v>
      </c>
      <c r="L12" s="115" t="s">
        <v>3488</v>
      </c>
      <c r="M12" s="62">
        <v>0</v>
      </c>
      <c r="N12" s="62">
        <v>50788.429282962999</v>
      </c>
      <c r="O12" s="115" t="s">
        <v>3488</v>
      </c>
      <c r="P12" s="61">
        <v>0.35439999999999999</v>
      </c>
      <c r="Q12" s="61">
        <v>0.11</v>
      </c>
    </row>
    <row r="13" spans="1:34">
      <c r="A13" t="s">
        <v>192</v>
      </c>
      <c r="B13" t="s">
        <v>193</v>
      </c>
      <c r="C13" t="s">
        <v>96</v>
      </c>
      <c r="D13" t="s">
        <v>194</v>
      </c>
      <c r="E13" s="115" t="s">
        <v>3488</v>
      </c>
      <c r="F13" s="113" t="s">
        <v>3488</v>
      </c>
      <c r="G13" s="58">
        <v>0.56999999999999995</v>
      </c>
      <c r="H13" t="s">
        <v>98</v>
      </c>
      <c r="I13" s="59">
        <v>0.04</v>
      </c>
      <c r="J13" s="59">
        <v>8.3999999999999995E-3</v>
      </c>
      <c r="K13" s="58">
        <v>4040.86</v>
      </c>
      <c r="L13" s="58">
        <v>142.53</v>
      </c>
      <c r="M13" s="58">
        <v>0</v>
      </c>
      <c r="N13" s="58">
        <v>5.7594377579999998</v>
      </c>
      <c r="O13" s="59">
        <v>0</v>
      </c>
      <c r="P13" s="59">
        <v>0</v>
      </c>
      <c r="Q13" s="59">
        <v>0</v>
      </c>
    </row>
    <row r="14" spans="1:34">
      <c r="A14" t="s">
        <v>195</v>
      </c>
      <c r="B14" t="s">
        <v>196</v>
      </c>
      <c r="C14" t="s">
        <v>96</v>
      </c>
      <c r="D14" t="s">
        <v>194</v>
      </c>
      <c r="E14" s="115" t="s">
        <v>3488</v>
      </c>
      <c r="F14" s="113" t="s">
        <v>3488</v>
      </c>
      <c r="G14" s="58">
        <v>3.36</v>
      </c>
      <c r="H14" t="s">
        <v>98</v>
      </c>
      <c r="I14" s="59">
        <v>7.4999999999999997E-3</v>
      </c>
      <c r="J14" s="59">
        <v>1.15E-2</v>
      </c>
      <c r="K14" s="58">
        <v>4313217.0599999996</v>
      </c>
      <c r="L14" s="58">
        <v>111.6</v>
      </c>
      <c r="M14" s="58">
        <v>0</v>
      </c>
      <c r="N14" s="58">
        <v>4813.5502389599997</v>
      </c>
      <c r="O14" s="59">
        <v>2.0000000000000001E-4</v>
      </c>
      <c r="P14" s="59">
        <v>3.3599999999999998E-2</v>
      </c>
      <c r="Q14" s="59">
        <v>1.04E-2</v>
      </c>
    </row>
    <row r="15" spans="1:34">
      <c r="A15" t="s">
        <v>197</v>
      </c>
      <c r="B15" t="s">
        <v>198</v>
      </c>
      <c r="C15" t="s">
        <v>96</v>
      </c>
      <c r="D15" t="s">
        <v>194</v>
      </c>
      <c r="E15" s="115" t="s">
        <v>3488</v>
      </c>
      <c r="F15" s="113" t="s">
        <v>3488</v>
      </c>
      <c r="G15" s="58">
        <v>19.07</v>
      </c>
      <c r="H15" t="s">
        <v>98</v>
      </c>
      <c r="I15" s="59">
        <v>0.01</v>
      </c>
      <c r="J15" s="59">
        <v>1.7299999999999999E-2</v>
      </c>
      <c r="K15" s="58">
        <v>413164.19</v>
      </c>
      <c r="L15" s="58">
        <v>98.46</v>
      </c>
      <c r="M15" s="58">
        <v>0</v>
      </c>
      <c r="N15" s="58">
        <v>406.80146147400001</v>
      </c>
      <c r="O15" s="59">
        <v>0</v>
      </c>
      <c r="P15" s="59">
        <v>2.8E-3</v>
      </c>
      <c r="Q15" s="59">
        <v>8.9999999999999998E-4</v>
      </c>
    </row>
    <row r="16" spans="1:34">
      <c r="A16" t="s">
        <v>199</v>
      </c>
      <c r="B16" t="s">
        <v>200</v>
      </c>
      <c r="C16" t="s">
        <v>96</v>
      </c>
      <c r="D16" t="s">
        <v>194</v>
      </c>
      <c r="E16" s="115" t="s">
        <v>3488</v>
      </c>
      <c r="F16" s="113" t="s">
        <v>3488</v>
      </c>
      <c r="G16" s="58">
        <v>1.82</v>
      </c>
      <c r="H16" t="s">
        <v>98</v>
      </c>
      <c r="I16" s="59">
        <v>7.4999999999999997E-3</v>
      </c>
      <c r="J16" s="59">
        <v>1.2500000000000001E-2</v>
      </c>
      <c r="K16" s="58">
        <v>4758171.24</v>
      </c>
      <c r="L16" s="58">
        <v>111.09</v>
      </c>
      <c r="M16" s="58">
        <v>0</v>
      </c>
      <c r="N16" s="58">
        <v>5285.8524305159999</v>
      </c>
      <c r="O16" s="59">
        <v>2.0000000000000001E-4</v>
      </c>
      <c r="P16" s="59">
        <v>3.6900000000000002E-2</v>
      </c>
      <c r="Q16" s="59">
        <v>1.14E-2</v>
      </c>
    </row>
    <row r="17" spans="1:17">
      <c r="A17" t="s">
        <v>201</v>
      </c>
      <c r="B17" t="s">
        <v>202</v>
      </c>
      <c r="C17" t="s">
        <v>96</v>
      </c>
      <c r="D17" t="s">
        <v>194</v>
      </c>
      <c r="E17" s="115" t="s">
        <v>3488</v>
      </c>
      <c r="F17" s="113" t="s">
        <v>3488</v>
      </c>
      <c r="G17" s="58">
        <v>7.88</v>
      </c>
      <c r="H17" t="s">
        <v>98</v>
      </c>
      <c r="I17" s="59">
        <v>1E-3</v>
      </c>
      <c r="J17" s="59">
        <v>1.46E-2</v>
      </c>
      <c r="K17" s="58">
        <v>11290438.9</v>
      </c>
      <c r="L17" s="58">
        <v>100.3</v>
      </c>
      <c r="M17" s="58">
        <v>0</v>
      </c>
      <c r="N17" s="58">
        <v>11324.3102167</v>
      </c>
      <c r="O17" s="59">
        <v>4.0000000000000002E-4</v>
      </c>
      <c r="P17" s="59">
        <v>7.9000000000000001E-2</v>
      </c>
      <c r="Q17" s="59">
        <v>2.4500000000000001E-2</v>
      </c>
    </row>
    <row r="18" spans="1:17">
      <c r="A18" t="s">
        <v>204</v>
      </c>
      <c r="B18" t="s">
        <v>205</v>
      </c>
      <c r="C18" t="s">
        <v>96</v>
      </c>
      <c r="D18" t="s">
        <v>194</v>
      </c>
      <c r="E18" s="115" t="s">
        <v>3488</v>
      </c>
      <c r="F18" s="113" t="s">
        <v>3488</v>
      </c>
      <c r="G18" s="58">
        <v>25.69</v>
      </c>
      <c r="H18" t="s">
        <v>98</v>
      </c>
      <c r="I18" s="59">
        <v>5.0000000000000001E-3</v>
      </c>
      <c r="J18" s="59">
        <v>1.7899999999999999E-2</v>
      </c>
      <c r="K18" s="58">
        <v>3929686.34</v>
      </c>
      <c r="L18" s="58">
        <v>80.180000000000007</v>
      </c>
      <c r="M18" s="58">
        <v>0</v>
      </c>
      <c r="N18" s="58">
        <v>3150.822507412</v>
      </c>
      <c r="O18" s="59">
        <v>2.9999999999999997E-4</v>
      </c>
      <c r="P18" s="59">
        <v>2.1999999999999999E-2</v>
      </c>
      <c r="Q18" s="59">
        <v>6.7999999999999996E-3</v>
      </c>
    </row>
    <row r="19" spans="1:17">
      <c r="A19" t="s">
        <v>207</v>
      </c>
      <c r="B19" t="s">
        <v>208</v>
      </c>
      <c r="C19" t="s">
        <v>96</v>
      </c>
      <c r="D19" t="s">
        <v>194</v>
      </c>
      <c r="E19" s="115" t="s">
        <v>3488</v>
      </c>
      <c r="F19" s="113" t="s">
        <v>3488</v>
      </c>
      <c r="G19" s="58">
        <v>14.4</v>
      </c>
      <c r="H19" t="s">
        <v>98</v>
      </c>
      <c r="I19" s="59">
        <v>2.75E-2</v>
      </c>
      <c r="J19" s="59">
        <v>1.6500000000000001E-2</v>
      </c>
      <c r="K19" s="58">
        <v>995489.97</v>
      </c>
      <c r="L19" s="58">
        <v>140.35</v>
      </c>
      <c r="M19" s="58">
        <v>0</v>
      </c>
      <c r="N19" s="58">
        <v>1397.170172895</v>
      </c>
      <c r="O19" s="59">
        <v>1E-4</v>
      </c>
      <c r="P19" s="59">
        <v>9.7999999999999997E-3</v>
      </c>
      <c r="Q19" s="59">
        <v>3.0000000000000001E-3</v>
      </c>
    </row>
    <row r="20" spans="1:17">
      <c r="A20" t="s">
        <v>209</v>
      </c>
      <c r="B20" t="s">
        <v>210</v>
      </c>
      <c r="C20" t="s">
        <v>96</v>
      </c>
      <c r="D20" t="s">
        <v>194</v>
      </c>
      <c r="E20" s="115" t="s">
        <v>3488</v>
      </c>
      <c r="F20" s="113" t="s">
        <v>3488</v>
      </c>
      <c r="G20" s="58">
        <v>10.14</v>
      </c>
      <c r="H20" t="s">
        <v>98</v>
      </c>
      <c r="I20" s="59">
        <v>0.04</v>
      </c>
      <c r="J20" s="59">
        <v>1.5299999999999999E-2</v>
      </c>
      <c r="K20" s="58">
        <v>437249.03</v>
      </c>
      <c r="L20" s="58">
        <v>172.48</v>
      </c>
      <c r="M20" s="58">
        <v>0</v>
      </c>
      <c r="N20" s="58">
        <v>754.16712694399996</v>
      </c>
      <c r="O20" s="59">
        <v>0</v>
      </c>
      <c r="P20" s="59">
        <v>5.3E-3</v>
      </c>
      <c r="Q20" s="59">
        <v>1.6000000000000001E-3</v>
      </c>
    </row>
    <row r="21" spans="1:17">
      <c r="A21" t="s">
        <v>211</v>
      </c>
      <c r="B21" t="s">
        <v>212</v>
      </c>
      <c r="C21" t="s">
        <v>96</v>
      </c>
      <c r="D21" t="s">
        <v>194</v>
      </c>
      <c r="E21" s="115" t="s">
        <v>3488</v>
      </c>
      <c r="F21" s="113" t="s">
        <v>3488</v>
      </c>
      <c r="G21" s="58">
        <v>5.33</v>
      </c>
      <c r="H21" t="s">
        <v>98</v>
      </c>
      <c r="I21" s="59">
        <v>5.0000000000000001E-3</v>
      </c>
      <c r="J21" s="59">
        <v>1.26E-2</v>
      </c>
      <c r="K21" s="58">
        <v>9260396.1600000001</v>
      </c>
      <c r="L21" s="58">
        <v>107.42</v>
      </c>
      <c r="M21" s="58">
        <v>0</v>
      </c>
      <c r="N21" s="58">
        <v>9947.5175550719996</v>
      </c>
      <c r="O21" s="59">
        <v>5.0000000000000001E-4</v>
      </c>
      <c r="P21" s="59">
        <v>6.9400000000000003E-2</v>
      </c>
      <c r="Q21" s="59">
        <v>2.1499999999999998E-2</v>
      </c>
    </row>
    <row r="22" spans="1:17">
      <c r="A22" t="s">
        <v>214</v>
      </c>
      <c r="B22" t="s">
        <v>215</v>
      </c>
      <c r="C22" t="s">
        <v>96</v>
      </c>
      <c r="D22" t="s">
        <v>194</v>
      </c>
      <c r="E22" s="115" t="s">
        <v>3488</v>
      </c>
      <c r="F22" s="113" t="s">
        <v>3488</v>
      </c>
      <c r="G22" s="58">
        <v>2.57</v>
      </c>
      <c r="H22" t="s">
        <v>98</v>
      </c>
      <c r="I22" s="59">
        <v>1E-3</v>
      </c>
      <c r="J22" s="59">
        <v>1.1299999999999999E-2</v>
      </c>
      <c r="K22" s="58">
        <v>9760729.0099999998</v>
      </c>
      <c r="L22" s="58">
        <v>108.67</v>
      </c>
      <c r="M22" s="58">
        <v>0</v>
      </c>
      <c r="N22" s="58">
        <v>10606.984215167</v>
      </c>
      <c r="O22" s="59">
        <v>5.0000000000000001E-4</v>
      </c>
      <c r="P22" s="59">
        <v>7.3999999999999996E-2</v>
      </c>
      <c r="Q22" s="59">
        <v>2.3E-2</v>
      </c>
    </row>
    <row r="23" spans="1:17">
      <c r="A23" t="s">
        <v>216</v>
      </c>
      <c r="B23" t="s">
        <v>217</v>
      </c>
      <c r="C23" t="s">
        <v>96</v>
      </c>
      <c r="D23" t="s">
        <v>194</v>
      </c>
      <c r="E23" s="115" t="s">
        <v>3488</v>
      </c>
      <c r="F23" s="113" t="s">
        <v>3488</v>
      </c>
      <c r="G23" s="58">
        <v>4.72</v>
      </c>
      <c r="H23" t="s">
        <v>98</v>
      </c>
      <c r="I23" s="59">
        <v>1.0999999999999999E-2</v>
      </c>
      <c r="J23" s="59">
        <v>1.21E-2</v>
      </c>
      <c r="K23" s="58">
        <v>3078561.83</v>
      </c>
      <c r="L23" s="58">
        <v>100.55</v>
      </c>
      <c r="M23" s="58">
        <v>0</v>
      </c>
      <c r="N23" s="58">
        <v>3095.4939200650001</v>
      </c>
      <c r="O23" s="59">
        <v>0</v>
      </c>
      <c r="P23" s="59">
        <v>2.1600000000000001E-2</v>
      </c>
      <c r="Q23" s="59">
        <v>6.7000000000000002E-3</v>
      </c>
    </row>
    <row r="24" spans="1:17">
      <c r="A24" s="60" t="s">
        <v>219</v>
      </c>
      <c r="B24" s="115" t="s">
        <v>3488</v>
      </c>
      <c r="C24" s="115" t="s">
        <v>3488</v>
      </c>
      <c r="D24" s="115" t="s">
        <v>3488</v>
      </c>
      <c r="E24" s="115" t="s">
        <v>3488</v>
      </c>
      <c r="F24" s="115" t="s">
        <v>3488</v>
      </c>
      <c r="G24" s="62">
        <v>6.01</v>
      </c>
      <c r="H24" s="115" t="s">
        <v>3488</v>
      </c>
      <c r="I24" s="115" t="s">
        <v>3488</v>
      </c>
      <c r="J24" s="61">
        <v>4.2900000000000001E-2</v>
      </c>
      <c r="K24" s="62">
        <v>104838080.12</v>
      </c>
      <c r="L24" s="115" t="s">
        <v>3488</v>
      </c>
      <c r="M24" s="62">
        <v>0</v>
      </c>
      <c r="N24" s="62">
        <v>92093.413384967993</v>
      </c>
      <c r="O24" s="115" t="s">
        <v>3488</v>
      </c>
      <c r="P24" s="61">
        <v>0.64270000000000005</v>
      </c>
      <c r="Q24" s="61">
        <v>0.19939999999999999</v>
      </c>
    </row>
    <row r="25" spans="1:17">
      <c r="A25" s="60" t="s">
        <v>220</v>
      </c>
      <c r="B25" s="115" t="s">
        <v>3488</v>
      </c>
      <c r="C25" s="115" t="s">
        <v>3488</v>
      </c>
      <c r="D25" s="115" t="s">
        <v>3488</v>
      </c>
      <c r="E25" s="115" t="s">
        <v>3488</v>
      </c>
      <c r="F25" s="115" t="s">
        <v>3488</v>
      </c>
      <c r="G25" s="62">
        <v>0.33</v>
      </c>
      <c r="H25" s="115" t="s">
        <v>3488</v>
      </c>
      <c r="I25" s="115" t="s">
        <v>3488</v>
      </c>
      <c r="J25" s="61">
        <v>5.0599999999999999E-2</v>
      </c>
      <c r="K25" s="62">
        <v>25385402.02</v>
      </c>
      <c r="L25" s="115" t="s">
        <v>3488</v>
      </c>
      <c r="M25" s="62">
        <v>0</v>
      </c>
      <c r="N25" s="62">
        <v>25028.368745077001</v>
      </c>
      <c r="O25" s="115" t="s">
        <v>3488</v>
      </c>
      <c r="P25" s="61">
        <v>0.17469999999999999</v>
      </c>
      <c r="Q25" s="61">
        <v>5.4199999999999998E-2</v>
      </c>
    </row>
    <row r="26" spans="1:17">
      <c r="A26" t="s">
        <v>221</v>
      </c>
      <c r="B26" t="s">
        <v>222</v>
      </c>
      <c r="C26" t="s">
        <v>96</v>
      </c>
      <c r="D26" t="s">
        <v>194</v>
      </c>
      <c r="E26" s="115" t="s">
        <v>3488</v>
      </c>
      <c r="F26" s="113" t="s">
        <v>3488</v>
      </c>
      <c r="G26" s="58">
        <v>0.25</v>
      </c>
      <c r="H26" t="s">
        <v>98</v>
      </c>
      <c r="I26" s="59">
        <v>0</v>
      </c>
      <c r="J26" s="59">
        <v>4.4900000000000002E-2</v>
      </c>
      <c r="K26" s="58">
        <v>2456211.94</v>
      </c>
      <c r="L26" s="58">
        <v>98.9</v>
      </c>
      <c r="M26" s="58">
        <v>0</v>
      </c>
      <c r="N26" s="58">
        <v>2429.1936086599999</v>
      </c>
      <c r="O26" s="59">
        <v>1E-4</v>
      </c>
      <c r="P26" s="59">
        <v>1.7000000000000001E-2</v>
      </c>
      <c r="Q26" s="59">
        <v>5.3E-3</v>
      </c>
    </row>
    <row r="27" spans="1:17">
      <c r="A27" t="s">
        <v>224</v>
      </c>
      <c r="B27" t="s">
        <v>225</v>
      </c>
      <c r="C27" t="s">
        <v>96</v>
      </c>
      <c r="D27" t="s">
        <v>194</v>
      </c>
      <c r="E27" s="115" t="s">
        <v>3488</v>
      </c>
      <c r="F27" s="113" t="s">
        <v>3488</v>
      </c>
      <c r="G27" s="58">
        <v>0.84</v>
      </c>
      <c r="H27" t="s">
        <v>98</v>
      </c>
      <c r="I27" s="59">
        <v>0</v>
      </c>
      <c r="J27" s="59">
        <v>4.1599999999999998E-2</v>
      </c>
      <c r="K27" s="58">
        <v>363654.83</v>
      </c>
      <c r="L27" s="58">
        <v>96.61</v>
      </c>
      <c r="M27" s="58">
        <v>0</v>
      </c>
      <c r="N27" s="58">
        <v>351.32693126300001</v>
      </c>
      <c r="O27" s="59">
        <v>0</v>
      </c>
      <c r="P27" s="59">
        <v>2.5000000000000001E-3</v>
      </c>
      <c r="Q27" s="59">
        <v>8.0000000000000004E-4</v>
      </c>
    </row>
    <row r="28" spans="1:17">
      <c r="A28" t="s">
        <v>227</v>
      </c>
      <c r="B28" t="s">
        <v>228</v>
      </c>
      <c r="C28" t="s">
        <v>96</v>
      </c>
      <c r="D28" t="s">
        <v>194</v>
      </c>
      <c r="E28" s="115" t="s">
        <v>3488</v>
      </c>
      <c r="F28" s="113" t="s">
        <v>3488</v>
      </c>
      <c r="G28" s="58">
        <v>0.01</v>
      </c>
      <c r="H28" t="s">
        <v>98</v>
      </c>
      <c r="I28" s="59">
        <v>0</v>
      </c>
      <c r="J28" s="59">
        <v>3.7199999999999997E-2</v>
      </c>
      <c r="K28" s="58">
        <v>4692152.03</v>
      </c>
      <c r="L28" s="58">
        <v>99.98</v>
      </c>
      <c r="M28" s="58">
        <v>0</v>
      </c>
      <c r="N28" s="58">
        <v>4691.2135995939998</v>
      </c>
      <c r="O28" s="59">
        <v>1E-4</v>
      </c>
      <c r="P28" s="59">
        <v>3.27E-2</v>
      </c>
      <c r="Q28" s="59">
        <v>1.0200000000000001E-2</v>
      </c>
    </row>
    <row r="29" spans="1:17">
      <c r="A29" t="s">
        <v>230</v>
      </c>
      <c r="B29" t="s">
        <v>231</v>
      </c>
      <c r="C29" t="s">
        <v>96</v>
      </c>
      <c r="D29" t="s">
        <v>194</v>
      </c>
      <c r="E29" s="115" t="s">
        <v>3488</v>
      </c>
      <c r="F29" s="113" t="s">
        <v>3488</v>
      </c>
      <c r="G29" s="58">
        <v>0.92</v>
      </c>
      <c r="H29" t="s">
        <v>98</v>
      </c>
      <c r="I29" s="59">
        <v>0</v>
      </c>
      <c r="J29" s="59">
        <v>4.1200000000000001E-2</v>
      </c>
      <c r="K29" s="58">
        <v>2375209.19</v>
      </c>
      <c r="L29" s="58">
        <v>96.34</v>
      </c>
      <c r="M29" s="58">
        <v>0</v>
      </c>
      <c r="N29" s="58">
        <v>2288.2765336460002</v>
      </c>
      <c r="O29" s="59">
        <v>2.0000000000000001E-4</v>
      </c>
      <c r="P29" s="59">
        <v>1.6E-2</v>
      </c>
      <c r="Q29" s="59">
        <v>5.0000000000000001E-3</v>
      </c>
    </row>
    <row r="30" spans="1:17">
      <c r="A30" t="s">
        <v>233</v>
      </c>
      <c r="B30" t="s">
        <v>234</v>
      </c>
      <c r="C30" t="s">
        <v>96</v>
      </c>
      <c r="D30" t="s">
        <v>194</v>
      </c>
      <c r="E30" s="115" t="s">
        <v>3488</v>
      </c>
      <c r="F30" s="113" t="s">
        <v>3488</v>
      </c>
      <c r="G30" s="58">
        <v>0.09</v>
      </c>
      <c r="H30" t="s">
        <v>98</v>
      </c>
      <c r="I30" s="59">
        <v>0</v>
      </c>
      <c r="J30" s="59">
        <v>4.5499999999999999E-2</v>
      </c>
      <c r="K30" s="58">
        <v>2432711.61</v>
      </c>
      <c r="L30" s="58">
        <v>99.55</v>
      </c>
      <c r="M30" s="58">
        <v>0</v>
      </c>
      <c r="N30" s="58">
        <v>2421.7644077549999</v>
      </c>
      <c r="O30" s="59">
        <v>0</v>
      </c>
      <c r="P30" s="59">
        <v>1.6899999999999998E-2</v>
      </c>
      <c r="Q30" s="59">
        <v>5.1999999999999998E-3</v>
      </c>
    </row>
    <row r="31" spans="1:17">
      <c r="A31" t="s">
        <v>236</v>
      </c>
      <c r="B31" t="s">
        <v>237</v>
      </c>
      <c r="C31" t="s">
        <v>96</v>
      </c>
      <c r="D31" t="s">
        <v>194</v>
      </c>
      <c r="E31" s="115" t="s">
        <v>3488</v>
      </c>
      <c r="F31" s="113" t="s">
        <v>3488</v>
      </c>
      <c r="G31" s="58">
        <v>0.17</v>
      </c>
      <c r="H31" t="s">
        <v>98</v>
      </c>
      <c r="I31" s="59">
        <v>0</v>
      </c>
      <c r="J31" s="59">
        <v>4.4999999999999998E-2</v>
      </c>
      <c r="K31" s="58">
        <v>4404649.58</v>
      </c>
      <c r="L31" s="58">
        <v>99.22</v>
      </c>
      <c r="M31" s="58">
        <v>0</v>
      </c>
      <c r="N31" s="58">
        <v>4370.2933132759999</v>
      </c>
      <c r="O31" s="59">
        <v>1E-4</v>
      </c>
      <c r="P31" s="59">
        <v>3.0499999999999999E-2</v>
      </c>
      <c r="Q31" s="59">
        <v>9.4999999999999998E-3</v>
      </c>
    </row>
    <row r="32" spans="1:17">
      <c r="A32" t="s">
        <v>239</v>
      </c>
      <c r="B32" t="s">
        <v>240</v>
      </c>
      <c r="C32" t="s">
        <v>96</v>
      </c>
      <c r="D32" t="s">
        <v>194</v>
      </c>
      <c r="E32" s="115" t="s">
        <v>3488</v>
      </c>
      <c r="F32" s="113" t="s">
        <v>3488</v>
      </c>
      <c r="G32" s="58">
        <v>0.59</v>
      </c>
      <c r="H32" t="s">
        <v>98</v>
      </c>
      <c r="I32" s="59">
        <v>0</v>
      </c>
      <c r="J32" s="59">
        <v>4.2500000000000003E-2</v>
      </c>
      <c r="K32" s="58">
        <v>903942.01</v>
      </c>
      <c r="L32" s="58">
        <v>97.53</v>
      </c>
      <c r="M32" s="58">
        <v>0</v>
      </c>
      <c r="N32" s="58">
        <v>881.61464235300002</v>
      </c>
      <c r="O32" s="59">
        <v>1E-4</v>
      </c>
      <c r="P32" s="59">
        <v>6.1999999999999998E-3</v>
      </c>
      <c r="Q32" s="59">
        <v>1.9E-3</v>
      </c>
    </row>
    <row r="33" spans="1:17">
      <c r="A33" t="s">
        <v>242</v>
      </c>
      <c r="B33" t="s">
        <v>243</v>
      </c>
      <c r="C33" t="s">
        <v>96</v>
      </c>
      <c r="D33" t="s">
        <v>194</v>
      </c>
      <c r="E33" s="115" t="s">
        <v>3488</v>
      </c>
      <c r="F33" s="113" t="s">
        <v>3488</v>
      </c>
      <c r="G33" s="58">
        <v>0.67</v>
      </c>
      <c r="H33" t="s">
        <v>98</v>
      </c>
      <c r="I33" s="59">
        <v>0</v>
      </c>
      <c r="J33" s="59">
        <v>4.1399999999999999E-2</v>
      </c>
      <c r="K33" s="58">
        <v>3244447.75</v>
      </c>
      <c r="L33" s="58">
        <v>97.29</v>
      </c>
      <c r="M33" s="58">
        <v>0</v>
      </c>
      <c r="N33" s="58">
        <v>3156.5232159749999</v>
      </c>
      <c r="O33" s="59">
        <v>2.0000000000000001E-4</v>
      </c>
      <c r="P33" s="59">
        <v>2.1999999999999999E-2</v>
      </c>
      <c r="Q33" s="59">
        <v>6.7999999999999996E-3</v>
      </c>
    </row>
    <row r="34" spans="1:17">
      <c r="A34" t="s">
        <v>244</v>
      </c>
      <c r="B34" t="s">
        <v>245</v>
      </c>
      <c r="C34" t="s">
        <v>96</v>
      </c>
      <c r="D34" t="s">
        <v>194</v>
      </c>
      <c r="E34" s="115" t="s">
        <v>3488</v>
      </c>
      <c r="F34" s="113" t="s">
        <v>3488</v>
      </c>
      <c r="G34" s="58">
        <v>0.34</v>
      </c>
      <c r="H34" t="s">
        <v>98</v>
      </c>
      <c r="I34" s="59">
        <v>0</v>
      </c>
      <c r="J34" s="59">
        <v>4.4600000000000001E-2</v>
      </c>
      <c r="K34" s="58">
        <v>2793708.95</v>
      </c>
      <c r="L34" s="58">
        <v>98.48</v>
      </c>
      <c r="M34" s="58">
        <v>0</v>
      </c>
      <c r="N34" s="58">
        <v>2751.2445739599998</v>
      </c>
      <c r="O34" s="59">
        <v>2.0000000000000001E-4</v>
      </c>
      <c r="P34" s="59">
        <v>1.9199999999999998E-2</v>
      </c>
      <c r="Q34" s="59">
        <v>6.0000000000000001E-3</v>
      </c>
    </row>
    <row r="35" spans="1:17">
      <c r="A35" t="s">
        <v>247</v>
      </c>
      <c r="B35" t="s">
        <v>248</v>
      </c>
      <c r="C35" t="s">
        <v>96</v>
      </c>
      <c r="D35" t="s">
        <v>194</v>
      </c>
      <c r="E35" s="115" t="s">
        <v>3488</v>
      </c>
      <c r="F35" s="113" t="s">
        <v>3488</v>
      </c>
      <c r="G35" s="58">
        <v>0.42</v>
      </c>
      <c r="H35" t="s">
        <v>98</v>
      </c>
      <c r="I35" s="59">
        <v>0</v>
      </c>
      <c r="J35" s="59">
        <v>4.4699999999999997E-2</v>
      </c>
      <c r="K35" s="58">
        <v>1718714.13</v>
      </c>
      <c r="L35" s="58">
        <v>98.15</v>
      </c>
      <c r="M35" s="58">
        <v>0</v>
      </c>
      <c r="N35" s="58">
        <v>1686.9179185949999</v>
      </c>
      <c r="O35" s="59">
        <v>1E-4</v>
      </c>
      <c r="P35" s="59">
        <v>1.18E-2</v>
      </c>
      <c r="Q35" s="59">
        <v>3.7000000000000002E-3</v>
      </c>
    </row>
    <row r="36" spans="1:17">
      <c r="A36" s="60" t="s">
        <v>250</v>
      </c>
      <c r="B36" s="115" t="s">
        <v>3488</v>
      </c>
      <c r="C36" s="115" t="s">
        <v>3488</v>
      </c>
      <c r="D36" s="115" t="s">
        <v>3488</v>
      </c>
      <c r="E36" s="115" t="s">
        <v>3488</v>
      </c>
      <c r="F36" s="115" t="s">
        <v>3488</v>
      </c>
      <c r="G36" s="62">
        <v>8.19</v>
      </c>
      <c r="H36" s="115" t="s">
        <v>3488</v>
      </c>
      <c r="I36" s="115" t="s">
        <v>3488</v>
      </c>
      <c r="J36" s="61">
        <v>0.04</v>
      </c>
      <c r="K36" s="62">
        <v>78687386.280000001</v>
      </c>
      <c r="L36" s="115" t="s">
        <v>3488</v>
      </c>
      <c r="M36" s="62">
        <v>0</v>
      </c>
      <c r="N36" s="62">
        <v>66310.857406747004</v>
      </c>
      <c r="O36" s="115" t="s">
        <v>3488</v>
      </c>
      <c r="P36" s="61">
        <v>0.46279999999999999</v>
      </c>
      <c r="Q36" s="61">
        <v>0.14360000000000001</v>
      </c>
    </row>
    <row r="37" spans="1:17">
      <c r="A37" t="s">
        <v>251</v>
      </c>
      <c r="B37" t="s">
        <v>252</v>
      </c>
      <c r="C37" t="s">
        <v>96</v>
      </c>
      <c r="D37" t="s">
        <v>194</v>
      </c>
      <c r="E37" s="115" t="s">
        <v>3488</v>
      </c>
      <c r="F37" s="113" t="s">
        <v>3488</v>
      </c>
      <c r="G37" s="58">
        <v>4.51</v>
      </c>
      <c r="H37" t="s">
        <v>98</v>
      </c>
      <c r="I37" s="59">
        <v>2.2499999999999999E-2</v>
      </c>
      <c r="J37" s="59">
        <v>3.6700000000000003E-2</v>
      </c>
      <c r="K37" s="58">
        <v>7373990.1600000001</v>
      </c>
      <c r="L37" s="58">
        <v>94.49</v>
      </c>
      <c r="M37" s="58">
        <v>0</v>
      </c>
      <c r="N37" s="58">
        <v>6967.6833021840002</v>
      </c>
      <c r="O37" s="59">
        <v>2.9999999999999997E-4</v>
      </c>
      <c r="P37" s="59">
        <v>4.8599999999999997E-2</v>
      </c>
      <c r="Q37" s="59">
        <v>1.5100000000000001E-2</v>
      </c>
    </row>
    <row r="38" spans="1:17">
      <c r="A38" t="s">
        <v>253</v>
      </c>
      <c r="B38" t="s">
        <v>254</v>
      </c>
      <c r="C38" t="s">
        <v>96</v>
      </c>
      <c r="D38" t="s">
        <v>194</v>
      </c>
      <c r="E38" s="115" t="s">
        <v>3488</v>
      </c>
      <c r="F38" s="113" t="s">
        <v>3488</v>
      </c>
      <c r="G38" s="58">
        <v>2.13</v>
      </c>
      <c r="H38" t="s">
        <v>98</v>
      </c>
      <c r="I38" s="59">
        <v>5.0000000000000001E-3</v>
      </c>
      <c r="J38" s="59">
        <v>3.7600000000000001E-2</v>
      </c>
      <c r="K38" s="58">
        <v>2298465.67</v>
      </c>
      <c r="L38" s="58">
        <v>93.78</v>
      </c>
      <c r="M38" s="58">
        <v>0</v>
      </c>
      <c r="N38" s="58">
        <v>2155.501105326</v>
      </c>
      <c r="O38" s="59">
        <v>1E-4</v>
      </c>
      <c r="P38" s="59">
        <v>1.4999999999999999E-2</v>
      </c>
      <c r="Q38" s="59">
        <v>4.7000000000000002E-3</v>
      </c>
    </row>
    <row r="39" spans="1:17">
      <c r="A39" t="s">
        <v>255</v>
      </c>
      <c r="B39" t="s">
        <v>256</v>
      </c>
      <c r="C39" t="s">
        <v>96</v>
      </c>
      <c r="D39" t="s">
        <v>194</v>
      </c>
      <c r="E39" s="115" t="s">
        <v>3488</v>
      </c>
      <c r="F39" s="113" t="s">
        <v>3488</v>
      </c>
      <c r="G39" s="58">
        <v>4.66</v>
      </c>
      <c r="H39" t="s">
        <v>98</v>
      </c>
      <c r="I39" s="59">
        <v>3.7499999999999999E-2</v>
      </c>
      <c r="J39" s="59">
        <v>3.7199999999999997E-2</v>
      </c>
      <c r="K39" s="58">
        <v>5124262.55</v>
      </c>
      <c r="L39" s="58">
        <v>102.8</v>
      </c>
      <c r="M39" s="58">
        <v>0</v>
      </c>
      <c r="N39" s="58">
        <v>5267.7419013999997</v>
      </c>
      <c r="O39" s="59">
        <v>4.0000000000000002E-4</v>
      </c>
      <c r="P39" s="59">
        <v>3.6799999999999999E-2</v>
      </c>
      <c r="Q39" s="59">
        <v>1.14E-2</v>
      </c>
    </row>
    <row r="40" spans="1:17">
      <c r="A40" t="s">
        <v>257</v>
      </c>
      <c r="B40" t="s">
        <v>258</v>
      </c>
      <c r="C40" t="s">
        <v>96</v>
      </c>
      <c r="D40" t="s">
        <v>194</v>
      </c>
      <c r="E40" s="115" t="s">
        <v>3488</v>
      </c>
      <c r="F40" s="113" t="s">
        <v>3488</v>
      </c>
      <c r="G40" s="58">
        <v>3.12</v>
      </c>
      <c r="H40" t="s">
        <v>98</v>
      </c>
      <c r="I40" s="59">
        <v>0.02</v>
      </c>
      <c r="J40" s="59">
        <v>3.6499999999999998E-2</v>
      </c>
      <c r="K40" s="58">
        <v>3164690.52</v>
      </c>
      <c r="L40" s="58">
        <v>96.55</v>
      </c>
      <c r="M40" s="58">
        <v>0</v>
      </c>
      <c r="N40" s="58">
        <v>3055.50869706</v>
      </c>
      <c r="O40" s="59">
        <v>1E-4</v>
      </c>
      <c r="P40" s="59">
        <v>2.1299999999999999E-2</v>
      </c>
      <c r="Q40" s="59">
        <v>6.6E-3</v>
      </c>
    </row>
    <row r="41" spans="1:17">
      <c r="A41" t="s">
        <v>259</v>
      </c>
      <c r="B41" t="s">
        <v>260</v>
      </c>
      <c r="C41" t="s">
        <v>96</v>
      </c>
      <c r="D41" t="s">
        <v>194</v>
      </c>
      <c r="E41" s="115" t="s">
        <v>3488</v>
      </c>
      <c r="F41" s="113" t="s">
        <v>3488</v>
      </c>
      <c r="G41" s="58">
        <v>14.97</v>
      </c>
      <c r="H41" t="s">
        <v>98</v>
      </c>
      <c r="I41" s="59">
        <v>3.7499999999999999E-2</v>
      </c>
      <c r="J41" s="59">
        <v>4.5100000000000001E-2</v>
      </c>
      <c r="K41" s="58">
        <v>3584183.78</v>
      </c>
      <c r="L41" s="58">
        <v>92</v>
      </c>
      <c r="M41" s="58">
        <v>0</v>
      </c>
      <c r="N41" s="58">
        <v>3297.4490775999998</v>
      </c>
      <c r="O41" s="59">
        <v>1E-4</v>
      </c>
      <c r="P41" s="59">
        <v>2.3E-2</v>
      </c>
      <c r="Q41" s="59">
        <v>7.1000000000000004E-3</v>
      </c>
    </row>
    <row r="42" spans="1:17">
      <c r="A42" t="s">
        <v>261</v>
      </c>
      <c r="B42" t="s">
        <v>262</v>
      </c>
      <c r="C42" t="s">
        <v>96</v>
      </c>
      <c r="D42" t="s">
        <v>194</v>
      </c>
      <c r="E42" s="115" t="s">
        <v>3488</v>
      </c>
      <c r="F42" s="113" t="s">
        <v>3488</v>
      </c>
      <c r="G42" s="58">
        <v>1.64</v>
      </c>
      <c r="H42" t="s">
        <v>98</v>
      </c>
      <c r="I42" s="59">
        <v>1.7500000000000002E-2</v>
      </c>
      <c r="J42" s="59">
        <v>3.8100000000000002E-2</v>
      </c>
      <c r="K42" s="58">
        <v>1476045.39</v>
      </c>
      <c r="L42" s="58">
        <v>97.32</v>
      </c>
      <c r="M42" s="58">
        <v>0</v>
      </c>
      <c r="N42" s="58">
        <v>1436.4873735480001</v>
      </c>
      <c r="O42" s="59">
        <v>1E-4</v>
      </c>
      <c r="P42" s="59">
        <v>0.01</v>
      </c>
      <c r="Q42" s="59">
        <v>3.0999999999999999E-3</v>
      </c>
    </row>
    <row r="43" spans="1:17">
      <c r="A43" t="s">
        <v>263</v>
      </c>
      <c r="B43" t="s">
        <v>264</v>
      </c>
      <c r="C43" t="s">
        <v>96</v>
      </c>
      <c r="D43" t="s">
        <v>194</v>
      </c>
      <c r="E43" s="115" t="s">
        <v>3488</v>
      </c>
      <c r="F43" s="113" t="s">
        <v>3488</v>
      </c>
      <c r="G43" s="58">
        <v>18.309999999999999</v>
      </c>
      <c r="H43" t="s">
        <v>98</v>
      </c>
      <c r="I43" s="59">
        <v>2.8000000000000001E-2</v>
      </c>
      <c r="J43" s="59">
        <v>4.6199999999999998E-2</v>
      </c>
      <c r="K43" s="58">
        <v>8304346.79</v>
      </c>
      <c r="L43" s="58">
        <v>71.52</v>
      </c>
      <c r="M43" s="58">
        <v>0</v>
      </c>
      <c r="N43" s="58">
        <v>5939.2688242080003</v>
      </c>
      <c r="O43" s="59">
        <v>6.9999999999999999E-4</v>
      </c>
      <c r="P43" s="59">
        <v>4.1399999999999999E-2</v>
      </c>
      <c r="Q43" s="59">
        <v>1.29E-2</v>
      </c>
    </row>
    <row r="44" spans="1:17">
      <c r="A44" t="s">
        <v>266</v>
      </c>
      <c r="B44" t="s">
        <v>267</v>
      </c>
      <c r="C44" t="s">
        <v>96</v>
      </c>
      <c r="D44" t="s">
        <v>194</v>
      </c>
      <c r="E44" s="115" t="s">
        <v>3488</v>
      </c>
      <c r="F44" s="113" t="s">
        <v>3488</v>
      </c>
      <c r="G44" s="58">
        <v>0.24</v>
      </c>
      <c r="H44" t="s">
        <v>98</v>
      </c>
      <c r="I44" s="59">
        <v>3.7499999999999999E-2</v>
      </c>
      <c r="J44" s="59">
        <v>3.27E-2</v>
      </c>
      <c r="K44" s="58">
        <v>637.23</v>
      </c>
      <c r="L44" s="58">
        <v>102.95</v>
      </c>
      <c r="M44" s="58">
        <v>0</v>
      </c>
      <c r="N44" s="58">
        <v>0.65602828499999999</v>
      </c>
      <c r="O44" s="59">
        <v>0</v>
      </c>
      <c r="P44" s="59">
        <v>0</v>
      </c>
      <c r="Q44" s="59">
        <v>0</v>
      </c>
    </row>
    <row r="45" spans="1:17">
      <c r="A45" t="s">
        <v>268</v>
      </c>
      <c r="B45" t="s">
        <v>269</v>
      </c>
      <c r="C45" t="s">
        <v>96</v>
      </c>
      <c r="D45" t="s">
        <v>194</v>
      </c>
      <c r="E45" s="115" t="s">
        <v>3488</v>
      </c>
      <c r="F45" s="113" t="s">
        <v>3488</v>
      </c>
      <c r="G45" s="58">
        <v>11.77</v>
      </c>
      <c r="H45" t="s">
        <v>98</v>
      </c>
      <c r="I45" s="59">
        <v>5.5E-2</v>
      </c>
      <c r="J45" s="59">
        <v>4.41E-2</v>
      </c>
      <c r="K45" s="58">
        <v>2879.18</v>
      </c>
      <c r="L45" s="58">
        <v>118.5</v>
      </c>
      <c r="M45" s="58">
        <v>0</v>
      </c>
      <c r="N45" s="58">
        <v>3.4118282999999998</v>
      </c>
      <c r="O45" s="59">
        <v>0</v>
      </c>
      <c r="P45" s="59">
        <v>0</v>
      </c>
      <c r="Q45" s="59">
        <v>0</v>
      </c>
    </row>
    <row r="46" spans="1:17">
      <c r="A46" t="s">
        <v>271</v>
      </c>
      <c r="B46" t="s">
        <v>272</v>
      </c>
      <c r="C46" t="s">
        <v>96</v>
      </c>
      <c r="D46" t="s">
        <v>194</v>
      </c>
      <c r="E46" s="115" t="s">
        <v>3488</v>
      </c>
      <c r="F46" s="113" t="s">
        <v>3488</v>
      </c>
      <c r="G46" s="58">
        <v>0.82</v>
      </c>
      <c r="H46" t="s">
        <v>98</v>
      </c>
      <c r="I46" s="59">
        <v>4.0000000000000001E-3</v>
      </c>
      <c r="J46" s="59">
        <v>3.9899999999999998E-2</v>
      </c>
      <c r="K46" s="58">
        <v>24003.39</v>
      </c>
      <c r="L46" s="58">
        <v>97.19</v>
      </c>
      <c r="M46" s="58">
        <v>0</v>
      </c>
      <c r="N46" s="58">
        <v>23.328894740999999</v>
      </c>
      <c r="O46" s="59">
        <v>0</v>
      </c>
      <c r="P46" s="59">
        <v>2.0000000000000001E-4</v>
      </c>
      <c r="Q46" s="59">
        <v>1E-4</v>
      </c>
    </row>
    <row r="47" spans="1:17">
      <c r="A47" t="s">
        <v>273</v>
      </c>
      <c r="B47" t="s">
        <v>274</v>
      </c>
      <c r="C47" t="s">
        <v>96</v>
      </c>
      <c r="D47" t="s">
        <v>194</v>
      </c>
      <c r="E47" s="115" t="s">
        <v>3488</v>
      </c>
      <c r="F47" s="113" t="s">
        <v>3488</v>
      </c>
      <c r="G47" s="58">
        <v>1.32</v>
      </c>
      <c r="H47" t="s">
        <v>98</v>
      </c>
      <c r="I47" s="59">
        <v>5.0000000000000001E-3</v>
      </c>
      <c r="J47" s="59">
        <v>3.8399999999999997E-2</v>
      </c>
      <c r="K47" s="58">
        <v>9080.82</v>
      </c>
      <c r="L47" s="58">
        <v>96.1</v>
      </c>
      <c r="M47" s="58">
        <v>0</v>
      </c>
      <c r="N47" s="58">
        <v>8.72666802</v>
      </c>
      <c r="O47" s="59">
        <v>0</v>
      </c>
      <c r="P47" s="59">
        <v>1E-4</v>
      </c>
      <c r="Q47" s="59">
        <v>0</v>
      </c>
    </row>
    <row r="48" spans="1:17">
      <c r="A48" t="s">
        <v>275</v>
      </c>
      <c r="B48" t="s">
        <v>276</v>
      </c>
      <c r="C48" t="s">
        <v>96</v>
      </c>
      <c r="D48" t="s">
        <v>194</v>
      </c>
      <c r="E48" s="115" t="s">
        <v>3488</v>
      </c>
      <c r="F48" s="113" t="s">
        <v>3488</v>
      </c>
      <c r="G48" s="58">
        <v>6.01</v>
      </c>
      <c r="H48" t="s">
        <v>98</v>
      </c>
      <c r="I48" s="59">
        <v>0.01</v>
      </c>
      <c r="J48" s="59">
        <v>3.8100000000000002E-2</v>
      </c>
      <c r="K48" s="58">
        <v>14018178.77</v>
      </c>
      <c r="L48" s="58">
        <v>85.38</v>
      </c>
      <c r="M48" s="58">
        <v>0</v>
      </c>
      <c r="N48" s="58">
        <v>11968.721033825999</v>
      </c>
      <c r="O48" s="59">
        <v>4.0000000000000002E-4</v>
      </c>
      <c r="P48" s="59">
        <v>8.3500000000000005E-2</v>
      </c>
      <c r="Q48" s="59">
        <v>2.5899999999999999E-2</v>
      </c>
    </row>
    <row r="49" spans="1:17">
      <c r="A49" t="s">
        <v>278</v>
      </c>
      <c r="B49" t="s">
        <v>279</v>
      </c>
      <c r="C49" t="s">
        <v>96</v>
      </c>
      <c r="D49" t="s">
        <v>194</v>
      </c>
      <c r="E49" s="115" t="s">
        <v>3488</v>
      </c>
      <c r="F49" s="113" t="s">
        <v>3488</v>
      </c>
      <c r="G49" s="58">
        <v>7.81</v>
      </c>
      <c r="H49" t="s">
        <v>98</v>
      </c>
      <c r="I49" s="59">
        <v>1.2999999999999999E-2</v>
      </c>
      <c r="J49" s="59">
        <v>3.9699999999999999E-2</v>
      </c>
      <c r="K49" s="58">
        <v>20931105.829999998</v>
      </c>
      <c r="L49" s="58">
        <v>82.23</v>
      </c>
      <c r="M49" s="58">
        <v>0</v>
      </c>
      <c r="N49" s="58">
        <v>17211.648324008998</v>
      </c>
      <c r="O49" s="59">
        <v>1E-3</v>
      </c>
      <c r="P49" s="59">
        <v>0.1201</v>
      </c>
      <c r="Q49" s="59">
        <v>3.73E-2</v>
      </c>
    </row>
    <row r="50" spans="1:17">
      <c r="A50" t="s">
        <v>281</v>
      </c>
      <c r="B50" t="s">
        <v>282</v>
      </c>
      <c r="C50" t="s">
        <v>96</v>
      </c>
      <c r="D50" t="s">
        <v>194</v>
      </c>
      <c r="E50" s="115" t="s">
        <v>3488</v>
      </c>
      <c r="F50" s="113" t="s">
        <v>3488</v>
      </c>
      <c r="G50" s="58">
        <v>11.83</v>
      </c>
      <c r="H50" t="s">
        <v>98</v>
      </c>
      <c r="I50" s="59">
        <v>1.4999999999999999E-2</v>
      </c>
      <c r="J50" s="59">
        <v>4.3299999999999998E-2</v>
      </c>
      <c r="K50" s="58">
        <v>12375516.199999999</v>
      </c>
      <c r="L50" s="58">
        <v>72.52</v>
      </c>
      <c r="M50" s="58">
        <v>0</v>
      </c>
      <c r="N50" s="58">
        <v>8974.7243482400008</v>
      </c>
      <c r="O50" s="59">
        <v>5.0000000000000001E-4</v>
      </c>
      <c r="P50" s="59">
        <v>6.2600000000000003E-2</v>
      </c>
      <c r="Q50" s="59">
        <v>1.9400000000000001E-2</v>
      </c>
    </row>
    <row r="51" spans="1:17">
      <c r="A51" s="60" t="s">
        <v>284</v>
      </c>
      <c r="B51" s="115" t="s">
        <v>3488</v>
      </c>
      <c r="C51" s="115" t="s">
        <v>3488</v>
      </c>
      <c r="D51" s="115" t="s">
        <v>3488</v>
      </c>
      <c r="E51" s="115" t="s">
        <v>3488</v>
      </c>
      <c r="F51" s="115" t="s">
        <v>3488</v>
      </c>
      <c r="G51" s="62">
        <v>3.07</v>
      </c>
      <c r="H51" s="115" t="s">
        <v>3488</v>
      </c>
      <c r="I51" s="115" t="s">
        <v>3488</v>
      </c>
      <c r="J51" s="61">
        <v>4.7699999999999999E-2</v>
      </c>
      <c r="K51" s="62">
        <v>765291.82</v>
      </c>
      <c r="L51" s="115" t="s">
        <v>3488</v>
      </c>
      <c r="M51" s="62">
        <v>0</v>
      </c>
      <c r="N51" s="62">
        <v>754.18723314399995</v>
      </c>
      <c r="O51" s="115" t="s">
        <v>3488</v>
      </c>
      <c r="P51" s="61">
        <v>5.3E-3</v>
      </c>
      <c r="Q51" s="61">
        <v>1.6000000000000001E-3</v>
      </c>
    </row>
    <row r="52" spans="1:17">
      <c r="A52" t="s">
        <v>285</v>
      </c>
      <c r="B52" t="s">
        <v>286</v>
      </c>
      <c r="C52" t="s">
        <v>96</v>
      </c>
      <c r="D52" t="s">
        <v>194</v>
      </c>
      <c r="E52" s="115" t="s">
        <v>3488</v>
      </c>
      <c r="F52" s="113" t="s">
        <v>3488</v>
      </c>
      <c r="G52" s="58">
        <v>6.02</v>
      </c>
      <c r="H52" t="s">
        <v>98</v>
      </c>
      <c r="I52" s="59">
        <v>4.1000000000000002E-2</v>
      </c>
      <c r="J52" s="59">
        <v>4.9000000000000002E-2</v>
      </c>
      <c r="K52" s="58">
        <v>163687.06</v>
      </c>
      <c r="L52" s="58">
        <v>96.34</v>
      </c>
      <c r="M52" s="58">
        <v>0</v>
      </c>
      <c r="N52" s="58">
        <v>157.696113604</v>
      </c>
      <c r="O52" s="59">
        <v>0</v>
      </c>
      <c r="P52" s="59">
        <v>1.1000000000000001E-3</v>
      </c>
      <c r="Q52" s="59">
        <v>2.9999999999999997E-4</v>
      </c>
    </row>
    <row r="53" spans="1:17">
      <c r="A53" t="s">
        <v>288</v>
      </c>
      <c r="B53" t="s">
        <v>289</v>
      </c>
      <c r="C53" t="s">
        <v>96</v>
      </c>
      <c r="D53" t="s">
        <v>194</v>
      </c>
      <c r="E53" s="115" t="s">
        <v>3488</v>
      </c>
      <c r="F53" s="113" t="s">
        <v>3488</v>
      </c>
      <c r="G53" s="58">
        <v>2.2999999999999998</v>
      </c>
      <c r="H53" t="s">
        <v>98</v>
      </c>
      <c r="I53" s="59">
        <v>4.1000000000000002E-2</v>
      </c>
      <c r="J53" s="59">
        <v>4.7399999999999998E-2</v>
      </c>
      <c r="K53" s="58">
        <v>601604.76</v>
      </c>
      <c r="L53" s="58">
        <v>99.15</v>
      </c>
      <c r="M53" s="58">
        <v>0</v>
      </c>
      <c r="N53" s="58">
        <v>596.49111954</v>
      </c>
      <c r="O53" s="59">
        <v>0</v>
      </c>
      <c r="P53" s="59">
        <v>4.1999999999999997E-3</v>
      </c>
      <c r="Q53" s="59">
        <v>1.2999999999999999E-3</v>
      </c>
    </row>
    <row r="54" spans="1:17">
      <c r="A54" s="60" t="s">
        <v>291</v>
      </c>
      <c r="B54" s="115" t="s">
        <v>3488</v>
      </c>
      <c r="C54" s="115" t="s">
        <v>3488</v>
      </c>
      <c r="D54" s="115" t="s">
        <v>3488</v>
      </c>
      <c r="E54" s="115" t="s">
        <v>3488</v>
      </c>
      <c r="F54" s="115" t="s">
        <v>3488</v>
      </c>
      <c r="G54" s="62">
        <v>0</v>
      </c>
      <c r="H54" s="115" t="s">
        <v>3488</v>
      </c>
      <c r="I54" s="115" t="s">
        <v>3488</v>
      </c>
      <c r="J54" s="61">
        <v>0</v>
      </c>
      <c r="K54" s="62">
        <v>0</v>
      </c>
      <c r="L54" s="115" t="s">
        <v>3488</v>
      </c>
      <c r="M54" s="62">
        <v>0</v>
      </c>
      <c r="N54" s="62">
        <v>0</v>
      </c>
      <c r="O54" s="115" t="s">
        <v>3488</v>
      </c>
      <c r="P54" s="61">
        <v>0</v>
      </c>
      <c r="Q54" s="61">
        <v>0</v>
      </c>
    </row>
    <row r="55" spans="1:17">
      <c r="A55" t="s">
        <v>176</v>
      </c>
      <c r="B55" t="s">
        <v>176</v>
      </c>
      <c r="C55" s="115" t="s">
        <v>3488</v>
      </c>
      <c r="D55" t="s">
        <v>176</v>
      </c>
      <c r="E55" s="115" t="s">
        <v>3488</v>
      </c>
      <c r="F55" s="115" t="s">
        <v>3488</v>
      </c>
      <c r="G55" s="58">
        <v>0</v>
      </c>
      <c r="H55" t="s">
        <v>176</v>
      </c>
      <c r="I55" s="59">
        <v>0</v>
      </c>
      <c r="J55" s="59">
        <v>0</v>
      </c>
      <c r="K55" s="58">
        <v>0</v>
      </c>
      <c r="L55" s="58">
        <v>0</v>
      </c>
      <c r="M55" s="115" t="s">
        <v>3488</v>
      </c>
      <c r="N55" s="58">
        <v>0</v>
      </c>
      <c r="O55" s="59">
        <v>0</v>
      </c>
      <c r="P55" s="59">
        <v>0</v>
      </c>
      <c r="Q55" s="59">
        <v>0</v>
      </c>
    </row>
    <row r="56" spans="1:17">
      <c r="A56" s="60" t="s">
        <v>187</v>
      </c>
      <c r="B56" s="115" t="s">
        <v>3488</v>
      </c>
      <c r="C56" s="115" t="s">
        <v>3488</v>
      </c>
      <c r="D56" s="115" t="s">
        <v>3488</v>
      </c>
      <c r="E56" s="115" t="s">
        <v>3488</v>
      </c>
      <c r="F56" s="115" t="s">
        <v>3488</v>
      </c>
      <c r="G56" s="62">
        <v>8.86</v>
      </c>
      <c r="H56" s="115" t="s">
        <v>3488</v>
      </c>
      <c r="I56" s="115" t="s">
        <v>3488</v>
      </c>
      <c r="J56" s="61">
        <v>5.3800000000000001E-2</v>
      </c>
      <c r="K56" s="62">
        <v>112730.15</v>
      </c>
      <c r="L56" s="115" t="s">
        <v>3488</v>
      </c>
      <c r="M56" s="62">
        <v>0</v>
      </c>
      <c r="N56" s="62">
        <v>408.83845427456799</v>
      </c>
      <c r="O56" s="115" t="s">
        <v>3488</v>
      </c>
      <c r="P56" s="61">
        <v>2.8999999999999998E-3</v>
      </c>
      <c r="Q56" s="61">
        <v>8.9999999999999998E-4</v>
      </c>
    </row>
    <row r="57" spans="1:17">
      <c r="A57" s="60" t="s">
        <v>292</v>
      </c>
      <c r="B57" s="115" t="s">
        <v>3488</v>
      </c>
      <c r="C57" s="115" t="s">
        <v>3488</v>
      </c>
      <c r="D57" s="115" t="s">
        <v>3488</v>
      </c>
      <c r="E57" s="115" t="s">
        <v>3488</v>
      </c>
      <c r="F57" s="115" t="s">
        <v>3488</v>
      </c>
      <c r="G57" s="62">
        <v>8.86</v>
      </c>
      <c r="H57" s="115" t="s">
        <v>3488</v>
      </c>
      <c r="I57" s="115" t="s">
        <v>3488</v>
      </c>
      <c r="J57" s="61">
        <v>5.3800000000000001E-2</v>
      </c>
      <c r="K57" s="62">
        <v>112730.15</v>
      </c>
      <c r="L57" s="115" t="s">
        <v>3488</v>
      </c>
      <c r="M57" s="62">
        <v>0</v>
      </c>
      <c r="N57" s="62">
        <v>408.83845427456799</v>
      </c>
      <c r="O57" s="115" t="s">
        <v>3488</v>
      </c>
      <c r="P57" s="61">
        <v>2.8999999999999998E-3</v>
      </c>
      <c r="Q57" s="61">
        <v>8.9999999999999998E-4</v>
      </c>
    </row>
    <row r="58" spans="1:17">
      <c r="A58" t="s">
        <v>293</v>
      </c>
      <c r="B58" t="s">
        <v>294</v>
      </c>
      <c r="C58" t="s">
        <v>108</v>
      </c>
      <c r="D58" t="s">
        <v>295</v>
      </c>
      <c r="E58" t="s">
        <v>296</v>
      </c>
      <c r="F58" s="113" t="s">
        <v>3488</v>
      </c>
      <c r="G58" s="58">
        <v>17.670000000000002</v>
      </c>
      <c r="H58" t="s">
        <v>100</v>
      </c>
      <c r="I58" s="59">
        <v>4.4999999999999998E-2</v>
      </c>
      <c r="J58" s="59">
        <v>5.7500000000000002E-2</v>
      </c>
      <c r="K58" s="58">
        <v>32316.6</v>
      </c>
      <c r="L58" s="58">
        <v>78.942499999999995</v>
      </c>
      <c r="M58" s="58">
        <v>0</v>
      </c>
      <c r="N58" s="58">
        <v>92.530326400785</v>
      </c>
      <c r="O58" s="59">
        <v>0</v>
      </c>
      <c r="P58" s="59">
        <v>5.9999999999999995E-4</v>
      </c>
      <c r="Q58" s="59">
        <v>2.0000000000000001E-4</v>
      </c>
    </row>
    <row r="59" spans="1:17">
      <c r="A59" t="s">
        <v>297</v>
      </c>
      <c r="B59" t="s">
        <v>298</v>
      </c>
      <c r="C59" t="s">
        <v>108</v>
      </c>
      <c r="D59" t="s">
        <v>295</v>
      </c>
      <c r="E59" t="s">
        <v>296</v>
      </c>
      <c r="F59" s="113" t="s">
        <v>3488</v>
      </c>
      <c r="G59" s="58">
        <v>6.28</v>
      </c>
      <c r="H59" t="s">
        <v>100</v>
      </c>
      <c r="I59" s="59">
        <v>6.5000000000000002E-2</v>
      </c>
      <c r="J59" s="59">
        <v>5.28E-2</v>
      </c>
      <c r="K59" s="58">
        <v>80413.55</v>
      </c>
      <c r="L59" s="58">
        <v>108.45099999999982</v>
      </c>
      <c r="M59" s="58">
        <v>0</v>
      </c>
      <c r="N59" s="58">
        <v>316.30812787378301</v>
      </c>
      <c r="O59" s="59">
        <v>1E-4</v>
      </c>
      <c r="P59" s="59">
        <v>2.2000000000000001E-3</v>
      </c>
      <c r="Q59" s="59">
        <v>6.9999999999999999E-4</v>
      </c>
    </row>
    <row r="60" spans="1:17">
      <c r="A60" s="60" t="s">
        <v>299</v>
      </c>
      <c r="B60" s="115" t="s">
        <v>3488</v>
      </c>
      <c r="C60" s="115" t="s">
        <v>3488</v>
      </c>
      <c r="D60" s="115" t="s">
        <v>3488</v>
      </c>
      <c r="E60" s="115" t="s">
        <v>3488</v>
      </c>
      <c r="F60" s="115" t="s">
        <v>3488</v>
      </c>
      <c r="G60" s="62">
        <v>0</v>
      </c>
      <c r="H60" s="115" t="s">
        <v>3488</v>
      </c>
      <c r="I60" s="115" t="s">
        <v>3488</v>
      </c>
      <c r="J60" s="61">
        <v>0</v>
      </c>
      <c r="K60" s="62">
        <v>0</v>
      </c>
      <c r="L60" s="115" t="s">
        <v>3488</v>
      </c>
      <c r="M60" s="62">
        <v>0</v>
      </c>
      <c r="N60" s="62">
        <v>0</v>
      </c>
      <c r="O60" s="115" t="s">
        <v>3488</v>
      </c>
      <c r="P60" s="61">
        <v>0</v>
      </c>
      <c r="Q60" s="61">
        <v>0</v>
      </c>
    </row>
    <row r="61" spans="1:17">
      <c r="A61" t="s">
        <v>176</v>
      </c>
      <c r="B61" t="s">
        <v>176</v>
      </c>
      <c r="C61" s="115" t="s">
        <v>3488</v>
      </c>
      <c r="D61" t="s">
        <v>176</v>
      </c>
      <c r="E61" s="115" t="s">
        <v>3488</v>
      </c>
      <c r="F61" s="115" t="s">
        <v>3488</v>
      </c>
      <c r="G61" s="58">
        <v>0</v>
      </c>
      <c r="H61" t="s">
        <v>176</v>
      </c>
      <c r="I61" s="59">
        <v>0</v>
      </c>
      <c r="J61" s="59">
        <v>0</v>
      </c>
      <c r="K61" s="58">
        <v>0</v>
      </c>
      <c r="L61" s="58">
        <v>0</v>
      </c>
      <c r="M61" s="115" t="s">
        <v>3488</v>
      </c>
      <c r="N61" s="58">
        <v>0</v>
      </c>
      <c r="O61" s="59">
        <v>0</v>
      </c>
      <c r="P61" s="59">
        <v>0</v>
      </c>
      <c r="Q61" s="59">
        <v>0</v>
      </c>
    </row>
    <row r="62" spans="1:17">
      <c r="A62" t="s">
        <v>300</v>
      </c>
      <c r="B62" s="115" t="s">
        <v>3488</v>
      </c>
      <c r="C62" s="115" t="s">
        <v>3488</v>
      </c>
      <c r="D62" s="115" t="s">
        <v>3488</v>
      </c>
      <c r="E62" s="115" t="s">
        <v>3488</v>
      </c>
      <c r="F62" s="115" t="s">
        <v>3488</v>
      </c>
      <c r="G62" s="115" t="s">
        <v>3488</v>
      </c>
      <c r="H62" s="115" t="s">
        <v>3488</v>
      </c>
      <c r="I62" s="115" t="s">
        <v>3488</v>
      </c>
      <c r="J62" s="115" t="s">
        <v>3488</v>
      </c>
      <c r="K62" s="115" t="s">
        <v>3488</v>
      </c>
      <c r="L62" s="115" t="s">
        <v>3488</v>
      </c>
      <c r="M62" s="115" t="s">
        <v>3488</v>
      </c>
      <c r="N62" s="115" t="s">
        <v>3488</v>
      </c>
      <c r="O62" s="115" t="s">
        <v>3488</v>
      </c>
      <c r="P62" s="115" t="s">
        <v>3488</v>
      </c>
      <c r="Q62" s="115" t="s">
        <v>3488</v>
      </c>
    </row>
    <row r="63" spans="1:17">
      <c r="A63" t="s">
        <v>301</v>
      </c>
      <c r="B63" s="115" t="s">
        <v>3488</v>
      </c>
      <c r="C63" s="115" t="s">
        <v>3488</v>
      </c>
      <c r="D63" s="115" t="s">
        <v>3488</v>
      </c>
      <c r="E63" s="115" t="s">
        <v>3488</v>
      </c>
      <c r="F63" s="115" t="s">
        <v>3488</v>
      </c>
      <c r="G63" s="115" t="s">
        <v>3488</v>
      </c>
      <c r="H63" s="115" t="s">
        <v>3488</v>
      </c>
      <c r="I63" s="115" t="s">
        <v>3488</v>
      </c>
      <c r="J63" s="115" t="s">
        <v>3488</v>
      </c>
      <c r="K63" s="115" t="s">
        <v>3488</v>
      </c>
      <c r="L63" s="115" t="s">
        <v>3488</v>
      </c>
      <c r="M63" s="115" t="s">
        <v>3488</v>
      </c>
      <c r="N63" s="115" t="s">
        <v>3488</v>
      </c>
      <c r="O63" s="115" t="s">
        <v>3488</v>
      </c>
      <c r="P63" s="115" t="s">
        <v>3488</v>
      </c>
      <c r="Q63" s="115" t="s">
        <v>3488</v>
      </c>
    </row>
    <row r="64" spans="1:17">
      <c r="A64" t="s">
        <v>302</v>
      </c>
      <c r="B64" s="115" t="s">
        <v>3488</v>
      </c>
      <c r="C64" s="115" t="s">
        <v>3488</v>
      </c>
      <c r="D64" s="115" t="s">
        <v>3488</v>
      </c>
      <c r="E64" s="115" t="s">
        <v>3488</v>
      </c>
      <c r="F64" s="115" t="s">
        <v>3488</v>
      </c>
      <c r="G64" s="115" t="s">
        <v>3488</v>
      </c>
      <c r="H64" s="115" t="s">
        <v>3488</v>
      </c>
      <c r="I64" s="115" t="s">
        <v>3488</v>
      </c>
      <c r="J64" s="115" t="s">
        <v>3488</v>
      </c>
      <c r="K64" s="115" t="s">
        <v>3488</v>
      </c>
      <c r="L64" s="115" t="s">
        <v>3488</v>
      </c>
      <c r="M64" s="115" t="s">
        <v>3488</v>
      </c>
      <c r="N64" s="115" t="s">
        <v>3488</v>
      </c>
      <c r="O64" s="115" t="s">
        <v>3488</v>
      </c>
      <c r="P64" s="115" t="s">
        <v>3488</v>
      </c>
      <c r="Q64" s="115" t="s">
        <v>3488</v>
      </c>
    </row>
    <row r="65" spans="1:17">
      <c r="A65" t="s">
        <v>303</v>
      </c>
      <c r="B65" s="115" t="s">
        <v>3488</v>
      </c>
      <c r="C65" s="115" t="s">
        <v>3488</v>
      </c>
      <c r="D65" s="115" t="s">
        <v>3488</v>
      </c>
      <c r="E65" s="115" t="s">
        <v>3488</v>
      </c>
      <c r="F65" s="115" t="s">
        <v>3488</v>
      </c>
      <c r="G65" s="115" t="s">
        <v>3488</v>
      </c>
      <c r="H65" s="115" t="s">
        <v>3488</v>
      </c>
      <c r="I65" s="115" t="s">
        <v>3488</v>
      </c>
      <c r="J65" s="115" t="s">
        <v>3488</v>
      </c>
      <c r="K65" s="115" t="s">
        <v>3488</v>
      </c>
      <c r="L65" s="115" t="s">
        <v>3488</v>
      </c>
      <c r="M65" s="115" t="s">
        <v>3488</v>
      </c>
      <c r="N65" s="115" t="s">
        <v>3488</v>
      </c>
      <c r="O65" s="115" t="s">
        <v>3488</v>
      </c>
      <c r="P65" s="115" t="s">
        <v>3488</v>
      </c>
      <c r="Q65" s="115" t="s">
        <v>3488</v>
      </c>
    </row>
    <row r="66" spans="1:17" hidden="1">
      <c r="B66" s="14"/>
      <c r="C66" s="14"/>
    </row>
    <row r="67" spans="1:17" hidden="1">
      <c r="B67" s="14"/>
      <c r="C67" s="14"/>
    </row>
    <row r="68" spans="1:17" hidden="1">
      <c r="B68" s="14"/>
      <c r="C68" s="14"/>
    </row>
    <row r="69" spans="1:17" hidden="1">
      <c r="B69" s="14"/>
      <c r="C69" s="14"/>
    </row>
    <row r="70" spans="1:17" hidden="1">
      <c r="B70" s="14"/>
      <c r="C70" s="14"/>
    </row>
    <row r="71" spans="1:17" hidden="1">
      <c r="B71" s="14"/>
      <c r="C71" s="14"/>
    </row>
    <row r="72" spans="1:17" hidden="1">
      <c r="B72" s="14"/>
      <c r="C72" s="14"/>
    </row>
    <row r="73" spans="1:17" hidden="1">
      <c r="B73" s="14"/>
      <c r="C73" s="14"/>
    </row>
    <row r="74" spans="1:17" hidden="1">
      <c r="B74" s="14"/>
      <c r="C74" s="14"/>
    </row>
    <row r="75" spans="1:17" hidden="1">
      <c r="B75" s="14"/>
      <c r="C75" s="14"/>
    </row>
    <row r="76" spans="1:17" hidden="1">
      <c r="B76" s="14"/>
      <c r="C76" s="14"/>
    </row>
    <row r="77" spans="1:17" hidden="1">
      <c r="B77" s="14"/>
      <c r="C77" s="14"/>
    </row>
    <row r="78" spans="1:17" hidden="1">
      <c r="B78" s="14"/>
      <c r="C78" s="14"/>
    </row>
    <row r="79" spans="1:17" hidden="1">
      <c r="B79" s="14"/>
      <c r="C79" s="14"/>
    </row>
    <row r="80" spans="1:17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A1:XFD4 M5 M9:M1048576 A5:L1048576 N5:AY1048576 BA5:XFD1048576 AZ5:AZ9999 AZ10001:AZ1048576" xr:uid="{00000000-0002-0000-0200-000000000000}"/>
  </dataValidations>
  <pageMargins left="0" right="0" top="0.5" bottom="0.5" header="0" footer="0.25"/>
  <pageSetup paperSize="9" scale="45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4" width="5.7109375" style="14" hidden="1"/>
    <col min="35" max="16384" width="9.140625" style="14" hidden="1"/>
  </cols>
  <sheetData>
    <row r="1" spans="1:22">
      <c r="A1" s="2" t="s">
        <v>0</v>
      </c>
      <c r="B1" s="63" t="s">
        <v>3487</v>
      </c>
      <c r="D1" s="14"/>
      <c r="E1" s="14"/>
      <c r="F1" s="14"/>
    </row>
    <row r="2" spans="1:22">
      <c r="A2" s="2" t="s">
        <v>1</v>
      </c>
      <c r="B2" s="10" t="s">
        <v>2694</v>
      </c>
      <c r="D2" s="14"/>
      <c r="E2" s="14"/>
      <c r="F2" s="14"/>
    </row>
    <row r="3" spans="1:22">
      <c r="A3" s="2" t="s">
        <v>2</v>
      </c>
      <c r="B3" s="21" t="s">
        <v>2695</v>
      </c>
      <c r="D3" s="14"/>
      <c r="E3" s="14"/>
      <c r="F3" s="14"/>
    </row>
    <row r="4" spans="1:22">
      <c r="A4" s="2" t="s">
        <v>3</v>
      </c>
      <c r="B4" s="64" t="s">
        <v>165</v>
      </c>
      <c r="D4" s="14"/>
      <c r="E4" s="14"/>
      <c r="F4" s="14"/>
    </row>
    <row r="5" spans="1:22" ht="18.75">
      <c r="A5" s="85" t="s">
        <v>78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9"/>
    </row>
    <row r="6" spans="1:22" s="16" customFormat="1">
      <c r="A6" s="118" t="s">
        <v>45</v>
      </c>
      <c r="B6" s="38" t="s">
        <v>46</v>
      </c>
      <c r="C6" s="38" t="s">
        <v>66</v>
      </c>
      <c r="D6" s="38" t="s">
        <v>79</v>
      </c>
      <c r="E6" s="38" t="s">
        <v>47</v>
      </c>
      <c r="F6" s="38" t="s">
        <v>80</v>
      </c>
      <c r="G6" s="38" t="s">
        <v>48</v>
      </c>
      <c r="H6" s="38" t="s">
        <v>49</v>
      </c>
      <c r="I6" s="38" t="s">
        <v>67</v>
      </c>
      <c r="J6" s="38" t="s">
        <v>68</v>
      </c>
      <c r="K6" s="38" t="s">
        <v>50</v>
      </c>
      <c r="L6" s="38" t="s">
        <v>51</v>
      </c>
      <c r="M6" s="38" t="s">
        <v>52</v>
      </c>
      <c r="N6" s="38" t="s">
        <v>155</v>
      </c>
      <c r="O6" s="38" t="s">
        <v>156</v>
      </c>
      <c r="P6" s="116" t="s">
        <v>160</v>
      </c>
      <c r="Q6" s="38" t="s">
        <v>53</v>
      </c>
      <c r="R6" s="38" t="s">
        <v>69</v>
      </c>
      <c r="S6" s="38" t="s">
        <v>54</v>
      </c>
      <c r="T6" s="119" t="s">
        <v>151</v>
      </c>
      <c r="V6" s="14"/>
    </row>
    <row r="7" spans="1:22" s="16" customFormat="1">
      <c r="A7" s="120" t="s">
        <v>3488</v>
      </c>
      <c r="B7" s="108" t="s">
        <v>3488</v>
      </c>
      <c r="C7" s="108" t="s">
        <v>3488</v>
      </c>
      <c r="D7" s="108" t="s">
        <v>3488</v>
      </c>
      <c r="E7" s="108" t="s">
        <v>3488</v>
      </c>
      <c r="F7" s="108" t="s">
        <v>3488</v>
      </c>
      <c r="G7" s="108" t="s">
        <v>3488</v>
      </c>
      <c r="H7" s="108" t="s">
        <v>3488</v>
      </c>
      <c r="I7" s="17" t="s">
        <v>70</v>
      </c>
      <c r="J7" s="17" t="s">
        <v>71</v>
      </c>
      <c r="K7" s="108" t="s">
        <v>3488</v>
      </c>
      <c r="L7" s="17" t="s">
        <v>7</v>
      </c>
      <c r="M7" s="17" t="s">
        <v>7</v>
      </c>
      <c r="N7" s="17" t="s">
        <v>152</v>
      </c>
      <c r="O7" s="108" t="s">
        <v>3488</v>
      </c>
      <c r="P7" s="17" t="s">
        <v>153</v>
      </c>
      <c r="Q7" s="17" t="s">
        <v>6</v>
      </c>
      <c r="R7" s="17" t="s">
        <v>7</v>
      </c>
      <c r="S7" s="17" t="s">
        <v>7</v>
      </c>
      <c r="T7" s="29" t="s">
        <v>7</v>
      </c>
    </row>
    <row r="8" spans="1:22" s="18" customFormat="1" ht="20.25">
      <c r="A8" s="121" t="s">
        <v>3488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6" t="s">
        <v>81</v>
      </c>
      <c r="R8" s="6" t="s">
        <v>82</v>
      </c>
      <c r="S8" s="20" t="s">
        <v>83</v>
      </c>
      <c r="T8" s="30" t="s">
        <v>154</v>
      </c>
      <c r="U8" s="27"/>
    </row>
    <row r="9" spans="1:22" s="18" customFormat="1" ht="21" thickBot="1">
      <c r="A9" s="31" t="s">
        <v>84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110" t="s">
        <v>3488</v>
      </c>
      <c r="G9" s="110" t="s">
        <v>3488</v>
      </c>
      <c r="H9" s="110" t="s">
        <v>3488</v>
      </c>
      <c r="I9" s="110" t="s">
        <v>3488</v>
      </c>
      <c r="J9" s="110" t="s">
        <v>3488</v>
      </c>
      <c r="K9" s="110" t="s">
        <v>3488</v>
      </c>
      <c r="L9" s="110" t="s">
        <v>3488</v>
      </c>
      <c r="M9" s="110" t="s">
        <v>3488</v>
      </c>
      <c r="N9" s="56">
        <v>0</v>
      </c>
      <c r="O9" s="110" t="s">
        <v>3488</v>
      </c>
      <c r="P9" s="56">
        <v>0</v>
      </c>
      <c r="Q9" s="56">
        <v>0</v>
      </c>
      <c r="R9" s="110" t="s">
        <v>3488</v>
      </c>
      <c r="S9" s="57">
        <v>0</v>
      </c>
      <c r="T9" s="57">
        <v>0</v>
      </c>
      <c r="U9" s="27"/>
    </row>
    <row r="10" spans="1:22">
      <c r="A10" s="60" t="s">
        <v>170</v>
      </c>
      <c r="B10" s="115" t="s">
        <v>3488</v>
      </c>
      <c r="C10" s="115" t="s">
        <v>3488</v>
      </c>
      <c r="D10" s="115" t="s">
        <v>3488</v>
      </c>
      <c r="E10" s="115" t="s">
        <v>3488</v>
      </c>
      <c r="F10" s="115" t="s">
        <v>3488</v>
      </c>
      <c r="G10" s="115" t="s">
        <v>3488</v>
      </c>
      <c r="H10" s="115" t="s">
        <v>3488</v>
      </c>
      <c r="I10" s="115" t="s">
        <v>3488</v>
      </c>
      <c r="J10" s="62">
        <v>0</v>
      </c>
      <c r="K10" s="115" t="s">
        <v>3488</v>
      </c>
      <c r="L10" s="115" t="s">
        <v>3488</v>
      </c>
      <c r="M10" s="61">
        <v>0</v>
      </c>
      <c r="N10" s="62">
        <v>0</v>
      </c>
      <c r="O10" s="115" t="s">
        <v>3488</v>
      </c>
      <c r="P10" s="62">
        <v>0</v>
      </c>
      <c r="Q10" s="62">
        <v>0</v>
      </c>
      <c r="R10" s="115" t="s">
        <v>3488</v>
      </c>
      <c r="S10" s="61">
        <v>0</v>
      </c>
      <c r="T10" s="61">
        <v>0</v>
      </c>
    </row>
    <row r="11" spans="1:22">
      <c r="A11" s="60" t="s">
        <v>304</v>
      </c>
      <c r="B11" s="115" t="s">
        <v>3488</v>
      </c>
      <c r="C11" s="115" t="s">
        <v>3488</v>
      </c>
      <c r="D11" s="115" t="s">
        <v>3488</v>
      </c>
      <c r="E11" s="115" t="s">
        <v>3488</v>
      </c>
      <c r="F11" s="115" t="s">
        <v>3488</v>
      </c>
      <c r="G11" s="115" t="s">
        <v>3488</v>
      </c>
      <c r="H11" s="115" t="s">
        <v>3488</v>
      </c>
      <c r="I11" s="115" t="s">
        <v>3488</v>
      </c>
      <c r="J11" s="62">
        <v>0</v>
      </c>
      <c r="K11" s="115" t="s">
        <v>3488</v>
      </c>
      <c r="L11" s="115" t="s">
        <v>3488</v>
      </c>
      <c r="M11" s="61">
        <v>0</v>
      </c>
      <c r="N11" s="62">
        <v>0</v>
      </c>
      <c r="O11" s="115" t="s">
        <v>3488</v>
      </c>
      <c r="P11" s="62">
        <v>0</v>
      </c>
      <c r="Q11" s="62">
        <v>0</v>
      </c>
      <c r="R11" s="115" t="s">
        <v>3488</v>
      </c>
      <c r="S11" s="61">
        <v>0</v>
      </c>
      <c r="T11" s="61">
        <v>0</v>
      </c>
    </row>
    <row r="12" spans="1:22">
      <c r="A12" t="s">
        <v>176</v>
      </c>
      <c r="B12" t="s">
        <v>176</v>
      </c>
      <c r="C12" s="115" t="s">
        <v>3488</v>
      </c>
      <c r="D12" s="115" t="s">
        <v>3488</v>
      </c>
      <c r="E12" s="115" t="s">
        <v>3488</v>
      </c>
      <c r="F12" t="s">
        <v>176</v>
      </c>
      <c r="G12" t="s">
        <v>176</v>
      </c>
      <c r="H12" s="115" t="s">
        <v>3488</v>
      </c>
      <c r="I12" s="115" t="s">
        <v>3488</v>
      </c>
      <c r="J12" s="58">
        <v>0</v>
      </c>
      <c r="K12" t="s">
        <v>176</v>
      </c>
      <c r="L12" s="59">
        <v>0</v>
      </c>
      <c r="M12" s="59">
        <v>0</v>
      </c>
      <c r="N12" s="58">
        <v>0</v>
      </c>
      <c r="O12" s="58">
        <v>0</v>
      </c>
      <c r="P12" s="115" t="s">
        <v>3488</v>
      </c>
      <c r="Q12" s="58">
        <v>0</v>
      </c>
      <c r="R12" s="59">
        <v>0</v>
      </c>
      <c r="S12" s="59">
        <v>0</v>
      </c>
      <c r="T12" s="59">
        <v>0</v>
      </c>
    </row>
    <row r="13" spans="1:22">
      <c r="A13" s="60" t="s">
        <v>219</v>
      </c>
      <c r="B13" s="115" t="s">
        <v>3488</v>
      </c>
      <c r="C13" s="115" t="s">
        <v>3488</v>
      </c>
      <c r="D13" s="115" t="s">
        <v>3488</v>
      </c>
      <c r="E13" s="115" t="s">
        <v>3488</v>
      </c>
      <c r="F13" s="115" t="s">
        <v>3488</v>
      </c>
      <c r="G13" s="115" t="s">
        <v>3488</v>
      </c>
      <c r="H13" s="115" t="s">
        <v>3488</v>
      </c>
      <c r="I13" s="115" t="s">
        <v>3488</v>
      </c>
      <c r="J13" s="62">
        <v>0</v>
      </c>
      <c r="K13" s="115" t="s">
        <v>3488</v>
      </c>
      <c r="L13" s="115" t="s">
        <v>3488</v>
      </c>
      <c r="M13" s="61">
        <v>0</v>
      </c>
      <c r="N13" s="62">
        <v>0</v>
      </c>
      <c r="O13" s="115" t="s">
        <v>3488</v>
      </c>
      <c r="P13" s="62">
        <v>0</v>
      </c>
      <c r="Q13" s="62">
        <v>0</v>
      </c>
      <c r="R13" s="115" t="s">
        <v>3488</v>
      </c>
      <c r="S13" s="61">
        <v>0</v>
      </c>
      <c r="T13" s="61">
        <v>0</v>
      </c>
    </row>
    <row r="14" spans="1:22">
      <c r="A14" t="s">
        <v>176</v>
      </c>
      <c r="B14" t="s">
        <v>176</v>
      </c>
      <c r="C14" s="115" t="s">
        <v>3488</v>
      </c>
      <c r="D14" s="115" t="s">
        <v>3488</v>
      </c>
      <c r="E14" s="115" t="s">
        <v>3488</v>
      </c>
      <c r="F14" t="s">
        <v>176</v>
      </c>
      <c r="G14" t="s">
        <v>176</v>
      </c>
      <c r="H14" s="115" t="s">
        <v>3488</v>
      </c>
      <c r="I14" s="115" t="s">
        <v>3488</v>
      </c>
      <c r="J14" s="58">
        <v>0</v>
      </c>
      <c r="K14" t="s">
        <v>176</v>
      </c>
      <c r="L14" s="59">
        <v>0</v>
      </c>
      <c r="M14" s="59">
        <v>0</v>
      </c>
      <c r="N14" s="58">
        <v>0</v>
      </c>
      <c r="O14" s="58">
        <v>0</v>
      </c>
      <c r="P14" s="115" t="s">
        <v>3488</v>
      </c>
      <c r="Q14" s="58">
        <v>0</v>
      </c>
      <c r="R14" s="59">
        <v>0</v>
      </c>
      <c r="S14" s="59">
        <v>0</v>
      </c>
      <c r="T14" s="59">
        <v>0</v>
      </c>
    </row>
    <row r="15" spans="1:22">
      <c r="A15" s="60" t="s">
        <v>305</v>
      </c>
      <c r="B15" s="115" t="s">
        <v>3488</v>
      </c>
      <c r="C15" s="115" t="s">
        <v>3488</v>
      </c>
      <c r="D15" s="115" t="s">
        <v>3488</v>
      </c>
      <c r="E15" s="115" t="s">
        <v>3488</v>
      </c>
      <c r="F15" s="115" t="s">
        <v>3488</v>
      </c>
      <c r="G15" s="115" t="s">
        <v>3488</v>
      </c>
      <c r="H15" s="115" t="s">
        <v>3488</v>
      </c>
      <c r="I15" s="115" t="s">
        <v>3488</v>
      </c>
      <c r="J15" s="62">
        <v>0</v>
      </c>
      <c r="K15" s="115" t="s">
        <v>3488</v>
      </c>
      <c r="L15" s="115" t="s">
        <v>3488</v>
      </c>
      <c r="M15" s="61">
        <v>0</v>
      </c>
      <c r="N15" s="62">
        <v>0</v>
      </c>
      <c r="O15" s="115" t="s">
        <v>3488</v>
      </c>
      <c r="P15" s="62">
        <v>0</v>
      </c>
      <c r="Q15" s="62">
        <v>0</v>
      </c>
      <c r="R15" s="115" t="s">
        <v>3488</v>
      </c>
      <c r="S15" s="61">
        <v>0</v>
      </c>
      <c r="T15" s="61">
        <v>0</v>
      </c>
    </row>
    <row r="16" spans="1:22">
      <c r="A16" t="s">
        <v>176</v>
      </c>
      <c r="B16" t="s">
        <v>176</v>
      </c>
      <c r="C16" s="115" t="s">
        <v>3488</v>
      </c>
      <c r="D16" s="115" t="s">
        <v>3488</v>
      </c>
      <c r="E16" s="115" t="s">
        <v>3488</v>
      </c>
      <c r="F16" t="s">
        <v>176</v>
      </c>
      <c r="G16" t="s">
        <v>176</v>
      </c>
      <c r="H16" s="115" t="s">
        <v>3488</v>
      </c>
      <c r="I16" s="115" t="s">
        <v>3488</v>
      </c>
      <c r="J16" s="58">
        <v>0</v>
      </c>
      <c r="K16" t="s">
        <v>176</v>
      </c>
      <c r="L16" s="59">
        <v>0</v>
      </c>
      <c r="M16" s="59">
        <v>0</v>
      </c>
      <c r="N16" s="58">
        <v>0</v>
      </c>
      <c r="O16" s="58">
        <v>0</v>
      </c>
      <c r="P16" s="115" t="s">
        <v>3488</v>
      </c>
      <c r="Q16" s="58">
        <v>0</v>
      </c>
      <c r="R16" s="59">
        <v>0</v>
      </c>
      <c r="S16" s="59">
        <v>0</v>
      </c>
      <c r="T16" s="59">
        <v>0</v>
      </c>
    </row>
    <row r="17" spans="1:20">
      <c r="A17" s="60" t="s">
        <v>187</v>
      </c>
      <c r="B17" s="115" t="s">
        <v>3488</v>
      </c>
      <c r="C17" s="115" t="s">
        <v>3488</v>
      </c>
      <c r="D17" s="115" t="s">
        <v>3488</v>
      </c>
      <c r="E17" s="115" t="s">
        <v>3488</v>
      </c>
      <c r="F17" s="115" t="s">
        <v>3488</v>
      </c>
      <c r="G17" s="115" t="s">
        <v>3488</v>
      </c>
      <c r="H17" s="115" t="s">
        <v>3488</v>
      </c>
      <c r="I17" s="115" t="s">
        <v>3488</v>
      </c>
      <c r="J17" s="62">
        <v>0</v>
      </c>
      <c r="K17" s="115" t="s">
        <v>3488</v>
      </c>
      <c r="L17" s="115" t="s">
        <v>3488</v>
      </c>
      <c r="M17" s="61">
        <v>0</v>
      </c>
      <c r="N17" s="62">
        <v>0</v>
      </c>
      <c r="O17" s="115" t="s">
        <v>3488</v>
      </c>
      <c r="P17" s="62">
        <v>0</v>
      </c>
      <c r="Q17" s="62">
        <v>0</v>
      </c>
      <c r="R17" s="115" t="s">
        <v>3488</v>
      </c>
      <c r="S17" s="61">
        <v>0</v>
      </c>
      <c r="T17" s="61">
        <v>0</v>
      </c>
    </row>
    <row r="18" spans="1:20">
      <c r="A18" s="60" t="s">
        <v>306</v>
      </c>
      <c r="B18" s="115" t="s">
        <v>3488</v>
      </c>
      <c r="C18" s="115" t="s">
        <v>3488</v>
      </c>
      <c r="D18" s="115" t="s">
        <v>3488</v>
      </c>
      <c r="E18" s="115" t="s">
        <v>3488</v>
      </c>
      <c r="F18" s="115" t="s">
        <v>3488</v>
      </c>
      <c r="G18" s="115" t="s">
        <v>3488</v>
      </c>
      <c r="H18" s="115" t="s">
        <v>3488</v>
      </c>
      <c r="I18" s="115" t="s">
        <v>3488</v>
      </c>
      <c r="J18" s="62">
        <v>0</v>
      </c>
      <c r="K18" s="115" t="s">
        <v>3488</v>
      </c>
      <c r="L18" s="115" t="s">
        <v>3488</v>
      </c>
      <c r="M18" s="61">
        <v>0</v>
      </c>
      <c r="N18" s="62">
        <v>0</v>
      </c>
      <c r="O18" s="115" t="s">
        <v>3488</v>
      </c>
      <c r="P18" s="62">
        <v>0</v>
      </c>
      <c r="Q18" s="62">
        <v>0</v>
      </c>
      <c r="R18" s="115" t="s">
        <v>3488</v>
      </c>
      <c r="S18" s="61">
        <v>0</v>
      </c>
      <c r="T18" s="61">
        <v>0</v>
      </c>
    </row>
    <row r="19" spans="1:20">
      <c r="A19" t="s">
        <v>176</v>
      </c>
      <c r="B19" t="s">
        <v>176</v>
      </c>
      <c r="C19" s="115" t="s">
        <v>3488</v>
      </c>
      <c r="D19" s="115" t="s">
        <v>3488</v>
      </c>
      <c r="E19" s="115" t="s">
        <v>3488</v>
      </c>
      <c r="F19" t="s">
        <v>176</v>
      </c>
      <c r="G19" t="s">
        <v>176</v>
      </c>
      <c r="H19" s="115" t="s">
        <v>3488</v>
      </c>
      <c r="I19" s="115" t="s">
        <v>3488</v>
      </c>
      <c r="J19" s="58">
        <v>0</v>
      </c>
      <c r="K19" t="s">
        <v>176</v>
      </c>
      <c r="L19" s="59">
        <v>0</v>
      </c>
      <c r="M19" s="59">
        <v>0</v>
      </c>
      <c r="N19" s="58">
        <v>0</v>
      </c>
      <c r="O19" s="58">
        <v>0</v>
      </c>
      <c r="P19" s="115" t="s">
        <v>3488</v>
      </c>
      <c r="Q19" s="58">
        <v>0</v>
      </c>
      <c r="R19" s="59">
        <v>0</v>
      </c>
      <c r="S19" s="59">
        <v>0</v>
      </c>
      <c r="T19" s="59">
        <v>0</v>
      </c>
    </row>
    <row r="20" spans="1:20">
      <c r="A20" s="60" t="s">
        <v>307</v>
      </c>
      <c r="B20" s="115" t="s">
        <v>3488</v>
      </c>
      <c r="C20" s="115" t="s">
        <v>3488</v>
      </c>
      <c r="D20" s="115" t="s">
        <v>3488</v>
      </c>
      <c r="E20" s="115" t="s">
        <v>3488</v>
      </c>
      <c r="F20" s="115" t="s">
        <v>3488</v>
      </c>
      <c r="G20" s="115" t="s">
        <v>3488</v>
      </c>
      <c r="H20" s="115" t="s">
        <v>3488</v>
      </c>
      <c r="I20" s="115" t="s">
        <v>3488</v>
      </c>
      <c r="J20" s="62">
        <v>0</v>
      </c>
      <c r="K20" s="115" t="s">
        <v>3488</v>
      </c>
      <c r="L20" s="115" t="s">
        <v>3488</v>
      </c>
      <c r="M20" s="61">
        <v>0</v>
      </c>
      <c r="N20" s="62">
        <v>0</v>
      </c>
      <c r="O20" s="115" t="s">
        <v>3488</v>
      </c>
      <c r="P20" s="62">
        <v>0</v>
      </c>
      <c r="Q20" s="62">
        <v>0</v>
      </c>
      <c r="R20" s="115" t="s">
        <v>3488</v>
      </c>
      <c r="S20" s="61">
        <v>0</v>
      </c>
      <c r="T20" s="61">
        <v>0</v>
      </c>
    </row>
    <row r="21" spans="1:20">
      <c r="A21" t="s">
        <v>176</v>
      </c>
      <c r="B21" t="s">
        <v>176</v>
      </c>
      <c r="C21" s="115" t="s">
        <v>3488</v>
      </c>
      <c r="D21" s="115" t="s">
        <v>3488</v>
      </c>
      <c r="E21" s="115" t="s">
        <v>3488</v>
      </c>
      <c r="F21" t="s">
        <v>176</v>
      </c>
      <c r="G21" t="s">
        <v>176</v>
      </c>
      <c r="H21" s="115" t="s">
        <v>3488</v>
      </c>
      <c r="I21" s="115" t="s">
        <v>3488</v>
      </c>
      <c r="J21" s="58">
        <v>0</v>
      </c>
      <c r="K21" t="s">
        <v>176</v>
      </c>
      <c r="L21" s="59">
        <v>0</v>
      </c>
      <c r="M21" s="59">
        <v>0</v>
      </c>
      <c r="N21" s="58">
        <v>0</v>
      </c>
      <c r="O21" s="58">
        <v>0</v>
      </c>
      <c r="P21" s="115" t="s">
        <v>3488</v>
      </c>
      <c r="Q21" s="58">
        <v>0</v>
      </c>
      <c r="R21" s="59">
        <v>0</v>
      </c>
      <c r="S21" s="59">
        <v>0</v>
      </c>
      <c r="T21" s="59">
        <v>0</v>
      </c>
    </row>
    <row r="22" spans="1:20">
      <c r="A22" t="s">
        <v>189</v>
      </c>
      <c r="B22" s="115" t="s">
        <v>3488</v>
      </c>
      <c r="C22" s="115" t="s">
        <v>3488</v>
      </c>
      <c r="D22" s="115" t="s">
        <v>3488</v>
      </c>
      <c r="E22" s="115" t="s">
        <v>3488</v>
      </c>
      <c r="F22" s="115" t="s">
        <v>3488</v>
      </c>
      <c r="G22" s="115" t="s">
        <v>3488</v>
      </c>
      <c r="H22" s="115" t="s">
        <v>3488</v>
      </c>
      <c r="I22" s="115" t="s">
        <v>3488</v>
      </c>
      <c r="J22" s="115" t="s">
        <v>3488</v>
      </c>
      <c r="K22" s="115" t="s">
        <v>3488</v>
      </c>
      <c r="L22" s="115" t="s">
        <v>3488</v>
      </c>
      <c r="M22" s="115" t="s">
        <v>3488</v>
      </c>
      <c r="N22" s="115" t="s">
        <v>3488</v>
      </c>
      <c r="O22" s="115" t="s">
        <v>3488</v>
      </c>
      <c r="P22" s="115" t="s">
        <v>3488</v>
      </c>
      <c r="Q22" s="115" t="s">
        <v>3488</v>
      </c>
      <c r="R22" s="115" t="s">
        <v>3488</v>
      </c>
      <c r="S22" s="115" t="s">
        <v>3488</v>
      </c>
      <c r="T22" s="115" t="s">
        <v>3488</v>
      </c>
    </row>
    <row r="23" spans="1:20">
      <c r="A23" t="s">
        <v>300</v>
      </c>
      <c r="B23" s="115" t="s">
        <v>3488</v>
      </c>
      <c r="C23" s="115" t="s">
        <v>3488</v>
      </c>
      <c r="D23" s="115" t="s">
        <v>3488</v>
      </c>
      <c r="E23" s="115" t="s">
        <v>3488</v>
      </c>
      <c r="F23" s="115" t="s">
        <v>3488</v>
      </c>
      <c r="G23" s="115" t="s">
        <v>3488</v>
      </c>
      <c r="H23" s="115" t="s">
        <v>3488</v>
      </c>
      <c r="I23" s="115" t="s">
        <v>3488</v>
      </c>
      <c r="J23" s="115" t="s">
        <v>3488</v>
      </c>
      <c r="K23" s="115" t="s">
        <v>3488</v>
      </c>
      <c r="L23" s="115" t="s">
        <v>3488</v>
      </c>
      <c r="M23" s="115" t="s">
        <v>3488</v>
      </c>
      <c r="N23" s="115" t="s">
        <v>3488</v>
      </c>
      <c r="O23" s="115" t="s">
        <v>3488</v>
      </c>
      <c r="P23" s="115" t="s">
        <v>3488</v>
      </c>
      <c r="Q23" s="115" t="s">
        <v>3488</v>
      </c>
      <c r="R23" s="115" t="s">
        <v>3488</v>
      </c>
      <c r="S23" s="115" t="s">
        <v>3488</v>
      </c>
      <c r="T23" s="115" t="s">
        <v>3488</v>
      </c>
    </row>
    <row r="24" spans="1:20">
      <c r="A24" t="s">
        <v>301</v>
      </c>
      <c r="B24" s="115" t="s">
        <v>3488</v>
      </c>
      <c r="C24" s="115" t="s">
        <v>3488</v>
      </c>
      <c r="D24" s="115" t="s">
        <v>3488</v>
      </c>
      <c r="E24" s="115" t="s">
        <v>3488</v>
      </c>
      <c r="F24" s="115" t="s">
        <v>3488</v>
      </c>
      <c r="G24" s="115" t="s">
        <v>3488</v>
      </c>
      <c r="H24" s="115" t="s">
        <v>3488</v>
      </c>
      <c r="I24" s="115" t="s">
        <v>3488</v>
      </c>
      <c r="J24" s="115" t="s">
        <v>3488</v>
      </c>
      <c r="K24" s="115" t="s">
        <v>3488</v>
      </c>
      <c r="L24" s="115" t="s">
        <v>3488</v>
      </c>
      <c r="M24" s="115" t="s">
        <v>3488</v>
      </c>
      <c r="N24" s="115" t="s">
        <v>3488</v>
      </c>
      <c r="O24" s="115" t="s">
        <v>3488</v>
      </c>
      <c r="P24" s="115" t="s">
        <v>3488</v>
      </c>
      <c r="Q24" s="115" t="s">
        <v>3488</v>
      </c>
      <c r="R24" s="115" t="s">
        <v>3488</v>
      </c>
      <c r="S24" s="115" t="s">
        <v>3488</v>
      </c>
      <c r="T24" s="115" t="s">
        <v>3488</v>
      </c>
    </row>
    <row r="25" spans="1:20">
      <c r="A25" t="s">
        <v>302</v>
      </c>
      <c r="B25" s="115" t="s">
        <v>3488</v>
      </c>
      <c r="C25" s="115" t="s">
        <v>3488</v>
      </c>
      <c r="D25" s="115" t="s">
        <v>3488</v>
      </c>
      <c r="E25" s="115" t="s">
        <v>3488</v>
      </c>
      <c r="F25" s="115" t="s">
        <v>3488</v>
      </c>
      <c r="G25" s="115" t="s">
        <v>3488</v>
      </c>
      <c r="H25" s="115" t="s">
        <v>3488</v>
      </c>
      <c r="I25" s="115" t="s">
        <v>3488</v>
      </c>
      <c r="J25" s="115" t="s">
        <v>3488</v>
      </c>
      <c r="K25" s="115" t="s">
        <v>3488</v>
      </c>
      <c r="L25" s="115" t="s">
        <v>3488</v>
      </c>
      <c r="M25" s="115" t="s">
        <v>3488</v>
      </c>
      <c r="N25" s="115" t="s">
        <v>3488</v>
      </c>
      <c r="O25" s="115" t="s">
        <v>3488</v>
      </c>
      <c r="P25" s="115" t="s">
        <v>3488</v>
      </c>
      <c r="Q25" s="115" t="s">
        <v>3488</v>
      </c>
      <c r="R25" s="115" t="s">
        <v>3488</v>
      </c>
      <c r="S25" s="115" t="s">
        <v>3488</v>
      </c>
      <c r="T25" s="115" t="s">
        <v>3488</v>
      </c>
    </row>
    <row r="26" spans="1:20">
      <c r="A26" t="s">
        <v>303</v>
      </c>
      <c r="B26" s="115" t="s">
        <v>3488</v>
      </c>
      <c r="C26" s="115" t="s">
        <v>3488</v>
      </c>
      <c r="D26" s="115" t="s">
        <v>3488</v>
      </c>
      <c r="E26" s="115" t="s">
        <v>3488</v>
      </c>
      <c r="F26" s="115" t="s">
        <v>3488</v>
      </c>
      <c r="G26" s="115" t="s">
        <v>3488</v>
      </c>
      <c r="H26" s="115" t="s">
        <v>3488</v>
      </c>
      <c r="I26" s="115" t="s">
        <v>3488</v>
      </c>
      <c r="J26" s="115" t="s">
        <v>3488</v>
      </c>
      <c r="K26" s="115" t="s">
        <v>3488</v>
      </c>
      <c r="L26" s="115" t="s">
        <v>3488</v>
      </c>
      <c r="M26" s="115" t="s">
        <v>3488</v>
      </c>
      <c r="N26" s="115" t="s">
        <v>3488</v>
      </c>
      <c r="O26" s="115" t="s">
        <v>3488</v>
      </c>
      <c r="P26" s="115" t="s">
        <v>3488</v>
      </c>
      <c r="Q26" s="115" t="s">
        <v>3488</v>
      </c>
      <c r="R26" s="115" t="s">
        <v>3488</v>
      </c>
      <c r="S26" s="115" t="s">
        <v>3488</v>
      </c>
      <c r="T26" s="115" t="s">
        <v>3488</v>
      </c>
    </row>
    <row r="27" spans="1:20" hidden="1"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A674" s="14"/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6"/>
      <c r="B676" s="14"/>
      <c r="C676" s="14"/>
      <c r="D676" s="14"/>
      <c r="E676" s="14"/>
      <c r="F676" s="14"/>
    </row>
    <row r="677" spans="1:6" hidden="1"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D690" s="14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A1:XFD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28515625" style="13" customWidth="1"/>
    <col min="3" max="5" width="10.7109375" style="13" customWidth="1"/>
    <col min="6" max="13" width="10.7109375" style="14" customWidth="1"/>
    <col min="14" max="14" width="14.7109375" style="14" customWidth="1"/>
    <col min="15" max="16" width="11.7109375" style="14" customWidth="1"/>
    <col min="17" max="17" width="14.7109375" style="14" customWidth="1"/>
    <col min="18" max="20" width="10.710937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4" width="5.7109375" style="14" hidden="1"/>
    <col min="35" max="16384" width="9.140625" style="14" hidden="1"/>
  </cols>
  <sheetData>
    <row r="1" spans="1:22">
      <c r="A1" s="2" t="s">
        <v>0</v>
      </c>
      <c r="B1" s="63" t="s">
        <v>3487</v>
      </c>
      <c r="D1" s="14"/>
      <c r="E1" s="14"/>
    </row>
    <row r="2" spans="1:22">
      <c r="A2" s="2" t="s">
        <v>1</v>
      </c>
      <c r="B2" s="10" t="s">
        <v>2694</v>
      </c>
      <c r="D2" s="14"/>
      <c r="E2" s="14"/>
    </row>
    <row r="3" spans="1:22">
      <c r="A3" s="2" t="s">
        <v>2</v>
      </c>
      <c r="B3" s="21" t="s">
        <v>2695</v>
      </c>
      <c r="D3" s="14"/>
      <c r="E3" s="14"/>
    </row>
    <row r="4" spans="1:22">
      <c r="A4" s="2" t="s">
        <v>3</v>
      </c>
      <c r="B4" s="64" t="s">
        <v>165</v>
      </c>
      <c r="D4" s="14"/>
      <c r="E4" s="14"/>
    </row>
    <row r="5" spans="1:22" ht="18.75">
      <c r="A5" s="90" t="s">
        <v>85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</row>
    <row r="6" spans="1:22" s="16" customFormat="1" ht="63">
      <c r="A6" s="4" t="s">
        <v>45</v>
      </c>
      <c r="B6" s="22" t="s">
        <v>46</v>
      </c>
      <c r="C6" s="22" t="s">
        <v>66</v>
      </c>
      <c r="D6" s="22" t="s">
        <v>79</v>
      </c>
      <c r="E6" s="22" t="s">
        <v>47</v>
      </c>
      <c r="F6" s="22" t="s">
        <v>80</v>
      </c>
      <c r="G6" s="22" t="s">
        <v>48</v>
      </c>
      <c r="H6" s="22" t="s">
        <v>49</v>
      </c>
      <c r="I6" s="22" t="s">
        <v>67</v>
      </c>
      <c r="J6" s="22" t="s">
        <v>68</v>
      </c>
      <c r="K6" s="22" t="s">
        <v>50</v>
      </c>
      <c r="L6" s="22" t="s">
        <v>51</v>
      </c>
      <c r="M6" s="22" t="s">
        <v>52</v>
      </c>
      <c r="N6" s="15" t="s">
        <v>155</v>
      </c>
      <c r="O6" s="22" t="s">
        <v>156</v>
      </c>
      <c r="P6" s="28" t="s">
        <v>160</v>
      </c>
      <c r="Q6" s="22" t="s">
        <v>53</v>
      </c>
      <c r="R6" s="15" t="s">
        <v>69</v>
      </c>
      <c r="S6" s="22" t="s">
        <v>54</v>
      </c>
      <c r="T6" s="22" t="s">
        <v>151</v>
      </c>
      <c r="V6" s="14"/>
    </row>
    <row r="7" spans="1:22" s="16" customFormat="1">
      <c r="A7" s="107" t="s">
        <v>3488</v>
      </c>
      <c r="B7" s="108" t="s">
        <v>3488</v>
      </c>
      <c r="C7" s="108" t="s">
        <v>3488</v>
      </c>
      <c r="D7" s="108" t="s">
        <v>3488</v>
      </c>
      <c r="E7" s="108" t="s">
        <v>3488</v>
      </c>
      <c r="F7" s="108" t="s">
        <v>3488</v>
      </c>
      <c r="G7" s="108" t="s">
        <v>3488</v>
      </c>
      <c r="H7" s="108" t="s">
        <v>3488</v>
      </c>
      <c r="I7" s="23" t="s">
        <v>70</v>
      </c>
      <c r="J7" s="23" t="s">
        <v>71</v>
      </c>
      <c r="K7" s="108" t="s">
        <v>3488</v>
      </c>
      <c r="L7" s="23" t="s">
        <v>7</v>
      </c>
      <c r="M7" s="23" t="s">
        <v>7</v>
      </c>
      <c r="N7" s="23" t="s">
        <v>152</v>
      </c>
      <c r="O7" s="108" t="s">
        <v>3488</v>
      </c>
      <c r="P7" s="17" t="s">
        <v>153</v>
      </c>
      <c r="Q7" s="23" t="s">
        <v>6</v>
      </c>
      <c r="R7" s="17" t="s">
        <v>7</v>
      </c>
      <c r="S7" s="32" t="s">
        <v>7</v>
      </c>
      <c r="T7" s="32" t="s">
        <v>7</v>
      </c>
    </row>
    <row r="8" spans="1:22" s="18" customFormat="1" ht="20.25">
      <c r="A8" s="109" t="s">
        <v>3488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25" t="s">
        <v>75</v>
      </c>
      <c r="P8" s="6" t="s">
        <v>76</v>
      </c>
      <c r="Q8" s="6" t="s">
        <v>81</v>
      </c>
      <c r="R8" s="6" t="s">
        <v>82</v>
      </c>
      <c r="S8" s="6" t="s">
        <v>83</v>
      </c>
      <c r="T8" s="26" t="s">
        <v>154</v>
      </c>
      <c r="U8" s="27"/>
    </row>
    <row r="9" spans="1:22" s="18" customFormat="1" ht="20.25">
      <c r="A9" s="19" t="s">
        <v>86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110" t="s">
        <v>3488</v>
      </c>
      <c r="G9" s="110" t="s">
        <v>3488</v>
      </c>
      <c r="H9" s="110" t="s">
        <v>3488</v>
      </c>
      <c r="I9" s="110" t="s">
        <v>3488</v>
      </c>
      <c r="J9" s="56">
        <v>4.6399999999999997</v>
      </c>
      <c r="K9" s="110" t="s">
        <v>3488</v>
      </c>
      <c r="L9" s="110" t="s">
        <v>3488</v>
      </c>
      <c r="M9" s="57">
        <v>3.8399999999999997E-2</v>
      </c>
      <c r="N9" s="56">
        <v>147492581.06</v>
      </c>
      <c r="O9" s="110" t="s">
        <v>3488</v>
      </c>
      <c r="P9" s="56">
        <v>927.35199</v>
      </c>
      <c r="Q9" s="56">
        <v>179277.01360752789</v>
      </c>
      <c r="R9" s="110" t="s">
        <v>3488</v>
      </c>
      <c r="S9" s="57">
        <v>1</v>
      </c>
      <c r="T9" s="57">
        <v>0.38819999999999999</v>
      </c>
      <c r="U9" s="27"/>
    </row>
    <row r="10" spans="1:22">
      <c r="A10" s="60" t="s">
        <v>170</v>
      </c>
      <c r="B10" s="115" t="s">
        <v>3488</v>
      </c>
      <c r="C10" s="115" t="s">
        <v>3488</v>
      </c>
      <c r="D10" s="115" t="s">
        <v>3488</v>
      </c>
      <c r="E10" s="115" t="s">
        <v>3488</v>
      </c>
      <c r="F10" s="115" t="s">
        <v>3488</v>
      </c>
      <c r="G10" s="115" t="s">
        <v>3488</v>
      </c>
      <c r="H10" s="115" t="s">
        <v>3488</v>
      </c>
      <c r="I10" s="115" t="s">
        <v>3488</v>
      </c>
      <c r="J10" s="62">
        <v>4.63</v>
      </c>
      <c r="K10" s="115" t="s">
        <v>3488</v>
      </c>
      <c r="L10" s="115" t="s">
        <v>3488</v>
      </c>
      <c r="M10" s="61">
        <v>3.4000000000000002E-2</v>
      </c>
      <c r="N10" s="62">
        <v>140543631.31</v>
      </c>
      <c r="O10" s="115" t="s">
        <v>3488</v>
      </c>
      <c r="P10" s="62">
        <v>927.35199</v>
      </c>
      <c r="Q10" s="62">
        <v>153181.00368683401</v>
      </c>
      <c r="R10" s="115" t="s">
        <v>3488</v>
      </c>
      <c r="S10" s="61">
        <v>0.85440000000000005</v>
      </c>
      <c r="T10" s="61">
        <v>0.33169999999999999</v>
      </c>
    </row>
    <row r="11" spans="1:22">
      <c r="A11" s="60" t="s">
        <v>304</v>
      </c>
      <c r="B11" s="115" t="s">
        <v>3488</v>
      </c>
      <c r="C11" s="115" t="s">
        <v>3488</v>
      </c>
      <c r="D11" s="115" t="s">
        <v>3488</v>
      </c>
      <c r="E11" s="115" t="s">
        <v>3488</v>
      </c>
      <c r="F11" s="115" t="s">
        <v>3488</v>
      </c>
      <c r="G11" s="115" t="s">
        <v>3488</v>
      </c>
      <c r="H11" s="115" t="s">
        <v>3488</v>
      </c>
      <c r="I11" s="115" t="s">
        <v>3488</v>
      </c>
      <c r="J11" s="62">
        <v>4.76</v>
      </c>
      <c r="K11" s="115" t="s">
        <v>3488</v>
      </c>
      <c r="L11" s="115" t="s">
        <v>3488</v>
      </c>
      <c r="M11" s="61">
        <v>3.04E-2</v>
      </c>
      <c r="N11" s="62">
        <v>114284041.31999999</v>
      </c>
      <c r="O11" s="115" t="s">
        <v>3488</v>
      </c>
      <c r="P11" s="62">
        <v>677.54089999999997</v>
      </c>
      <c r="Q11" s="62">
        <v>128374.907352311</v>
      </c>
      <c r="R11" s="115" t="s">
        <v>3488</v>
      </c>
      <c r="S11" s="61">
        <v>0.71609999999999996</v>
      </c>
      <c r="T11" s="61">
        <v>0.27800000000000002</v>
      </c>
    </row>
    <row r="12" spans="1:22">
      <c r="A12" t="s">
        <v>308</v>
      </c>
      <c r="B12" t="s">
        <v>309</v>
      </c>
      <c r="C12" t="s">
        <v>96</v>
      </c>
      <c r="D12" t="s">
        <v>108</v>
      </c>
      <c r="E12" t="s">
        <v>310</v>
      </c>
      <c r="F12" t="s">
        <v>311</v>
      </c>
      <c r="G12" t="s">
        <v>312</v>
      </c>
      <c r="H12" t="s">
        <v>127</v>
      </c>
      <c r="I12" s="113" t="s">
        <v>3488</v>
      </c>
      <c r="J12" s="58">
        <v>5.16</v>
      </c>
      <c r="K12" t="s">
        <v>98</v>
      </c>
      <c r="L12" s="59">
        <v>1.9900000000000001E-2</v>
      </c>
      <c r="M12" s="59">
        <v>2.1000000000000001E-2</v>
      </c>
      <c r="N12" s="58">
        <v>82831.47</v>
      </c>
      <c r="O12" s="58">
        <v>99.46</v>
      </c>
      <c r="P12" s="58">
        <v>0</v>
      </c>
      <c r="Q12" s="58">
        <v>82.384180061999999</v>
      </c>
      <c r="R12" s="59">
        <v>0</v>
      </c>
      <c r="S12" s="59">
        <v>5.0000000000000001E-4</v>
      </c>
      <c r="T12" s="59">
        <v>2.0000000000000001E-4</v>
      </c>
    </row>
    <row r="13" spans="1:22">
      <c r="A13" t="s">
        <v>313</v>
      </c>
      <c r="B13" t="s">
        <v>314</v>
      </c>
      <c r="C13" t="s">
        <v>96</v>
      </c>
      <c r="D13" t="s">
        <v>108</v>
      </c>
      <c r="E13" t="s">
        <v>310</v>
      </c>
      <c r="F13" t="s">
        <v>311</v>
      </c>
      <c r="G13" t="s">
        <v>312</v>
      </c>
      <c r="H13" t="s">
        <v>127</v>
      </c>
      <c r="I13" s="113" t="s">
        <v>3488</v>
      </c>
      <c r="J13" s="58">
        <v>0.74</v>
      </c>
      <c r="K13" t="s">
        <v>98</v>
      </c>
      <c r="L13" s="59">
        <v>8.6E-3</v>
      </c>
      <c r="M13" s="59">
        <v>2.8400000000000002E-2</v>
      </c>
      <c r="N13" s="58">
        <v>0.01</v>
      </c>
      <c r="O13" s="58">
        <v>111.16</v>
      </c>
      <c r="P13" s="58">
        <v>0</v>
      </c>
      <c r="Q13" s="58">
        <v>1.1116E-5</v>
      </c>
      <c r="R13" s="59">
        <v>0</v>
      </c>
      <c r="S13" s="59">
        <v>0</v>
      </c>
      <c r="T13" s="59">
        <v>0</v>
      </c>
    </row>
    <row r="14" spans="1:22">
      <c r="A14" t="s">
        <v>315</v>
      </c>
      <c r="B14" t="s">
        <v>316</v>
      </c>
      <c r="C14" t="s">
        <v>96</v>
      </c>
      <c r="D14" t="s">
        <v>108</v>
      </c>
      <c r="E14" t="s">
        <v>317</v>
      </c>
      <c r="F14" t="s">
        <v>110</v>
      </c>
      <c r="G14" t="s">
        <v>173</v>
      </c>
      <c r="H14" t="s">
        <v>174</v>
      </c>
      <c r="I14" s="113" t="s">
        <v>3488</v>
      </c>
      <c r="J14" s="58">
        <v>12.41</v>
      </c>
      <c r="K14" t="s">
        <v>98</v>
      </c>
      <c r="L14" s="59">
        <v>2.07E-2</v>
      </c>
      <c r="M14" s="59">
        <v>2.7699999999999999E-2</v>
      </c>
      <c r="N14" s="58">
        <v>2624974.12</v>
      </c>
      <c r="O14" s="58">
        <v>100.85</v>
      </c>
      <c r="P14" s="58">
        <v>0</v>
      </c>
      <c r="Q14" s="58">
        <v>2647.2864000200002</v>
      </c>
      <c r="R14" s="59">
        <v>8.9999999999999998E-4</v>
      </c>
      <c r="S14" s="59">
        <v>1.4800000000000001E-2</v>
      </c>
      <c r="T14" s="59">
        <v>5.7000000000000002E-3</v>
      </c>
    </row>
    <row r="15" spans="1:22">
      <c r="A15" t="s">
        <v>318</v>
      </c>
      <c r="B15" t="s">
        <v>319</v>
      </c>
      <c r="C15" t="s">
        <v>96</v>
      </c>
      <c r="D15" t="s">
        <v>108</v>
      </c>
      <c r="E15" t="s">
        <v>320</v>
      </c>
      <c r="F15" t="s">
        <v>321</v>
      </c>
      <c r="G15" t="s">
        <v>322</v>
      </c>
      <c r="H15" t="s">
        <v>127</v>
      </c>
      <c r="I15" s="113" t="s">
        <v>3488</v>
      </c>
      <c r="J15" s="58">
        <v>1.59</v>
      </c>
      <c r="K15" t="s">
        <v>98</v>
      </c>
      <c r="L15" s="59">
        <v>4.4999999999999998E-2</v>
      </c>
      <c r="M15" s="59">
        <v>2.1100000000000001E-2</v>
      </c>
      <c r="N15" s="58">
        <v>258514.01</v>
      </c>
      <c r="O15" s="58">
        <v>119.1</v>
      </c>
      <c r="P15" s="58">
        <v>0</v>
      </c>
      <c r="Q15" s="58">
        <v>307.89018591000001</v>
      </c>
      <c r="R15" s="59">
        <v>1E-4</v>
      </c>
      <c r="S15" s="59">
        <v>1.6999999999999999E-3</v>
      </c>
      <c r="T15" s="59">
        <v>6.9999999999999999E-4</v>
      </c>
    </row>
    <row r="16" spans="1:22">
      <c r="A16" t="s">
        <v>323</v>
      </c>
      <c r="B16" t="s">
        <v>324</v>
      </c>
      <c r="C16" t="s">
        <v>96</v>
      </c>
      <c r="D16" t="s">
        <v>108</v>
      </c>
      <c r="E16" t="s">
        <v>320</v>
      </c>
      <c r="F16" t="s">
        <v>321</v>
      </c>
      <c r="G16" t="s">
        <v>322</v>
      </c>
      <c r="H16" t="s">
        <v>127</v>
      </c>
      <c r="I16" s="113" t="s">
        <v>3488</v>
      </c>
      <c r="J16" s="58">
        <v>4.0199999999999996</v>
      </c>
      <c r="K16" t="s">
        <v>98</v>
      </c>
      <c r="L16" s="59">
        <v>3.85E-2</v>
      </c>
      <c r="M16" s="59">
        <v>2.1499999999999998E-2</v>
      </c>
      <c r="N16" s="58">
        <v>2004225.6</v>
      </c>
      <c r="O16" s="58">
        <v>121.06</v>
      </c>
      <c r="P16" s="58">
        <v>0</v>
      </c>
      <c r="Q16" s="58">
        <v>2426.3155113600001</v>
      </c>
      <c r="R16" s="59">
        <v>8.0000000000000004E-4</v>
      </c>
      <c r="S16" s="59">
        <v>1.35E-2</v>
      </c>
      <c r="T16" s="59">
        <v>5.3E-3</v>
      </c>
    </row>
    <row r="17" spans="1:20">
      <c r="A17" t="s">
        <v>326</v>
      </c>
      <c r="B17" t="s">
        <v>327</v>
      </c>
      <c r="C17" t="s">
        <v>96</v>
      </c>
      <c r="D17" t="s">
        <v>108</v>
      </c>
      <c r="E17" t="s">
        <v>320</v>
      </c>
      <c r="F17" t="s">
        <v>321</v>
      </c>
      <c r="G17" t="s">
        <v>322</v>
      </c>
      <c r="H17" t="s">
        <v>127</v>
      </c>
      <c r="I17" s="113" t="s">
        <v>3488</v>
      </c>
      <c r="J17" s="58">
        <v>6.41</v>
      </c>
      <c r="K17" t="s">
        <v>98</v>
      </c>
      <c r="L17" s="59">
        <v>2.3900000000000001E-2</v>
      </c>
      <c r="M17" s="59">
        <v>2.5899999999999999E-2</v>
      </c>
      <c r="N17" s="58">
        <v>3126582.1</v>
      </c>
      <c r="O17" s="58">
        <v>110.53</v>
      </c>
      <c r="P17" s="58">
        <v>0</v>
      </c>
      <c r="Q17" s="58">
        <v>3455.8111951300002</v>
      </c>
      <c r="R17" s="59">
        <v>8.0000000000000004E-4</v>
      </c>
      <c r="S17" s="59">
        <v>1.9300000000000001E-2</v>
      </c>
      <c r="T17" s="59">
        <v>7.4999999999999997E-3</v>
      </c>
    </row>
    <row r="18" spans="1:20">
      <c r="A18" t="s">
        <v>328</v>
      </c>
      <c r="B18" t="s">
        <v>329</v>
      </c>
      <c r="C18" t="s">
        <v>96</v>
      </c>
      <c r="D18" t="s">
        <v>108</v>
      </c>
      <c r="E18" t="s">
        <v>320</v>
      </c>
      <c r="F18" t="s">
        <v>321</v>
      </c>
      <c r="G18" t="s">
        <v>322</v>
      </c>
      <c r="H18" t="s">
        <v>127</v>
      </c>
      <c r="I18" s="113" t="s">
        <v>3488</v>
      </c>
      <c r="J18" s="58">
        <v>3.49</v>
      </c>
      <c r="K18" t="s">
        <v>98</v>
      </c>
      <c r="L18" s="59">
        <v>0.01</v>
      </c>
      <c r="M18" s="59">
        <v>1.8800000000000001E-2</v>
      </c>
      <c r="N18" s="58">
        <v>276035.24</v>
      </c>
      <c r="O18" s="58">
        <v>106.97</v>
      </c>
      <c r="P18" s="58">
        <v>0</v>
      </c>
      <c r="Q18" s="58">
        <v>295.27489622799999</v>
      </c>
      <c r="R18" s="59">
        <v>2.0000000000000001E-4</v>
      </c>
      <c r="S18" s="59">
        <v>1.6000000000000001E-3</v>
      </c>
      <c r="T18" s="59">
        <v>5.9999999999999995E-4</v>
      </c>
    </row>
    <row r="19" spans="1:20">
      <c r="A19" t="s">
        <v>331</v>
      </c>
      <c r="B19" t="s">
        <v>332</v>
      </c>
      <c r="C19" t="s">
        <v>96</v>
      </c>
      <c r="D19" t="s">
        <v>108</v>
      </c>
      <c r="E19" t="s">
        <v>320</v>
      </c>
      <c r="F19" t="s">
        <v>321</v>
      </c>
      <c r="G19" t="s">
        <v>322</v>
      </c>
      <c r="H19" t="s">
        <v>127</v>
      </c>
      <c r="I19" s="113" t="s">
        <v>3488</v>
      </c>
      <c r="J19" s="58">
        <v>11.36</v>
      </c>
      <c r="K19" t="s">
        <v>98</v>
      </c>
      <c r="L19" s="59">
        <v>1.2500000000000001E-2</v>
      </c>
      <c r="M19" s="59">
        <v>3.0099999999999998E-2</v>
      </c>
      <c r="N19" s="58">
        <v>1348060.29</v>
      </c>
      <c r="O19" s="58">
        <v>90.79</v>
      </c>
      <c r="P19" s="58">
        <v>0</v>
      </c>
      <c r="Q19" s="58">
        <v>1223.9039372909999</v>
      </c>
      <c r="R19" s="59">
        <v>2.9999999999999997E-4</v>
      </c>
      <c r="S19" s="59">
        <v>6.7999999999999996E-3</v>
      </c>
      <c r="T19" s="59">
        <v>2.7000000000000001E-3</v>
      </c>
    </row>
    <row r="20" spans="1:20">
      <c r="A20" t="s">
        <v>334</v>
      </c>
      <c r="B20" t="s">
        <v>335</v>
      </c>
      <c r="C20" t="s">
        <v>96</v>
      </c>
      <c r="D20" t="s">
        <v>108</v>
      </c>
      <c r="E20" t="s">
        <v>320</v>
      </c>
      <c r="F20" t="s">
        <v>321</v>
      </c>
      <c r="G20" t="s">
        <v>322</v>
      </c>
      <c r="H20" t="s">
        <v>127</v>
      </c>
      <c r="I20" s="113" t="s">
        <v>3488</v>
      </c>
      <c r="J20" s="58">
        <v>8.2899999999999991</v>
      </c>
      <c r="K20" t="s">
        <v>98</v>
      </c>
      <c r="L20" s="59">
        <v>0.03</v>
      </c>
      <c r="M20" s="59">
        <v>2.8299999999999999E-2</v>
      </c>
      <c r="N20" s="58">
        <v>636777.75</v>
      </c>
      <c r="O20" s="58">
        <v>102.81</v>
      </c>
      <c r="P20" s="58">
        <v>0</v>
      </c>
      <c r="Q20" s="58">
        <v>654.67120477499998</v>
      </c>
      <c r="R20" s="59">
        <v>2.0000000000000001E-4</v>
      </c>
      <c r="S20" s="59">
        <v>3.7000000000000002E-3</v>
      </c>
      <c r="T20" s="59">
        <v>1.4E-3</v>
      </c>
    </row>
    <row r="21" spans="1:20">
      <c r="A21" t="s">
        <v>336</v>
      </c>
      <c r="B21" t="s">
        <v>337</v>
      </c>
      <c r="C21" t="s">
        <v>96</v>
      </c>
      <c r="D21" t="s">
        <v>108</v>
      </c>
      <c r="E21" t="s">
        <v>320</v>
      </c>
      <c r="F21" t="s">
        <v>321</v>
      </c>
      <c r="G21" t="s">
        <v>322</v>
      </c>
      <c r="H21" t="s">
        <v>127</v>
      </c>
      <c r="I21" s="113" t="s">
        <v>3488</v>
      </c>
      <c r="J21" s="58">
        <v>11.04</v>
      </c>
      <c r="K21" t="s">
        <v>98</v>
      </c>
      <c r="L21" s="59">
        <v>3.2000000000000001E-2</v>
      </c>
      <c r="M21" s="59">
        <v>3.04E-2</v>
      </c>
      <c r="N21" s="58">
        <v>1753956.42</v>
      </c>
      <c r="O21" s="58">
        <v>103.2</v>
      </c>
      <c r="P21" s="58">
        <v>0</v>
      </c>
      <c r="Q21" s="58">
        <v>1810.08302544</v>
      </c>
      <c r="R21" s="59">
        <v>1.2999999999999999E-3</v>
      </c>
      <c r="S21" s="59">
        <v>1.01E-2</v>
      </c>
      <c r="T21" s="59">
        <v>3.8999999999999998E-3</v>
      </c>
    </row>
    <row r="22" spans="1:20">
      <c r="A22" t="s">
        <v>338</v>
      </c>
      <c r="B22" t="s">
        <v>339</v>
      </c>
      <c r="C22" t="s">
        <v>96</v>
      </c>
      <c r="D22" t="s">
        <v>108</v>
      </c>
      <c r="E22" t="s">
        <v>340</v>
      </c>
      <c r="F22" t="s">
        <v>341</v>
      </c>
      <c r="G22" t="s">
        <v>322</v>
      </c>
      <c r="H22" t="s">
        <v>127</v>
      </c>
      <c r="I22" s="113" t="s">
        <v>3488</v>
      </c>
      <c r="J22" s="58">
        <v>3.38</v>
      </c>
      <c r="K22" t="s">
        <v>98</v>
      </c>
      <c r="L22" s="59">
        <v>1.34E-2</v>
      </c>
      <c r="M22" s="59">
        <v>2.5399999999999999E-2</v>
      </c>
      <c r="N22" s="58">
        <v>3439481.31</v>
      </c>
      <c r="O22" s="58">
        <v>108.45</v>
      </c>
      <c r="P22" s="58">
        <v>326.62380000000002</v>
      </c>
      <c r="Q22" s="58">
        <v>4056.7412806950001</v>
      </c>
      <c r="R22" s="59">
        <v>1.1000000000000001E-3</v>
      </c>
      <c r="S22" s="59">
        <v>2.2599999999999999E-2</v>
      </c>
      <c r="T22" s="59">
        <v>8.8000000000000005E-3</v>
      </c>
    </row>
    <row r="23" spans="1:20">
      <c r="A23" t="s">
        <v>342</v>
      </c>
      <c r="B23" t="s">
        <v>343</v>
      </c>
      <c r="C23" t="s">
        <v>96</v>
      </c>
      <c r="D23" t="s">
        <v>108</v>
      </c>
      <c r="E23" t="s">
        <v>340</v>
      </c>
      <c r="F23" t="s">
        <v>341</v>
      </c>
      <c r="G23" t="s">
        <v>322</v>
      </c>
      <c r="H23" t="s">
        <v>127</v>
      </c>
      <c r="I23" s="113" t="s">
        <v>3488</v>
      </c>
      <c r="J23" s="58">
        <v>3.1</v>
      </c>
      <c r="K23" t="s">
        <v>98</v>
      </c>
      <c r="L23" s="59">
        <v>1.77E-2</v>
      </c>
      <c r="M23" s="59">
        <v>2.4E-2</v>
      </c>
      <c r="N23" s="58">
        <v>2241332.7599999998</v>
      </c>
      <c r="O23" s="58">
        <v>109.35</v>
      </c>
      <c r="P23" s="58">
        <v>0</v>
      </c>
      <c r="Q23" s="58">
        <v>2450.8973730600001</v>
      </c>
      <c r="R23" s="59">
        <v>8.0000000000000004E-4</v>
      </c>
      <c r="S23" s="59">
        <v>1.37E-2</v>
      </c>
      <c r="T23" s="59">
        <v>5.3E-3</v>
      </c>
    </row>
    <row r="24" spans="1:20">
      <c r="A24" t="s">
        <v>344</v>
      </c>
      <c r="B24" t="s">
        <v>345</v>
      </c>
      <c r="C24" t="s">
        <v>96</v>
      </c>
      <c r="D24" t="s">
        <v>108</v>
      </c>
      <c r="E24" t="s">
        <v>340</v>
      </c>
      <c r="F24" t="s">
        <v>341</v>
      </c>
      <c r="G24" t="s">
        <v>322</v>
      </c>
      <c r="H24" t="s">
        <v>127</v>
      </c>
      <c r="I24" s="113" t="s">
        <v>3488</v>
      </c>
      <c r="J24" s="58">
        <v>6.16</v>
      </c>
      <c r="K24" t="s">
        <v>98</v>
      </c>
      <c r="L24" s="59">
        <v>2.4799999999999999E-2</v>
      </c>
      <c r="M24" s="59">
        <v>2.8500000000000001E-2</v>
      </c>
      <c r="N24" s="58">
        <v>4214387.7699999996</v>
      </c>
      <c r="O24" s="58">
        <v>109.05</v>
      </c>
      <c r="P24" s="58">
        <v>0</v>
      </c>
      <c r="Q24" s="58">
        <v>4595.7898631850003</v>
      </c>
      <c r="R24" s="59">
        <v>1.2999999999999999E-3</v>
      </c>
      <c r="S24" s="59">
        <v>2.5600000000000001E-2</v>
      </c>
      <c r="T24" s="59">
        <v>0.01</v>
      </c>
    </row>
    <row r="25" spans="1:20">
      <c r="A25" t="s">
        <v>346</v>
      </c>
      <c r="B25" t="s">
        <v>347</v>
      </c>
      <c r="C25" t="s">
        <v>96</v>
      </c>
      <c r="D25" t="s">
        <v>108</v>
      </c>
      <c r="E25" t="s">
        <v>340</v>
      </c>
      <c r="F25" t="s">
        <v>341</v>
      </c>
      <c r="G25" t="s">
        <v>348</v>
      </c>
      <c r="H25" t="s">
        <v>174</v>
      </c>
      <c r="I25" s="113" t="s">
        <v>3488</v>
      </c>
      <c r="J25" s="58">
        <v>7.48</v>
      </c>
      <c r="K25" t="s">
        <v>98</v>
      </c>
      <c r="L25" s="59">
        <v>8.9999999999999993E-3</v>
      </c>
      <c r="M25" s="59">
        <v>3.04E-2</v>
      </c>
      <c r="N25" s="58">
        <v>2470331.33</v>
      </c>
      <c r="O25" s="58">
        <v>93.65</v>
      </c>
      <c r="P25" s="58">
        <v>11.382339999999999</v>
      </c>
      <c r="Q25" s="58">
        <v>2324.8476305449999</v>
      </c>
      <c r="R25" s="59">
        <v>1.2999999999999999E-3</v>
      </c>
      <c r="S25" s="59">
        <v>1.2999999999999999E-2</v>
      </c>
      <c r="T25" s="59">
        <v>5.0000000000000001E-3</v>
      </c>
    </row>
    <row r="26" spans="1:20">
      <c r="A26" t="s">
        <v>349</v>
      </c>
      <c r="B26" t="s">
        <v>350</v>
      </c>
      <c r="C26" t="s">
        <v>96</v>
      </c>
      <c r="D26" t="s">
        <v>108</v>
      </c>
      <c r="E26" t="s">
        <v>340</v>
      </c>
      <c r="F26" t="s">
        <v>341</v>
      </c>
      <c r="G26" t="s">
        <v>348</v>
      </c>
      <c r="H26" t="s">
        <v>174</v>
      </c>
      <c r="I26" s="113" t="s">
        <v>3488</v>
      </c>
      <c r="J26" s="58">
        <v>11.02</v>
      </c>
      <c r="K26" t="s">
        <v>98</v>
      </c>
      <c r="L26" s="59">
        <v>1.6899999999999998E-2</v>
      </c>
      <c r="M26" s="59">
        <v>3.3700000000000001E-2</v>
      </c>
      <c r="N26" s="58">
        <v>5003474.46</v>
      </c>
      <c r="O26" s="58">
        <v>91.53</v>
      </c>
      <c r="P26" s="58">
        <v>41.809170000000002</v>
      </c>
      <c r="Q26" s="58">
        <v>4621.4893432380004</v>
      </c>
      <c r="R26" s="59">
        <v>1.9E-3</v>
      </c>
      <c r="S26" s="59">
        <v>2.58E-2</v>
      </c>
      <c r="T26" s="59">
        <v>0.01</v>
      </c>
    </row>
    <row r="27" spans="1:20">
      <c r="A27" t="s">
        <v>351</v>
      </c>
      <c r="B27" t="s">
        <v>352</v>
      </c>
      <c r="C27" t="s">
        <v>96</v>
      </c>
      <c r="D27" t="s">
        <v>108</v>
      </c>
      <c r="E27" t="s">
        <v>353</v>
      </c>
      <c r="F27" t="s">
        <v>341</v>
      </c>
      <c r="G27" t="s">
        <v>354</v>
      </c>
      <c r="H27" t="s">
        <v>174</v>
      </c>
      <c r="I27" s="113" t="s">
        <v>3488</v>
      </c>
      <c r="J27" s="58">
        <v>4.07</v>
      </c>
      <c r="K27" t="s">
        <v>98</v>
      </c>
      <c r="L27" s="59">
        <v>5.0000000000000001E-3</v>
      </c>
      <c r="M27" s="59">
        <v>2.7199999999999998E-2</v>
      </c>
      <c r="N27" s="58">
        <v>738251.48</v>
      </c>
      <c r="O27" s="58">
        <v>101.54</v>
      </c>
      <c r="P27" s="58">
        <v>0</v>
      </c>
      <c r="Q27" s="58">
        <v>749.62055279200001</v>
      </c>
      <c r="R27" s="59">
        <v>4.0000000000000002E-4</v>
      </c>
      <c r="S27" s="59">
        <v>4.1999999999999997E-3</v>
      </c>
      <c r="T27" s="59">
        <v>1.6000000000000001E-3</v>
      </c>
    </row>
    <row r="28" spans="1:20">
      <c r="A28" t="s">
        <v>355</v>
      </c>
      <c r="B28" t="s">
        <v>356</v>
      </c>
      <c r="C28" t="s">
        <v>96</v>
      </c>
      <c r="D28" t="s">
        <v>108</v>
      </c>
      <c r="E28" t="s">
        <v>353</v>
      </c>
      <c r="F28" t="s">
        <v>341</v>
      </c>
      <c r="G28" t="s">
        <v>354</v>
      </c>
      <c r="H28" t="s">
        <v>174</v>
      </c>
      <c r="I28" s="113" t="s">
        <v>3488</v>
      </c>
      <c r="J28" s="58">
        <v>5.89</v>
      </c>
      <c r="K28" t="s">
        <v>98</v>
      </c>
      <c r="L28" s="59">
        <v>5.8999999999999999E-3</v>
      </c>
      <c r="M28" s="59">
        <v>3.04E-2</v>
      </c>
      <c r="N28" s="58">
        <v>2236112.4900000002</v>
      </c>
      <c r="O28" s="58">
        <v>93.79</v>
      </c>
      <c r="P28" s="58">
        <v>0</v>
      </c>
      <c r="Q28" s="58">
        <v>2097.249904371</v>
      </c>
      <c r="R28" s="59">
        <v>2E-3</v>
      </c>
      <c r="S28" s="59">
        <v>1.17E-2</v>
      </c>
      <c r="T28" s="59">
        <v>4.4999999999999997E-3</v>
      </c>
    </row>
    <row r="29" spans="1:20">
      <c r="A29" t="s">
        <v>358</v>
      </c>
      <c r="B29" t="s">
        <v>359</v>
      </c>
      <c r="C29" t="s">
        <v>96</v>
      </c>
      <c r="D29" t="s">
        <v>108</v>
      </c>
      <c r="E29" t="s">
        <v>353</v>
      </c>
      <c r="F29" t="s">
        <v>341</v>
      </c>
      <c r="G29" t="s">
        <v>354</v>
      </c>
      <c r="H29" t="s">
        <v>174</v>
      </c>
      <c r="I29" s="113" t="s">
        <v>3488</v>
      </c>
      <c r="J29" s="58">
        <v>1.21</v>
      </c>
      <c r="K29" t="s">
        <v>98</v>
      </c>
      <c r="L29" s="59">
        <v>4.7500000000000001E-2</v>
      </c>
      <c r="M29" s="59">
        <v>2.5000000000000001E-2</v>
      </c>
      <c r="N29" s="58">
        <v>336478.63</v>
      </c>
      <c r="O29" s="58">
        <v>140.54</v>
      </c>
      <c r="P29" s="58">
        <v>0</v>
      </c>
      <c r="Q29" s="58">
        <v>472.887066602</v>
      </c>
      <c r="R29" s="59">
        <v>2.9999999999999997E-4</v>
      </c>
      <c r="S29" s="59">
        <v>2.5999999999999999E-3</v>
      </c>
      <c r="T29" s="59">
        <v>1E-3</v>
      </c>
    </row>
    <row r="30" spans="1:20">
      <c r="A30" t="s">
        <v>360</v>
      </c>
      <c r="B30" t="s">
        <v>361</v>
      </c>
      <c r="C30" t="s">
        <v>96</v>
      </c>
      <c r="D30" t="s">
        <v>108</v>
      </c>
      <c r="E30" t="s">
        <v>362</v>
      </c>
      <c r="F30" t="s">
        <v>341</v>
      </c>
      <c r="G30" t="s">
        <v>363</v>
      </c>
      <c r="H30" t="s">
        <v>127</v>
      </c>
      <c r="I30" s="113" t="s">
        <v>3488</v>
      </c>
      <c r="J30" s="58">
        <v>6.57</v>
      </c>
      <c r="K30" t="s">
        <v>98</v>
      </c>
      <c r="L30" s="59">
        <v>3.5000000000000001E-3</v>
      </c>
      <c r="M30" s="59">
        <v>3.0700000000000002E-2</v>
      </c>
      <c r="N30" s="58">
        <v>4232364.71</v>
      </c>
      <c r="O30" s="58">
        <v>91.16</v>
      </c>
      <c r="P30" s="58">
        <v>0</v>
      </c>
      <c r="Q30" s="58">
        <v>3858.2236696360001</v>
      </c>
      <c r="R30" s="59">
        <v>1.4E-3</v>
      </c>
      <c r="S30" s="59">
        <v>2.1499999999999998E-2</v>
      </c>
      <c r="T30" s="59">
        <v>8.3999999999999995E-3</v>
      </c>
    </row>
    <row r="31" spans="1:20">
      <c r="A31" t="s">
        <v>365</v>
      </c>
      <c r="B31" t="s">
        <v>366</v>
      </c>
      <c r="C31" t="s">
        <v>96</v>
      </c>
      <c r="D31" t="s">
        <v>108</v>
      </c>
      <c r="E31" t="s">
        <v>362</v>
      </c>
      <c r="F31" t="s">
        <v>341</v>
      </c>
      <c r="G31" t="s">
        <v>354</v>
      </c>
      <c r="H31" t="s">
        <v>174</v>
      </c>
      <c r="I31" s="113" t="s">
        <v>3488</v>
      </c>
      <c r="J31" s="58">
        <v>2.46</v>
      </c>
      <c r="K31" t="s">
        <v>98</v>
      </c>
      <c r="L31" s="59">
        <v>2.4E-2</v>
      </c>
      <c r="M31" s="59">
        <v>2.3300000000000001E-2</v>
      </c>
      <c r="N31" s="58">
        <v>50364.76</v>
      </c>
      <c r="O31" s="58">
        <v>112.98</v>
      </c>
      <c r="P31" s="58">
        <v>0</v>
      </c>
      <c r="Q31" s="58">
        <v>56.902105847999998</v>
      </c>
      <c r="R31" s="59">
        <v>1E-4</v>
      </c>
      <c r="S31" s="59">
        <v>2.9999999999999997E-4</v>
      </c>
      <c r="T31" s="59">
        <v>1E-4</v>
      </c>
    </row>
    <row r="32" spans="1:20">
      <c r="A32" t="s">
        <v>367</v>
      </c>
      <c r="B32" t="s">
        <v>368</v>
      </c>
      <c r="C32" t="s">
        <v>96</v>
      </c>
      <c r="D32" t="s">
        <v>108</v>
      </c>
      <c r="E32" t="s">
        <v>362</v>
      </c>
      <c r="F32" t="s">
        <v>341</v>
      </c>
      <c r="G32" t="s">
        <v>363</v>
      </c>
      <c r="H32" t="s">
        <v>127</v>
      </c>
      <c r="I32" s="113" t="s">
        <v>3488</v>
      </c>
      <c r="J32" s="58">
        <v>3.67</v>
      </c>
      <c r="K32" t="s">
        <v>98</v>
      </c>
      <c r="L32" s="59">
        <v>2.5999999999999999E-2</v>
      </c>
      <c r="M32" s="59">
        <v>2.2700000000000001E-2</v>
      </c>
      <c r="N32" s="58">
        <v>802356.73</v>
      </c>
      <c r="O32" s="58">
        <v>113.37</v>
      </c>
      <c r="P32" s="58">
        <v>0</v>
      </c>
      <c r="Q32" s="58">
        <v>909.63182480099999</v>
      </c>
      <c r="R32" s="59">
        <v>1.6000000000000001E-3</v>
      </c>
      <c r="S32" s="59">
        <v>5.1000000000000004E-3</v>
      </c>
      <c r="T32" s="59">
        <v>2E-3</v>
      </c>
    </row>
    <row r="33" spans="1:20">
      <c r="A33" t="s">
        <v>369</v>
      </c>
      <c r="B33" t="s">
        <v>370</v>
      </c>
      <c r="C33" t="s">
        <v>96</v>
      </c>
      <c r="D33" t="s">
        <v>108</v>
      </c>
      <c r="E33" t="s">
        <v>362</v>
      </c>
      <c r="F33" t="s">
        <v>341</v>
      </c>
      <c r="G33" t="s">
        <v>363</v>
      </c>
      <c r="H33" t="s">
        <v>127</v>
      </c>
      <c r="I33" s="113" t="s">
        <v>3488</v>
      </c>
      <c r="J33" s="58">
        <v>4.1399999999999997</v>
      </c>
      <c r="K33" t="s">
        <v>98</v>
      </c>
      <c r="L33" s="59">
        <v>2.81E-2</v>
      </c>
      <c r="M33" s="59">
        <v>2.5899999999999999E-2</v>
      </c>
      <c r="N33" s="58">
        <v>216041.74</v>
      </c>
      <c r="O33" s="58">
        <v>113.83</v>
      </c>
      <c r="P33" s="58">
        <v>0</v>
      </c>
      <c r="Q33" s="58">
        <v>245.920312642</v>
      </c>
      <c r="R33" s="59">
        <v>2.0000000000000001E-4</v>
      </c>
      <c r="S33" s="59">
        <v>1.4E-3</v>
      </c>
      <c r="T33" s="59">
        <v>5.0000000000000001E-4</v>
      </c>
    </row>
    <row r="34" spans="1:20">
      <c r="A34" t="s">
        <v>371</v>
      </c>
      <c r="B34" t="s">
        <v>372</v>
      </c>
      <c r="C34" t="s">
        <v>96</v>
      </c>
      <c r="D34" t="s">
        <v>108</v>
      </c>
      <c r="E34" t="s">
        <v>362</v>
      </c>
      <c r="F34" t="s">
        <v>341</v>
      </c>
      <c r="G34" t="s">
        <v>363</v>
      </c>
      <c r="H34" t="s">
        <v>127</v>
      </c>
      <c r="I34" s="113" t="s">
        <v>3488</v>
      </c>
      <c r="J34" s="58">
        <v>2.39</v>
      </c>
      <c r="K34" t="s">
        <v>98</v>
      </c>
      <c r="L34" s="59">
        <v>3.6999999999999998E-2</v>
      </c>
      <c r="M34" s="59">
        <v>2.3599999999999999E-2</v>
      </c>
      <c r="N34" s="58">
        <v>59745</v>
      </c>
      <c r="O34" s="58">
        <v>115.14</v>
      </c>
      <c r="P34" s="58">
        <v>0</v>
      </c>
      <c r="Q34" s="58">
        <v>68.790392999999995</v>
      </c>
      <c r="R34" s="59">
        <v>2.0000000000000001E-4</v>
      </c>
      <c r="S34" s="59">
        <v>4.0000000000000002E-4</v>
      </c>
      <c r="T34" s="59">
        <v>1E-4</v>
      </c>
    </row>
    <row r="35" spans="1:20">
      <c r="A35" t="s">
        <v>374</v>
      </c>
      <c r="B35" t="s">
        <v>375</v>
      </c>
      <c r="C35" t="s">
        <v>96</v>
      </c>
      <c r="D35" t="s">
        <v>108</v>
      </c>
      <c r="E35" t="s">
        <v>376</v>
      </c>
      <c r="F35" t="s">
        <v>341</v>
      </c>
      <c r="G35" t="s">
        <v>354</v>
      </c>
      <c r="H35" t="s">
        <v>174</v>
      </c>
      <c r="I35" s="113" t="s">
        <v>3488</v>
      </c>
      <c r="J35" s="58">
        <v>4.24</v>
      </c>
      <c r="K35" t="s">
        <v>98</v>
      </c>
      <c r="L35" s="59">
        <v>6.4999999999999997E-3</v>
      </c>
      <c r="M35" s="59">
        <v>2.3300000000000001E-2</v>
      </c>
      <c r="N35" s="58">
        <v>718141.2</v>
      </c>
      <c r="O35" s="58">
        <v>103.63</v>
      </c>
      <c r="P35" s="58">
        <v>11.302709999999999</v>
      </c>
      <c r="Q35" s="58">
        <v>755.51243555999997</v>
      </c>
      <c r="R35" s="59">
        <v>1.4E-3</v>
      </c>
      <c r="S35" s="59">
        <v>4.1999999999999997E-3</v>
      </c>
      <c r="T35" s="59">
        <v>1.6000000000000001E-3</v>
      </c>
    </row>
    <row r="36" spans="1:20">
      <c r="A36" t="s">
        <v>377</v>
      </c>
      <c r="B36" t="s">
        <v>378</v>
      </c>
      <c r="C36" t="s">
        <v>96</v>
      </c>
      <c r="D36" t="s">
        <v>108</v>
      </c>
      <c r="E36" t="s">
        <v>376</v>
      </c>
      <c r="F36" t="s">
        <v>341</v>
      </c>
      <c r="G36" t="s">
        <v>354</v>
      </c>
      <c r="H36" t="s">
        <v>174</v>
      </c>
      <c r="I36" s="113" t="s">
        <v>3488</v>
      </c>
      <c r="J36" s="58">
        <v>5</v>
      </c>
      <c r="K36" t="s">
        <v>98</v>
      </c>
      <c r="L36" s="59">
        <v>1.43E-2</v>
      </c>
      <c r="M36" s="59">
        <v>2.69E-2</v>
      </c>
      <c r="N36" s="58">
        <v>11544.82</v>
      </c>
      <c r="O36" s="58">
        <v>104.73</v>
      </c>
      <c r="P36" s="58">
        <v>0.23125000000000001</v>
      </c>
      <c r="Q36" s="58">
        <v>12.322139986</v>
      </c>
      <c r="R36" s="59">
        <v>0</v>
      </c>
      <c r="S36" s="59">
        <v>1E-4</v>
      </c>
      <c r="T36" s="59">
        <v>0</v>
      </c>
    </row>
    <row r="37" spans="1:20">
      <c r="A37" t="s">
        <v>379</v>
      </c>
      <c r="B37" t="s">
        <v>380</v>
      </c>
      <c r="C37" t="s">
        <v>96</v>
      </c>
      <c r="D37" t="s">
        <v>108</v>
      </c>
      <c r="E37" t="s">
        <v>376</v>
      </c>
      <c r="F37" t="s">
        <v>341</v>
      </c>
      <c r="G37" t="s">
        <v>354</v>
      </c>
      <c r="H37" t="s">
        <v>174</v>
      </c>
      <c r="I37" s="113" t="s">
        <v>3488</v>
      </c>
      <c r="J37" s="58">
        <v>6.66</v>
      </c>
      <c r="K37" t="s">
        <v>98</v>
      </c>
      <c r="L37" s="59">
        <v>3.61E-2</v>
      </c>
      <c r="M37" s="59">
        <v>3.27E-2</v>
      </c>
      <c r="N37" s="58">
        <v>1097070.32</v>
      </c>
      <c r="O37" s="58">
        <v>104.73</v>
      </c>
      <c r="P37" s="58">
        <v>31.779109999999999</v>
      </c>
      <c r="Q37" s="58">
        <v>1180.740856136</v>
      </c>
      <c r="R37" s="59">
        <v>2.3999999999999998E-3</v>
      </c>
      <c r="S37" s="59">
        <v>6.6E-3</v>
      </c>
      <c r="T37" s="59">
        <v>2.5999999999999999E-3</v>
      </c>
    </row>
    <row r="38" spans="1:20">
      <c r="A38" t="s">
        <v>381</v>
      </c>
      <c r="B38" t="s">
        <v>382</v>
      </c>
      <c r="C38" t="s">
        <v>96</v>
      </c>
      <c r="D38" t="s">
        <v>108</v>
      </c>
      <c r="E38" t="s">
        <v>376</v>
      </c>
      <c r="F38" t="s">
        <v>341</v>
      </c>
      <c r="G38" t="s">
        <v>354</v>
      </c>
      <c r="H38" t="s">
        <v>174</v>
      </c>
      <c r="I38" s="113" t="s">
        <v>3488</v>
      </c>
      <c r="J38" s="58">
        <v>1.48</v>
      </c>
      <c r="K38" t="s">
        <v>98</v>
      </c>
      <c r="L38" s="59">
        <v>1.7600000000000001E-2</v>
      </c>
      <c r="M38" s="59">
        <v>2.1299999999999999E-2</v>
      </c>
      <c r="N38" s="58">
        <v>510819.33</v>
      </c>
      <c r="O38" s="58">
        <v>112.57</v>
      </c>
      <c r="P38" s="58">
        <v>12.11769</v>
      </c>
      <c r="Q38" s="58">
        <v>587.14700978099995</v>
      </c>
      <c r="R38" s="59">
        <v>4.0000000000000002E-4</v>
      </c>
      <c r="S38" s="59">
        <v>3.3E-3</v>
      </c>
      <c r="T38" s="59">
        <v>1.2999999999999999E-3</v>
      </c>
    </row>
    <row r="39" spans="1:20">
      <c r="A39" t="s">
        <v>383</v>
      </c>
      <c r="B39" t="s">
        <v>384</v>
      </c>
      <c r="C39" t="s">
        <v>96</v>
      </c>
      <c r="D39" t="s">
        <v>108</v>
      </c>
      <c r="E39" t="s">
        <v>376</v>
      </c>
      <c r="F39" t="s">
        <v>341</v>
      </c>
      <c r="G39" t="s">
        <v>354</v>
      </c>
      <c r="H39" t="s">
        <v>174</v>
      </c>
      <c r="I39" s="113" t="s">
        <v>3488</v>
      </c>
      <c r="J39" s="58">
        <v>2.2000000000000002</v>
      </c>
      <c r="K39" t="s">
        <v>98</v>
      </c>
      <c r="L39" s="59">
        <v>2.1499999999999998E-2</v>
      </c>
      <c r="M39" s="59">
        <v>2.2499999999999999E-2</v>
      </c>
      <c r="N39" s="58">
        <v>714840.5</v>
      </c>
      <c r="O39" s="58">
        <v>113.66</v>
      </c>
      <c r="P39" s="58">
        <v>0</v>
      </c>
      <c r="Q39" s="58">
        <v>812.4877123</v>
      </c>
      <c r="R39" s="59">
        <v>5.9999999999999995E-4</v>
      </c>
      <c r="S39" s="59">
        <v>4.4999999999999997E-3</v>
      </c>
      <c r="T39" s="59">
        <v>1.8E-3</v>
      </c>
    </row>
    <row r="40" spans="1:20">
      <c r="A40" t="s">
        <v>385</v>
      </c>
      <c r="B40" t="s">
        <v>386</v>
      </c>
      <c r="C40" t="s">
        <v>96</v>
      </c>
      <c r="D40" t="s">
        <v>108</v>
      </c>
      <c r="E40" t="s">
        <v>376</v>
      </c>
      <c r="F40" t="s">
        <v>341</v>
      </c>
      <c r="G40" t="s">
        <v>354</v>
      </c>
      <c r="H40" t="s">
        <v>174</v>
      </c>
      <c r="I40" s="113" t="s">
        <v>3488</v>
      </c>
      <c r="J40" s="58">
        <v>4.3</v>
      </c>
      <c r="K40" t="s">
        <v>98</v>
      </c>
      <c r="L40" s="59">
        <v>2.2499999999999999E-2</v>
      </c>
      <c r="M40" s="59">
        <v>2.6100000000000002E-2</v>
      </c>
      <c r="N40" s="58">
        <v>1912714.69</v>
      </c>
      <c r="O40" s="58">
        <v>111.23</v>
      </c>
      <c r="P40" s="58">
        <v>175.88703000000001</v>
      </c>
      <c r="Q40" s="58">
        <v>2303.3995796869999</v>
      </c>
      <c r="R40" s="59">
        <v>1.9E-3</v>
      </c>
      <c r="S40" s="59">
        <v>1.2800000000000001E-2</v>
      </c>
      <c r="T40" s="59">
        <v>5.0000000000000001E-3</v>
      </c>
    </row>
    <row r="41" spans="1:20">
      <c r="A41" t="s">
        <v>387</v>
      </c>
      <c r="B41" t="s">
        <v>388</v>
      </c>
      <c r="C41" t="s">
        <v>96</v>
      </c>
      <c r="D41" t="s">
        <v>108</v>
      </c>
      <c r="E41" t="s">
        <v>376</v>
      </c>
      <c r="F41" t="s">
        <v>341</v>
      </c>
      <c r="G41" t="s">
        <v>354</v>
      </c>
      <c r="H41" t="s">
        <v>174</v>
      </c>
      <c r="I41" s="113" t="s">
        <v>3488</v>
      </c>
      <c r="J41" s="58">
        <v>5.9</v>
      </c>
      <c r="K41" t="s">
        <v>98</v>
      </c>
      <c r="L41" s="59">
        <v>2.5000000000000001E-3</v>
      </c>
      <c r="M41" s="59">
        <v>2.69E-2</v>
      </c>
      <c r="N41" s="58">
        <v>1667062.02</v>
      </c>
      <c r="O41" s="58">
        <v>94.78</v>
      </c>
      <c r="P41" s="58">
        <v>42.832210000000003</v>
      </c>
      <c r="Q41" s="58">
        <v>1622.8735925559999</v>
      </c>
      <c r="R41" s="59">
        <v>1.2999999999999999E-3</v>
      </c>
      <c r="S41" s="59">
        <v>9.1000000000000004E-3</v>
      </c>
      <c r="T41" s="59">
        <v>3.5000000000000001E-3</v>
      </c>
    </row>
    <row r="42" spans="1:20">
      <c r="A42" t="s">
        <v>390</v>
      </c>
      <c r="B42" t="s">
        <v>391</v>
      </c>
      <c r="C42" t="s">
        <v>96</v>
      </c>
      <c r="D42" t="s">
        <v>108</v>
      </c>
      <c r="E42" t="s">
        <v>376</v>
      </c>
      <c r="F42" t="s">
        <v>341</v>
      </c>
      <c r="G42" t="s">
        <v>354</v>
      </c>
      <c r="H42" t="s">
        <v>174</v>
      </c>
      <c r="I42" s="113" t="s">
        <v>3488</v>
      </c>
      <c r="J42" s="58">
        <v>3.01</v>
      </c>
      <c r="K42" t="s">
        <v>98</v>
      </c>
      <c r="L42" s="59">
        <v>2.35E-2</v>
      </c>
      <c r="M42" s="59">
        <v>2.2700000000000001E-2</v>
      </c>
      <c r="N42" s="58">
        <v>1432718.48</v>
      </c>
      <c r="O42" s="58">
        <v>113.73</v>
      </c>
      <c r="P42" s="58">
        <v>0</v>
      </c>
      <c r="Q42" s="58">
        <v>1629.4307273039999</v>
      </c>
      <c r="R42" s="59">
        <v>2E-3</v>
      </c>
      <c r="S42" s="59">
        <v>9.1000000000000004E-3</v>
      </c>
      <c r="T42" s="59">
        <v>3.5000000000000001E-3</v>
      </c>
    </row>
    <row r="43" spans="1:20">
      <c r="A43" t="s">
        <v>392</v>
      </c>
      <c r="B43" t="s">
        <v>393</v>
      </c>
      <c r="C43" t="s">
        <v>96</v>
      </c>
      <c r="D43" t="s">
        <v>108</v>
      </c>
      <c r="E43" t="s">
        <v>394</v>
      </c>
      <c r="F43" t="s">
        <v>341</v>
      </c>
      <c r="G43" t="s">
        <v>354</v>
      </c>
      <c r="H43" t="s">
        <v>174</v>
      </c>
      <c r="I43" s="113" t="s">
        <v>3488</v>
      </c>
      <c r="J43" s="58">
        <v>2.96</v>
      </c>
      <c r="K43" t="s">
        <v>98</v>
      </c>
      <c r="L43" s="59">
        <v>1.4200000000000001E-2</v>
      </c>
      <c r="M43" s="59">
        <v>2.4899999999999999E-2</v>
      </c>
      <c r="N43" s="58">
        <v>873215.35</v>
      </c>
      <c r="O43" s="58">
        <v>108.25</v>
      </c>
      <c r="P43" s="58">
        <v>0</v>
      </c>
      <c r="Q43" s="58">
        <v>945.25561637500005</v>
      </c>
      <c r="R43" s="59">
        <v>1E-3</v>
      </c>
      <c r="S43" s="59">
        <v>5.3E-3</v>
      </c>
      <c r="T43" s="59">
        <v>2E-3</v>
      </c>
    </row>
    <row r="44" spans="1:20">
      <c r="A44" t="s">
        <v>396</v>
      </c>
      <c r="B44" t="s">
        <v>397</v>
      </c>
      <c r="C44" t="s">
        <v>96</v>
      </c>
      <c r="D44" t="s">
        <v>108</v>
      </c>
      <c r="E44" t="s">
        <v>398</v>
      </c>
      <c r="F44" t="s">
        <v>341</v>
      </c>
      <c r="G44" t="s">
        <v>354</v>
      </c>
      <c r="H44" t="s">
        <v>174</v>
      </c>
      <c r="I44" s="113" t="s">
        <v>3488</v>
      </c>
      <c r="J44" s="58">
        <v>0.7</v>
      </c>
      <c r="K44" t="s">
        <v>98</v>
      </c>
      <c r="L44" s="59">
        <v>0.04</v>
      </c>
      <c r="M44" s="59">
        <v>2.5999999999999999E-2</v>
      </c>
      <c r="N44" s="58">
        <v>8722.4</v>
      </c>
      <c r="O44" s="58">
        <v>113.55</v>
      </c>
      <c r="P44" s="58">
        <v>0</v>
      </c>
      <c r="Q44" s="58">
        <v>9.9042852000000003</v>
      </c>
      <c r="R44" s="59">
        <v>1E-4</v>
      </c>
      <c r="S44" s="59">
        <v>1E-4</v>
      </c>
      <c r="T44" s="59">
        <v>0</v>
      </c>
    </row>
    <row r="45" spans="1:20">
      <c r="A45" t="s">
        <v>399</v>
      </c>
      <c r="B45" t="s">
        <v>400</v>
      </c>
      <c r="C45" t="s">
        <v>96</v>
      </c>
      <c r="D45" t="s">
        <v>108</v>
      </c>
      <c r="E45" t="s">
        <v>398</v>
      </c>
      <c r="F45" t="s">
        <v>341</v>
      </c>
      <c r="G45" t="s">
        <v>354</v>
      </c>
      <c r="H45" t="s">
        <v>174</v>
      </c>
      <c r="I45" s="113" t="s">
        <v>3488</v>
      </c>
      <c r="J45" s="58">
        <v>4.03</v>
      </c>
      <c r="K45" t="s">
        <v>98</v>
      </c>
      <c r="L45" s="59">
        <v>3.5000000000000003E-2</v>
      </c>
      <c r="M45" s="59">
        <v>2.6100000000000002E-2</v>
      </c>
      <c r="N45" s="58">
        <v>475179.91</v>
      </c>
      <c r="O45" s="58">
        <v>118.48</v>
      </c>
      <c r="P45" s="58">
        <v>0</v>
      </c>
      <c r="Q45" s="58">
        <v>562.99315736799997</v>
      </c>
      <c r="R45" s="59">
        <v>5.0000000000000001E-4</v>
      </c>
      <c r="S45" s="59">
        <v>3.0999999999999999E-3</v>
      </c>
      <c r="T45" s="59">
        <v>1.1999999999999999E-3</v>
      </c>
    </row>
    <row r="46" spans="1:20">
      <c r="A46" t="s">
        <v>402</v>
      </c>
      <c r="B46" t="s">
        <v>403</v>
      </c>
      <c r="C46" t="s">
        <v>96</v>
      </c>
      <c r="D46" t="s">
        <v>108</v>
      </c>
      <c r="E46" t="s">
        <v>398</v>
      </c>
      <c r="F46" t="s">
        <v>341</v>
      </c>
      <c r="G46" t="s">
        <v>354</v>
      </c>
      <c r="H46" t="s">
        <v>174</v>
      </c>
      <c r="I46" s="113" t="s">
        <v>3488</v>
      </c>
      <c r="J46" s="58">
        <v>6.58</v>
      </c>
      <c r="K46" t="s">
        <v>98</v>
      </c>
      <c r="L46" s="59">
        <v>2.5000000000000001E-2</v>
      </c>
      <c r="M46" s="59">
        <v>2.9000000000000001E-2</v>
      </c>
      <c r="N46" s="58">
        <v>830386.04</v>
      </c>
      <c r="O46" s="58">
        <v>109.47</v>
      </c>
      <c r="P46" s="58">
        <v>0</v>
      </c>
      <c r="Q46" s="58">
        <v>909.02359798800001</v>
      </c>
      <c r="R46" s="59">
        <v>1.2999999999999999E-3</v>
      </c>
      <c r="S46" s="59">
        <v>5.1000000000000004E-3</v>
      </c>
      <c r="T46" s="59">
        <v>2E-3</v>
      </c>
    </row>
    <row r="47" spans="1:20">
      <c r="A47" t="s">
        <v>404</v>
      </c>
      <c r="B47" t="s">
        <v>405</v>
      </c>
      <c r="C47" t="s">
        <v>96</v>
      </c>
      <c r="D47" t="s">
        <v>108</v>
      </c>
      <c r="E47" t="s">
        <v>398</v>
      </c>
      <c r="F47" t="s">
        <v>341</v>
      </c>
      <c r="G47" t="s">
        <v>354</v>
      </c>
      <c r="H47" t="s">
        <v>174</v>
      </c>
      <c r="I47" s="113" t="s">
        <v>3488</v>
      </c>
      <c r="J47" s="58">
        <v>2.67</v>
      </c>
      <c r="K47" t="s">
        <v>98</v>
      </c>
      <c r="L47" s="59">
        <v>0.04</v>
      </c>
      <c r="M47" s="59">
        <v>2.3900000000000001E-2</v>
      </c>
      <c r="N47" s="58">
        <v>1524803.86</v>
      </c>
      <c r="O47" s="58">
        <v>118.24</v>
      </c>
      <c r="P47" s="58">
        <v>0</v>
      </c>
      <c r="Q47" s="58">
        <v>1802.9280840639999</v>
      </c>
      <c r="R47" s="59">
        <v>1.6000000000000001E-3</v>
      </c>
      <c r="S47" s="59">
        <v>1.01E-2</v>
      </c>
      <c r="T47" s="59">
        <v>3.8999999999999998E-3</v>
      </c>
    </row>
    <row r="48" spans="1:20">
      <c r="A48" t="s">
        <v>406</v>
      </c>
      <c r="B48" t="s">
        <v>407</v>
      </c>
      <c r="C48" t="s">
        <v>96</v>
      </c>
      <c r="D48" t="s">
        <v>108</v>
      </c>
      <c r="E48" t="s">
        <v>408</v>
      </c>
      <c r="F48" t="s">
        <v>341</v>
      </c>
      <c r="G48" t="s">
        <v>354</v>
      </c>
      <c r="H48" t="s">
        <v>174</v>
      </c>
      <c r="I48" s="113" t="s">
        <v>3488</v>
      </c>
      <c r="J48" s="58">
        <v>2.36</v>
      </c>
      <c r="K48" t="s">
        <v>98</v>
      </c>
      <c r="L48" s="59">
        <v>2.3400000000000001E-2</v>
      </c>
      <c r="M48" s="59">
        <v>2.53E-2</v>
      </c>
      <c r="N48" s="58">
        <v>930533.47</v>
      </c>
      <c r="O48" s="58">
        <v>112.87</v>
      </c>
      <c r="P48" s="58">
        <v>0</v>
      </c>
      <c r="Q48" s="58">
        <v>1050.2931275890001</v>
      </c>
      <c r="R48" s="59">
        <v>4.0000000000000002E-4</v>
      </c>
      <c r="S48" s="59">
        <v>5.8999999999999999E-3</v>
      </c>
      <c r="T48" s="59">
        <v>2.3E-3</v>
      </c>
    </row>
    <row r="49" spans="1:20">
      <c r="A49" t="s">
        <v>409</v>
      </c>
      <c r="B49" t="s">
        <v>410</v>
      </c>
      <c r="C49" t="s">
        <v>96</v>
      </c>
      <c r="D49" t="s">
        <v>108</v>
      </c>
      <c r="E49" t="s">
        <v>411</v>
      </c>
      <c r="F49" t="s">
        <v>341</v>
      </c>
      <c r="G49" t="s">
        <v>363</v>
      </c>
      <c r="H49" t="s">
        <v>127</v>
      </c>
      <c r="I49" s="113" t="s">
        <v>3488</v>
      </c>
      <c r="J49" s="58">
        <v>2.27</v>
      </c>
      <c r="K49" t="s">
        <v>98</v>
      </c>
      <c r="L49" s="59">
        <v>3.2000000000000001E-2</v>
      </c>
      <c r="M49" s="59">
        <v>2.4500000000000001E-2</v>
      </c>
      <c r="N49" s="58">
        <v>1358926.43</v>
      </c>
      <c r="O49" s="58">
        <v>114.84</v>
      </c>
      <c r="P49" s="58">
        <v>0</v>
      </c>
      <c r="Q49" s="58">
        <v>1560.5911122120001</v>
      </c>
      <c r="R49" s="59">
        <v>1E-3</v>
      </c>
      <c r="S49" s="59">
        <v>8.6999999999999994E-3</v>
      </c>
      <c r="T49" s="59">
        <v>3.3999999999999998E-3</v>
      </c>
    </row>
    <row r="50" spans="1:20">
      <c r="A50" t="s">
        <v>413</v>
      </c>
      <c r="B50" t="s">
        <v>414</v>
      </c>
      <c r="C50" t="s">
        <v>96</v>
      </c>
      <c r="D50" t="s">
        <v>108</v>
      </c>
      <c r="E50" t="s">
        <v>411</v>
      </c>
      <c r="F50" t="s">
        <v>341</v>
      </c>
      <c r="G50" t="s">
        <v>363</v>
      </c>
      <c r="H50" t="s">
        <v>127</v>
      </c>
      <c r="I50" s="113" t="s">
        <v>3488</v>
      </c>
      <c r="J50" s="58">
        <v>4.04</v>
      </c>
      <c r="K50" t="s">
        <v>98</v>
      </c>
      <c r="L50" s="59">
        <v>1.14E-2</v>
      </c>
      <c r="M50" s="59">
        <v>2.5999999999999999E-2</v>
      </c>
      <c r="N50" s="58">
        <v>1480520.13</v>
      </c>
      <c r="O50" s="58">
        <v>103.86</v>
      </c>
      <c r="P50" s="58">
        <v>0</v>
      </c>
      <c r="Q50" s="58">
        <v>1537.668207018</v>
      </c>
      <c r="R50" s="59">
        <v>5.9999999999999995E-4</v>
      </c>
      <c r="S50" s="59">
        <v>8.6E-3</v>
      </c>
      <c r="T50" s="59">
        <v>3.3E-3</v>
      </c>
    </row>
    <row r="51" spans="1:20">
      <c r="A51" t="s">
        <v>415</v>
      </c>
      <c r="B51" t="s">
        <v>416</v>
      </c>
      <c r="C51" t="s">
        <v>96</v>
      </c>
      <c r="D51" t="s">
        <v>108</v>
      </c>
      <c r="E51" t="s">
        <v>411</v>
      </c>
      <c r="F51" t="s">
        <v>341</v>
      </c>
      <c r="G51" t="s">
        <v>363</v>
      </c>
      <c r="H51" t="s">
        <v>127</v>
      </c>
      <c r="I51" s="113" t="s">
        <v>3488</v>
      </c>
      <c r="J51" s="58">
        <v>6.3</v>
      </c>
      <c r="K51" t="s">
        <v>98</v>
      </c>
      <c r="L51" s="59">
        <v>9.1999999999999998E-3</v>
      </c>
      <c r="M51" s="59">
        <v>3.0200000000000001E-2</v>
      </c>
      <c r="N51" s="58">
        <v>2109868.46</v>
      </c>
      <c r="O51" s="58">
        <v>97.97</v>
      </c>
      <c r="P51" s="58">
        <v>21.66938</v>
      </c>
      <c r="Q51" s="58">
        <v>2088.7075102620001</v>
      </c>
      <c r="R51" s="59">
        <v>1.1000000000000001E-3</v>
      </c>
      <c r="S51" s="59">
        <v>1.17E-2</v>
      </c>
      <c r="T51" s="59">
        <v>4.4999999999999997E-3</v>
      </c>
    </row>
    <row r="52" spans="1:20">
      <c r="A52" t="s">
        <v>418</v>
      </c>
      <c r="B52" t="s">
        <v>419</v>
      </c>
      <c r="C52" t="s">
        <v>96</v>
      </c>
      <c r="D52" t="s">
        <v>108</v>
      </c>
      <c r="E52" t="s">
        <v>408</v>
      </c>
      <c r="F52" t="s">
        <v>341</v>
      </c>
      <c r="G52" t="s">
        <v>354</v>
      </c>
      <c r="H52" t="s">
        <v>174</v>
      </c>
      <c r="I52" s="113" t="s">
        <v>3488</v>
      </c>
      <c r="J52" s="58">
        <v>5.66</v>
      </c>
      <c r="K52" t="s">
        <v>98</v>
      </c>
      <c r="L52" s="59">
        <v>6.4999999999999997E-3</v>
      </c>
      <c r="M52" s="59">
        <v>2.8799999999999999E-2</v>
      </c>
      <c r="N52" s="58">
        <v>2990893.04</v>
      </c>
      <c r="O52" s="58">
        <v>97.78</v>
      </c>
      <c r="P52" s="58">
        <v>0</v>
      </c>
      <c r="Q52" s="58">
        <v>2924.4952145120001</v>
      </c>
      <c r="R52" s="59">
        <v>1.2999999999999999E-3</v>
      </c>
      <c r="S52" s="59">
        <v>1.6299999999999999E-2</v>
      </c>
      <c r="T52" s="59">
        <v>6.3E-3</v>
      </c>
    </row>
    <row r="53" spans="1:20">
      <c r="A53" t="s">
        <v>420</v>
      </c>
      <c r="B53" t="s">
        <v>421</v>
      </c>
      <c r="C53" t="s">
        <v>96</v>
      </c>
      <c r="D53" t="s">
        <v>108</v>
      </c>
      <c r="E53" t="s">
        <v>408</v>
      </c>
      <c r="F53" t="s">
        <v>341</v>
      </c>
      <c r="G53" t="s">
        <v>354</v>
      </c>
      <c r="H53" t="s">
        <v>174</v>
      </c>
      <c r="I53" s="113" t="s">
        <v>3488</v>
      </c>
      <c r="J53" s="58">
        <v>8.67</v>
      </c>
      <c r="K53" t="s">
        <v>98</v>
      </c>
      <c r="L53" s="59">
        <v>2.64E-2</v>
      </c>
      <c r="M53" s="59">
        <v>2.9600000000000001E-2</v>
      </c>
      <c r="N53" s="58">
        <v>130977.27</v>
      </c>
      <c r="O53" s="58">
        <v>99.71</v>
      </c>
      <c r="P53" s="58">
        <v>0</v>
      </c>
      <c r="Q53" s="58">
        <v>130.59743591700001</v>
      </c>
      <c r="R53" s="59">
        <v>4.0000000000000002E-4</v>
      </c>
      <c r="S53" s="59">
        <v>6.9999999999999999E-4</v>
      </c>
      <c r="T53" s="59">
        <v>2.9999999999999997E-4</v>
      </c>
    </row>
    <row r="54" spans="1:20">
      <c r="A54" t="s">
        <v>422</v>
      </c>
      <c r="B54" t="s">
        <v>423</v>
      </c>
      <c r="C54" t="s">
        <v>96</v>
      </c>
      <c r="D54" t="s">
        <v>108</v>
      </c>
      <c r="E54" t="s">
        <v>424</v>
      </c>
      <c r="F54" t="s">
        <v>341</v>
      </c>
      <c r="G54" t="s">
        <v>363</v>
      </c>
      <c r="H54" t="s">
        <v>127</v>
      </c>
      <c r="I54" s="113" t="s">
        <v>3488</v>
      </c>
      <c r="J54" s="58">
        <v>2.0099999999999998</v>
      </c>
      <c r="K54" t="s">
        <v>98</v>
      </c>
      <c r="L54" s="59">
        <v>1.34E-2</v>
      </c>
      <c r="M54" s="59">
        <v>2.1899999999999999E-2</v>
      </c>
      <c r="N54" s="58">
        <v>321209.06</v>
      </c>
      <c r="O54" s="58">
        <v>110.98</v>
      </c>
      <c r="P54" s="58">
        <v>0</v>
      </c>
      <c r="Q54" s="58">
        <v>356.47781478799999</v>
      </c>
      <c r="R54" s="59">
        <v>5.9999999999999995E-4</v>
      </c>
      <c r="S54" s="59">
        <v>2E-3</v>
      </c>
      <c r="T54" s="59">
        <v>8.0000000000000004E-4</v>
      </c>
    </row>
    <row r="55" spans="1:20">
      <c r="A55" t="s">
        <v>425</v>
      </c>
      <c r="B55" t="s">
        <v>426</v>
      </c>
      <c r="C55" t="s">
        <v>96</v>
      </c>
      <c r="D55" t="s">
        <v>108</v>
      </c>
      <c r="E55" t="s">
        <v>424</v>
      </c>
      <c r="F55" t="s">
        <v>341</v>
      </c>
      <c r="G55" t="s">
        <v>354</v>
      </c>
      <c r="H55" t="s">
        <v>174</v>
      </c>
      <c r="I55" s="113" t="s">
        <v>3488</v>
      </c>
      <c r="J55" s="58">
        <v>3.61</v>
      </c>
      <c r="K55" t="s">
        <v>98</v>
      </c>
      <c r="L55" s="59">
        <v>1.8200000000000001E-2</v>
      </c>
      <c r="M55" s="59">
        <v>2.4299999999999999E-2</v>
      </c>
      <c r="N55" s="58">
        <v>809844.21</v>
      </c>
      <c r="O55" s="58">
        <v>109.37</v>
      </c>
      <c r="P55" s="58">
        <v>0</v>
      </c>
      <c r="Q55" s="58">
        <v>885.726612477</v>
      </c>
      <c r="R55" s="59">
        <v>2.0999999999999999E-3</v>
      </c>
      <c r="S55" s="59">
        <v>4.8999999999999998E-3</v>
      </c>
      <c r="T55" s="59">
        <v>1.9E-3</v>
      </c>
    </row>
    <row r="56" spans="1:20">
      <c r="A56" t="s">
        <v>427</v>
      </c>
      <c r="B56" t="s">
        <v>428</v>
      </c>
      <c r="C56" t="s">
        <v>96</v>
      </c>
      <c r="D56" t="s">
        <v>108</v>
      </c>
      <c r="E56" t="s">
        <v>424</v>
      </c>
      <c r="F56" t="s">
        <v>341</v>
      </c>
      <c r="G56" t="s">
        <v>354</v>
      </c>
      <c r="H56" t="s">
        <v>174</v>
      </c>
      <c r="I56" s="113" t="s">
        <v>3488</v>
      </c>
      <c r="J56" s="58">
        <v>1.86</v>
      </c>
      <c r="K56" t="s">
        <v>98</v>
      </c>
      <c r="L56" s="59">
        <v>2E-3</v>
      </c>
      <c r="M56" s="59">
        <v>2.0299999999999999E-2</v>
      </c>
      <c r="N56" s="58">
        <v>658341.84</v>
      </c>
      <c r="O56" s="58">
        <v>106.67</v>
      </c>
      <c r="P56" s="58">
        <v>0</v>
      </c>
      <c r="Q56" s="58">
        <v>702.25324072800004</v>
      </c>
      <c r="R56" s="59">
        <v>2E-3</v>
      </c>
      <c r="S56" s="59">
        <v>3.8999999999999998E-3</v>
      </c>
      <c r="T56" s="59">
        <v>1.5E-3</v>
      </c>
    </row>
    <row r="57" spans="1:20">
      <c r="A57" t="s">
        <v>430</v>
      </c>
      <c r="B57" t="s">
        <v>431</v>
      </c>
      <c r="C57" t="s">
        <v>96</v>
      </c>
      <c r="D57" t="s">
        <v>108</v>
      </c>
      <c r="E57" t="s">
        <v>432</v>
      </c>
      <c r="F57" t="s">
        <v>433</v>
      </c>
      <c r="G57" t="s">
        <v>363</v>
      </c>
      <c r="H57" t="s">
        <v>127</v>
      </c>
      <c r="I57" s="113" t="s">
        <v>3488</v>
      </c>
      <c r="J57" s="58">
        <v>5.03</v>
      </c>
      <c r="K57" t="s">
        <v>98</v>
      </c>
      <c r="L57" s="59">
        <v>4.4000000000000003E-3</v>
      </c>
      <c r="M57" s="59">
        <v>2.47E-2</v>
      </c>
      <c r="N57" s="58">
        <v>457414.49</v>
      </c>
      <c r="O57" s="58">
        <v>100.57</v>
      </c>
      <c r="P57" s="58">
        <v>0</v>
      </c>
      <c r="Q57" s="58">
        <v>460.02175259299997</v>
      </c>
      <c r="R57" s="59">
        <v>5.9999999999999995E-4</v>
      </c>
      <c r="S57" s="59">
        <v>2.5999999999999999E-3</v>
      </c>
      <c r="T57" s="59">
        <v>1E-3</v>
      </c>
    </row>
    <row r="58" spans="1:20">
      <c r="A58" t="s">
        <v>434</v>
      </c>
      <c r="B58" t="s">
        <v>435</v>
      </c>
      <c r="C58" t="s">
        <v>96</v>
      </c>
      <c r="D58" t="s">
        <v>108</v>
      </c>
      <c r="E58" t="s">
        <v>436</v>
      </c>
      <c r="F58" t="s">
        <v>341</v>
      </c>
      <c r="G58" t="s">
        <v>363</v>
      </c>
      <c r="H58" t="s">
        <v>127</v>
      </c>
      <c r="I58" s="113" t="s">
        <v>3488</v>
      </c>
      <c r="J58" s="58">
        <v>2.83</v>
      </c>
      <c r="K58" t="s">
        <v>98</v>
      </c>
      <c r="L58" s="59">
        <v>1.5800000000000002E-2</v>
      </c>
      <c r="M58" s="59">
        <v>2.1999999999999999E-2</v>
      </c>
      <c r="N58" s="58">
        <v>862564.36</v>
      </c>
      <c r="O58" s="58">
        <v>110.84</v>
      </c>
      <c r="P58" s="58">
        <v>0</v>
      </c>
      <c r="Q58" s="58">
        <v>956.06633662399997</v>
      </c>
      <c r="R58" s="59">
        <v>1.9E-3</v>
      </c>
      <c r="S58" s="59">
        <v>5.3E-3</v>
      </c>
      <c r="T58" s="59">
        <v>2.0999999999999999E-3</v>
      </c>
    </row>
    <row r="59" spans="1:20">
      <c r="A59" t="s">
        <v>437</v>
      </c>
      <c r="B59" t="s">
        <v>438</v>
      </c>
      <c r="C59" t="s">
        <v>96</v>
      </c>
      <c r="D59" t="s">
        <v>108</v>
      </c>
      <c r="E59" t="s">
        <v>436</v>
      </c>
      <c r="F59" t="s">
        <v>341</v>
      </c>
      <c r="G59" t="s">
        <v>363</v>
      </c>
      <c r="H59" t="s">
        <v>127</v>
      </c>
      <c r="I59" s="113" t="s">
        <v>3488</v>
      </c>
      <c r="J59" s="58">
        <v>5.47</v>
      </c>
      <c r="K59" t="s">
        <v>98</v>
      </c>
      <c r="L59" s="59">
        <v>8.3999999999999995E-3</v>
      </c>
      <c r="M59" s="59">
        <v>2.5499999999999998E-2</v>
      </c>
      <c r="N59" s="58">
        <v>671308.08</v>
      </c>
      <c r="O59" s="58">
        <v>100.94</v>
      </c>
      <c r="P59" s="58">
        <v>0</v>
      </c>
      <c r="Q59" s="58">
        <v>677.61837595199995</v>
      </c>
      <c r="R59" s="59">
        <v>1.5E-3</v>
      </c>
      <c r="S59" s="59">
        <v>3.8E-3</v>
      </c>
      <c r="T59" s="59">
        <v>1.5E-3</v>
      </c>
    </row>
    <row r="60" spans="1:20">
      <c r="A60" t="s">
        <v>439</v>
      </c>
      <c r="B60" t="s">
        <v>440</v>
      </c>
      <c r="C60" t="s">
        <v>96</v>
      </c>
      <c r="D60" t="s">
        <v>108</v>
      </c>
      <c r="E60" t="s">
        <v>441</v>
      </c>
      <c r="F60" t="s">
        <v>311</v>
      </c>
      <c r="G60" t="s">
        <v>354</v>
      </c>
      <c r="H60" t="s">
        <v>174</v>
      </c>
      <c r="I60" s="113" t="s">
        <v>3488</v>
      </c>
      <c r="J60" s="58">
        <v>1.1299999999999999</v>
      </c>
      <c r="K60" t="s">
        <v>98</v>
      </c>
      <c r="L60" s="59">
        <v>2.4199999999999999E-2</v>
      </c>
      <c r="M60" s="59">
        <v>3.3399999999999999E-2</v>
      </c>
      <c r="N60" s="58">
        <v>10.68</v>
      </c>
      <c r="O60" s="58">
        <v>5626366</v>
      </c>
      <c r="P60" s="58">
        <v>0</v>
      </c>
      <c r="Q60" s="58">
        <v>600.89588879999997</v>
      </c>
      <c r="R60" s="59">
        <v>4.0000000000000002E-4</v>
      </c>
      <c r="S60" s="59">
        <v>3.3999999999999998E-3</v>
      </c>
      <c r="T60" s="59">
        <v>1.2999999999999999E-3</v>
      </c>
    </row>
    <row r="61" spans="1:20">
      <c r="A61" t="s">
        <v>442</v>
      </c>
      <c r="B61" t="s">
        <v>443</v>
      </c>
      <c r="C61" t="s">
        <v>96</v>
      </c>
      <c r="D61" t="s">
        <v>108</v>
      </c>
      <c r="E61" t="s">
        <v>441</v>
      </c>
      <c r="F61" t="s">
        <v>311</v>
      </c>
      <c r="G61" t="s">
        <v>354</v>
      </c>
      <c r="H61" t="s">
        <v>174</v>
      </c>
      <c r="I61" s="113" t="s">
        <v>3488</v>
      </c>
      <c r="J61" s="58">
        <v>0.74</v>
      </c>
      <c r="K61" t="s">
        <v>98</v>
      </c>
      <c r="L61" s="59">
        <v>1.95E-2</v>
      </c>
      <c r="M61" s="59">
        <v>3.4299999999999997E-2</v>
      </c>
      <c r="N61" s="58">
        <v>2.63</v>
      </c>
      <c r="O61" s="58">
        <v>5456707</v>
      </c>
      <c r="P61" s="58">
        <v>0</v>
      </c>
      <c r="Q61" s="58">
        <v>143.51139409999999</v>
      </c>
      <c r="R61" s="59">
        <v>1E-4</v>
      </c>
      <c r="S61" s="59">
        <v>8.0000000000000004E-4</v>
      </c>
      <c r="T61" s="59">
        <v>2.9999999999999997E-4</v>
      </c>
    </row>
    <row r="62" spans="1:20">
      <c r="A62" t="s">
        <v>444</v>
      </c>
      <c r="B62" t="s">
        <v>445</v>
      </c>
      <c r="C62" t="s">
        <v>96</v>
      </c>
      <c r="D62" t="s">
        <v>108</v>
      </c>
      <c r="E62" t="s">
        <v>441</v>
      </c>
      <c r="F62" t="s">
        <v>311</v>
      </c>
      <c r="G62" t="s">
        <v>363</v>
      </c>
      <c r="H62" t="s">
        <v>127</v>
      </c>
      <c r="I62" s="113" t="s">
        <v>3488</v>
      </c>
      <c r="J62" s="58">
        <v>4.08</v>
      </c>
      <c r="K62" t="s">
        <v>98</v>
      </c>
      <c r="L62" s="59">
        <v>1.4999999999999999E-2</v>
      </c>
      <c r="M62" s="59">
        <v>3.0300000000000001E-2</v>
      </c>
      <c r="N62" s="58">
        <v>9.0299999999999994</v>
      </c>
      <c r="O62" s="58">
        <v>5115050</v>
      </c>
      <c r="P62" s="58">
        <v>0</v>
      </c>
      <c r="Q62" s="58">
        <v>461.88901499999997</v>
      </c>
      <c r="R62" s="59">
        <v>2.9999999999999997E-4</v>
      </c>
      <c r="S62" s="59">
        <v>2.5999999999999999E-3</v>
      </c>
      <c r="T62" s="59">
        <v>1E-3</v>
      </c>
    </row>
    <row r="63" spans="1:20">
      <c r="A63" t="s">
        <v>447</v>
      </c>
      <c r="B63" t="s">
        <v>448</v>
      </c>
      <c r="C63" t="s">
        <v>96</v>
      </c>
      <c r="D63" t="s">
        <v>108</v>
      </c>
      <c r="E63" t="s">
        <v>441</v>
      </c>
      <c r="F63" t="s">
        <v>311</v>
      </c>
      <c r="G63" t="s">
        <v>354</v>
      </c>
      <c r="H63" t="s">
        <v>174</v>
      </c>
      <c r="I63" s="113" t="s">
        <v>3488</v>
      </c>
      <c r="J63" s="58">
        <v>4.29</v>
      </c>
      <c r="K63" t="s">
        <v>98</v>
      </c>
      <c r="L63" s="59">
        <v>2.7799999999999998E-2</v>
      </c>
      <c r="M63" s="59">
        <v>3.1E-2</v>
      </c>
      <c r="N63" s="58">
        <v>2.78</v>
      </c>
      <c r="O63" s="58">
        <v>5529999</v>
      </c>
      <c r="P63" s="58">
        <v>0</v>
      </c>
      <c r="Q63" s="58">
        <v>153.73397220000001</v>
      </c>
      <c r="R63" s="59">
        <v>0</v>
      </c>
      <c r="S63" s="59">
        <v>8.9999999999999998E-4</v>
      </c>
      <c r="T63" s="59">
        <v>2.9999999999999997E-4</v>
      </c>
    </row>
    <row r="64" spans="1:20">
      <c r="A64" t="s">
        <v>449</v>
      </c>
      <c r="B64" t="s">
        <v>450</v>
      </c>
      <c r="C64" t="s">
        <v>96</v>
      </c>
      <c r="D64" t="s">
        <v>108</v>
      </c>
      <c r="E64" t="s">
        <v>451</v>
      </c>
      <c r="F64" t="s">
        <v>311</v>
      </c>
      <c r="G64" t="s">
        <v>363</v>
      </c>
      <c r="H64" t="s">
        <v>127</v>
      </c>
      <c r="I64" s="113" t="s">
        <v>3488</v>
      </c>
      <c r="J64" s="58">
        <v>2.29</v>
      </c>
      <c r="K64" t="s">
        <v>98</v>
      </c>
      <c r="L64" s="59">
        <v>2.5899999999999999E-2</v>
      </c>
      <c r="M64" s="59">
        <v>2.75E-2</v>
      </c>
      <c r="N64" s="58">
        <v>13.84</v>
      </c>
      <c r="O64" s="58">
        <v>5628861</v>
      </c>
      <c r="P64" s="58">
        <v>0</v>
      </c>
      <c r="Q64" s="58">
        <v>779.03436239999996</v>
      </c>
      <c r="R64" s="59">
        <v>6.9999999999999999E-4</v>
      </c>
      <c r="S64" s="59">
        <v>4.3E-3</v>
      </c>
      <c r="T64" s="59">
        <v>1.6999999999999999E-3</v>
      </c>
    </row>
    <row r="65" spans="1:20">
      <c r="A65" t="s">
        <v>452</v>
      </c>
      <c r="B65" t="s">
        <v>453</v>
      </c>
      <c r="C65" t="s">
        <v>96</v>
      </c>
      <c r="D65" t="s">
        <v>108</v>
      </c>
      <c r="E65" t="s">
        <v>451</v>
      </c>
      <c r="F65" t="s">
        <v>311</v>
      </c>
      <c r="G65" t="s">
        <v>363</v>
      </c>
      <c r="H65" t="s">
        <v>127</v>
      </c>
      <c r="I65" s="113" t="s">
        <v>3488</v>
      </c>
      <c r="J65" s="58">
        <v>5.42</v>
      </c>
      <c r="K65" t="s">
        <v>98</v>
      </c>
      <c r="L65" s="59">
        <v>3.7100000000000001E-2</v>
      </c>
      <c r="M65" s="59">
        <v>3.3399999999999999E-2</v>
      </c>
      <c r="N65" s="58">
        <v>5.05</v>
      </c>
      <c r="O65" s="58">
        <v>5095555</v>
      </c>
      <c r="P65" s="58">
        <v>0</v>
      </c>
      <c r="Q65" s="58">
        <v>257.32552750000002</v>
      </c>
      <c r="R65" s="59">
        <v>5.9999999999999995E-4</v>
      </c>
      <c r="S65" s="59">
        <v>1.4E-3</v>
      </c>
      <c r="T65" s="59">
        <v>5.9999999999999995E-4</v>
      </c>
    </row>
    <row r="66" spans="1:20">
      <c r="A66" t="s">
        <v>454</v>
      </c>
      <c r="B66" t="s">
        <v>455</v>
      </c>
      <c r="C66" t="s">
        <v>96</v>
      </c>
      <c r="D66" t="s">
        <v>108</v>
      </c>
      <c r="E66" t="s">
        <v>451</v>
      </c>
      <c r="F66" t="s">
        <v>311</v>
      </c>
      <c r="G66" t="s">
        <v>363</v>
      </c>
      <c r="H66" t="s">
        <v>127</v>
      </c>
      <c r="I66" s="113" t="s">
        <v>3488</v>
      </c>
      <c r="J66" s="58">
        <v>2.5299999999999998</v>
      </c>
      <c r="K66" t="s">
        <v>98</v>
      </c>
      <c r="L66" s="59">
        <v>2.9700000000000001E-2</v>
      </c>
      <c r="M66" s="59">
        <v>3.09E-2</v>
      </c>
      <c r="N66" s="58">
        <v>5.47</v>
      </c>
      <c r="O66" s="58">
        <v>5615315</v>
      </c>
      <c r="P66" s="58">
        <v>0</v>
      </c>
      <c r="Q66" s="58">
        <v>307.15773050000001</v>
      </c>
      <c r="R66" s="59">
        <v>4.0000000000000002E-4</v>
      </c>
      <c r="S66" s="59">
        <v>1.6999999999999999E-3</v>
      </c>
      <c r="T66" s="59">
        <v>6.9999999999999999E-4</v>
      </c>
    </row>
    <row r="67" spans="1:20">
      <c r="A67" t="s">
        <v>456</v>
      </c>
      <c r="B67" t="s">
        <v>457</v>
      </c>
      <c r="C67" t="s">
        <v>96</v>
      </c>
      <c r="D67" t="s">
        <v>108</v>
      </c>
      <c r="E67" t="s">
        <v>451</v>
      </c>
      <c r="F67" t="s">
        <v>311</v>
      </c>
      <c r="G67" t="s">
        <v>363</v>
      </c>
      <c r="H67" t="s">
        <v>127</v>
      </c>
      <c r="I67" s="113" t="s">
        <v>3488</v>
      </c>
      <c r="J67" s="58">
        <v>4.0999999999999996</v>
      </c>
      <c r="K67" t="s">
        <v>98</v>
      </c>
      <c r="L67" s="59">
        <v>8.3999999999999995E-3</v>
      </c>
      <c r="M67" s="59">
        <v>2.9100000000000001E-2</v>
      </c>
      <c r="N67" s="58">
        <v>3.54</v>
      </c>
      <c r="O67" s="58">
        <v>5012995</v>
      </c>
      <c r="P67" s="58">
        <v>0</v>
      </c>
      <c r="Q67" s="58">
        <v>177.46002300000001</v>
      </c>
      <c r="R67" s="59">
        <v>4.0000000000000002E-4</v>
      </c>
      <c r="S67" s="59">
        <v>1E-3</v>
      </c>
      <c r="T67" s="59">
        <v>4.0000000000000002E-4</v>
      </c>
    </row>
    <row r="68" spans="1:20">
      <c r="A68" t="s">
        <v>458</v>
      </c>
      <c r="B68" t="s">
        <v>459</v>
      </c>
      <c r="C68" t="s">
        <v>96</v>
      </c>
      <c r="D68" t="s">
        <v>108</v>
      </c>
      <c r="E68" t="s">
        <v>451</v>
      </c>
      <c r="F68" t="s">
        <v>311</v>
      </c>
      <c r="G68" t="s">
        <v>363</v>
      </c>
      <c r="H68" t="s">
        <v>127</v>
      </c>
      <c r="I68" s="113" t="s">
        <v>3488</v>
      </c>
      <c r="J68" s="58">
        <v>4.62</v>
      </c>
      <c r="K68" t="s">
        <v>98</v>
      </c>
      <c r="L68" s="59">
        <v>3.09E-2</v>
      </c>
      <c r="M68" s="59">
        <v>3.1699999999999999E-2</v>
      </c>
      <c r="N68" s="58">
        <v>8.42</v>
      </c>
      <c r="O68" s="58">
        <v>5168240</v>
      </c>
      <c r="P68" s="58">
        <v>0</v>
      </c>
      <c r="Q68" s="58">
        <v>435.16580800000003</v>
      </c>
      <c r="R68" s="59">
        <v>4.0000000000000002E-4</v>
      </c>
      <c r="S68" s="59">
        <v>2.3999999999999998E-3</v>
      </c>
      <c r="T68" s="59">
        <v>8.9999999999999998E-4</v>
      </c>
    </row>
    <row r="69" spans="1:20">
      <c r="A69" t="s">
        <v>460</v>
      </c>
      <c r="B69" t="s">
        <v>461</v>
      </c>
      <c r="C69" t="s">
        <v>96</v>
      </c>
      <c r="D69" t="s">
        <v>108</v>
      </c>
      <c r="E69" t="s">
        <v>451</v>
      </c>
      <c r="F69" t="s">
        <v>311</v>
      </c>
      <c r="G69" t="s">
        <v>363</v>
      </c>
      <c r="H69" t="s">
        <v>127</v>
      </c>
      <c r="I69" s="113" t="s">
        <v>3488</v>
      </c>
      <c r="J69" s="58">
        <v>1.23</v>
      </c>
      <c r="K69" t="s">
        <v>98</v>
      </c>
      <c r="L69" s="59">
        <v>2.0199999999999999E-2</v>
      </c>
      <c r="M69" s="59">
        <v>2.0500000000000001E-2</v>
      </c>
      <c r="N69" s="58">
        <v>6.26</v>
      </c>
      <c r="O69" s="58">
        <v>5652776</v>
      </c>
      <c r="P69" s="58">
        <v>0</v>
      </c>
      <c r="Q69" s="58">
        <v>353.86377759999999</v>
      </c>
      <c r="R69" s="59">
        <v>2.9999999999999997E-4</v>
      </c>
      <c r="S69" s="59">
        <v>2E-3</v>
      </c>
      <c r="T69" s="59">
        <v>8.0000000000000004E-4</v>
      </c>
    </row>
    <row r="70" spans="1:20">
      <c r="A70" t="s">
        <v>462</v>
      </c>
      <c r="B70" t="s">
        <v>463</v>
      </c>
      <c r="C70" t="s">
        <v>96</v>
      </c>
      <c r="D70" t="s">
        <v>108</v>
      </c>
      <c r="E70" t="s">
        <v>464</v>
      </c>
      <c r="F70" t="s">
        <v>110</v>
      </c>
      <c r="G70" t="s">
        <v>354</v>
      </c>
      <c r="H70" t="s">
        <v>174</v>
      </c>
      <c r="I70" s="113" t="s">
        <v>3488</v>
      </c>
      <c r="J70" s="58">
        <v>1.32</v>
      </c>
      <c r="K70" t="s">
        <v>98</v>
      </c>
      <c r="L70" s="59">
        <v>1.7999999999999999E-2</v>
      </c>
      <c r="M70" s="59">
        <v>2.0899999999999998E-2</v>
      </c>
      <c r="N70" s="58">
        <v>444244.32</v>
      </c>
      <c r="O70" s="58">
        <v>111.63</v>
      </c>
      <c r="P70" s="58">
        <v>0</v>
      </c>
      <c r="Q70" s="58">
        <v>495.909934416</v>
      </c>
      <c r="R70" s="59">
        <v>5.0000000000000001E-4</v>
      </c>
      <c r="S70" s="59">
        <v>2.8E-3</v>
      </c>
      <c r="T70" s="59">
        <v>1.1000000000000001E-3</v>
      </c>
    </row>
    <row r="71" spans="1:20">
      <c r="A71" t="s">
        <v>465</v>
      </c>
      <c r="B71" t="s">
        <v>466</v>
      </c>
      <c r="C71" t="s">
        <v>96</v>
      </c>
      <c r="D71" t="s">
        <v>108</v>
      </c>
      <c r="E71" t="s">
        <v>464</v>
      </c>
      <c r="F71" t="s">
        <v>110</v>
      </c>
      <c r="G71" t="s">
        <v>354</v>
      </c>
      <c r="H71" t="s">
        <v>174</v>
      </c>
      <c r="I71" s="113" t="s">
        <v>3488</v>
      </c>
      <c r="J71" s="58">
        <v>3.83</v>
      </c>
      <c r="K71" t="s">
        <v>98</v>
      </c>
      <c r="L71" s="59">
        <v>2.1999999999999999E-2</v>
      </c>
      <c r="M71" s="59">
        <v>2.7900000000000001E-2</v>
      </c>
      <c r="N71" s="58">
        <v>368140</v>
      </c>
      <c r="O71" s="58">
        <v>100.93</v>
      </c>
      <c r="P71" s="58">
        <v>0</v>
      </c>
      <c r="Q71" s="58">
        <v>371.56370199999998</v>
      </c>
      <c r="R71" s="59">
        <v>1.2999999999999999E-3</v>
      </c>
      <c r="S71" s="59">
        <v>2.0999999999999999E-3</v>
      </c>
      <c r="T71" s="59">
        <v>8.0000000000000004E-4</v>
      </c>
    </row>
    <row r="72" spans="1:20">
      <c r="A72" t="s">
        <v>467</v>
      </c>
      <c r="B72" t="s">
        <v>468</v>
      </c>
      <c r="C72" t="s">
        <v>96</v>
      </c>
      <c r="D72" t="s">
        <v>108</v>
      </c>
      <c r="E72" t="s">
        <v>469</v>
      </c>
      <c r="F72" t="s">
        <v>341</v>
      </c>
      <c r="G72" t="s">
        <v>470</v>
      </c>
      <c r="H72" t="s">
        <v>174</v>
      </c>
      <c r="I72" s="113" t="s">
        <v>3488</v>
      </c>
      <c r="J72" s="58">
        <v>1.99</v>
      </c>
      <c r="K72" t="s">
        <v>98</v>
      </c>
      <c r="L72" s="59">
        <v>1.4E-2</v>
      </c>
      <c r="M72" s="59">
        <v>2.6100000000000002E-2</v>
      </c>
      <c r="N72" s="58">
        <v>566379.21</v>
      </c>
      <c r="O72" s="58">
        <v>109.74</v>
      </c>
      <c r="P72" s="58">
        <v>0</v>
      </c>
      <c r="Q72" s="58">
        <v>621.54454505399997</v>
      </c>
      <c r="R72" s="59">
        <v>5.9999999999999995E-4</v>
      </c>
      <c r="S72" s="59">
        <v>3.5000000000000001E-3</v>
      </c>
      <c r="T72" s="59">
        <v>1.2999999999999999E-3</v>
      </c>
    </row>
    <row r="73" spans="1:20">
      <c r="A73" t="s">
        <v>471</v>
      </c>
      <c r="B73" t="s">
        <v>472</v>
      </c>
      <c r="C73" t="s">
        <v>96</v>
      </c>
      <c r="D73" t="s">
        <v>108</v>
      </c>
      <c r="E73" t="s">
        <v>394</v>
      </c>
      <c r="F73" t="s">
        <v>341</v>
      </c>
      <c r="G73" t="s">
        <v>470</v>
      </c>
      <c r="H73" t="s">
        <v>174</v>
      </c>
      <c r="I73" s="113" t="s">
        <v>3488</v>
      </c>
      <c r="J73" s="58">
        <v>1.94</v>
      </c>
      <c r="K73" t="s">
        <v>98</v>
      </c>
      <c r="L73" s="59">
        <v>2.1499999999999998E-2</v>
      </c>
      <c r="M73" s="59">
        <v>2.7E-2</v>
      </c>
      <c r="N73" s="58">
        <v>1678660.13</v>
      </c>
      <c r="O73" s="58">
        <v>112.03</v>
      </c>
      <c r="P73" s="58">
        <v>0</v>
      </c>
      <c r="Q73" s="58">
        <v>1880.6029436389999</v>
      </c>
      <c r="R73" s="59">
        <v>8.9999999999999998E-4</v>
      </c>
      <c r="S73" s="59">
        <v>1.0500000000000001E-2</v>
      </c>
      <c r="T73" s="59">
        <v>4.1000000000000003E-3</v>
      </c>
    </row>
    <row r="74" spans="1:20">
      <c r="A74" t="s">
        <v>473</v>
      </c>
      <c r="B74" t="s">
        <v>474</v>
      </c>
      <c r="C74" t="s">
        <v>96</v>
      </c>
      <c r="D74" t="s">
        <v>108</v>
      </c>
      <c r="E74" t="s">
        <v>394</v>
      </c>
      <c r="F74" t="s">
        <v>341</v>
      </c>
      <c r="G74" t="s">
        <v>470</v>
      </c>
      <c r="H74" t="s">
        <v>174</v>
      </c>
      <c r="I74" s="113" t="s">
        <v>3488</v>
      </c>
      <c r="J74" s="58">
        <v>6.99</v>
      </c>
      <c r="K74" t="s">
        <v>98</v>
      </c>
      <c r="L74" s="59">
        <v>1.15E-2</v>
      </c>
      <c r="M74" s="59">
        <v>3.5000000000000003E-2</v>
      </c>
      <c r="N74" s="58">
        <v>1078852.1399999999</v>
      </c>
      <c r="O74" s="58">
        <v>94.63</v>
      </c>
      <c r="P74" s="58">
        <v>0</v>
      </c>
      <c r="Q74" s="58">
        <v>1020.917780082</v>
      </c>
      <c r="R74" s="59">
        <v>2.3E-3</v>
      </c>
      <c r="S74" s="59">
        <v>5.7000000000000002E-3</v>
      </c>
      <c r="T74" s="59">
        <v>2.2000000000000001E-3</v>
      </c>
    </row>
    <row r="75" spans="1:20">
      <c r="A75" t="s">
        <v>476</v>
      </c>
      <c r="B75" t="s">
        <v>477</v>
      </c>
      <c r="C75" t="s">
        <v>96</v>
      </c>
      <c r="D75" t="s">
        <v>108</v>
      </c>
      <c r="E75" t="s">
        <v>478</v>
      </c>
      <c r="F75" t="s">
        <v>479</v>
      </c>
      <c r="G75" t="s">
        <v>470</v>
      </c>
      <c r="H75" t="s">
        <v>174</v>
      </c>
      <c r="I75" s="113" t="s">
        <v>3488</v>
      </c>
      <c r="J75" s="58">
        <v>5.92</v>
      </c>
      <c r="K75" t="s">
        <v>98</v>
      </c>
      <c r="L75" s="59">
        <v>5.1499999999999997E-2</v>
      </c>
      <c r="M75" s="59">
        <v>2.9499999999999998E-2</v>
      </c>
      <c r="N75" s="58">
        <v>2162225.87</v>
      </c>
      <c r="O75" s="58">
        <v>153</v>
      </c>
      <c r="P75" s="58">
        <v>0</v>
      </c>
      <c r="Q75" s="58">
        <v>3308.2055811</v>
      </c>
      <c r="R75" s="59">
        <v>6.9999999999999999E-4</v>
      </c>
      <c r="S75" s="59">
        <v>1.8499999999999999E-2</v>
      </c>
      <c r="T75" s="59">
        <v>7.1999999999999998E-3</v>
      </c>
    </row>
    <row r="76" spans="1:20">
      <c r="A76" t="s">
        <v>480</v>
      </c>
      <c r="B76" t="s">
        <v>481</v>
      </c>
      <c r="C76" t="s">
        <v>96</v>
      </c>
      <c r="D76" t="s">
        <v>108</v>
      </c>
      <c r="E76" t="s">
        <v>482</v>
      </c>
      <c r="F76" t="s">
        <v>113</v>
      </c>
      <c r="G76" t="s">
        <v>483</v>
      </c>
      <c r="H76" t="s">
        <v>127</v>
      </c>
      <c r="I76" s="113" t="s">
        <v>3488</v>
      </c>
      <c r="J76" s="58">
        <v>1.39</v>
      </c>
      <c r="K76" t="s">
        <v>98</v>
      </c>
      <c r="L76" s="59">
        <v>2.1999999999999999E-2</v>
      </c>
      <c r="M76" s="59">
        <v>1.72E-2</v>
      </c>
      <c r="N76" s="58">
        <v>7292.79</v>
      </c>
      <c r="O76" s="58">
        <v>112.59</v>
      </c>
      <c r="P76" s="58">
        <v>0</v>
      </c>
      <c r="Q76" s="58">
        <v>8.2109522609999992</v>
      </c>
      <c r="R76" s="59">
        <v>0</v>
      </c>
      <c r="S76" s="59">
        <v>0</v>
      </c>
      <c r="T76" s="59">
        <v>0</v>
      </c>
    </row>
    <row r="77" spans="1:20">
      <c r="A77" t="s">
        <v>484</v>
      </c>
      <c r="B77" t="s">
        <v>485</v>
      </c>
      <c r="C77" t="s">
        <v>96</v>
      </c>
      <c r="D77" t="s">
        <v>108</v>
      </c>
      <c r="E77" t="s">
        <v>482</v>
      </c>
      <c r="F77" t="s">
        <v>113</v>
      </c>
      <c r="G77" t="s">
        <v>483</v>
      </c>
      <c r="H77" t="s">
        <v>127</v>
      </c>
      <c r="I77" s="113" t="s">
        <v>3488</v>
      </c>
      <c r="J77" s="58">
        <v>4.24</v>
      </c>
      <c r="K77" t="s">
        <v>98</v>
      </c>
      <c r="L77" s="59">
        <v>1.7000000000000001E-2</v>
      </c>
      <c r="M77" s="59">
        <v>2.23E-2</v>
      </c>
      <c r="N77" s="58">
        <v>10353.93</v>
      </c>
      <c r="O77" s="58">
        <v>107.55</v>
      </c>
      <c r="P77" s="58">
        <v>0</v>
      </c>
      <c r="Q77" s="58">
        <v>11.135651715</v>
      </c>
      <c r="R77" s="59">
        <v>0</v>
      </c>
      <c r="S77" s="59">
        <v>1E-4</v>
      </c>
      <c r="T77" s="59">
        <v>0</v>
      </c>
    </row>
    <row r="78" spans="1:20">
      <c r="A78" t="s">
        <v>486</v>
      </c>
      <c r="B78" t="s">
        <v>487</v>
      </c>
      <c r="C78" t="s">
        <v>96</v>
      </c>
      <c r="D78" t="s">
        <v>108</v>
      </c>
      <c r="E78" t="s">
        <v>482</v>
      </c>
      <c r="F78" t="s">
        <v>113</v>
      </c>
      <c r="G78" t="s">
        <v>483</v>
      </c>
      <c r="H78" t="s">
        <v>127</v>
      </c>
      <c r="I78" s="113" t="s">
        <v>3488</v>
      </c>
      <c r="J78" s="58">
        <v>9.08</v>
      </c>
      <c r="K78" t="s">
        <v>98</v>
      </c>
      <c r="L78" s="59">
        <v>5.7999999999999996E-3</v>
      </c>
      <c r="M78" s="59">
        <v>2.81E-2</v>
      </c>
      <c r="N78" s="58">
        <v>194943.87</v>
      </c>
      <c r="O78" s="58">
        <v>89.1</v>
      </c>
      <c r="P78" s="58">
        <v>0</v>
      </c>
      <c r="Q78" s="58">
        <v>173.69498816999999</v>
      </c>
      <c r="R78" s="59">
        <v>4.0000000000000002E-4</v>
      </c>
      <c r="S78" s="59">
        <v>1E-3</v>
      </c>
      <c r="T78" s="59">
        <v>4.0000000000000002E-4</v>
      </c>
    </row>
    <row r="79" spans="1:20">
      <c r="A79" t="s">
        <v>488</v>
      </c>
      <c r="B79" t="s">
        <v>489</v>
      </c>
      <c r="C79" t="s">
        <v>96</v>
      </c>
      <c r="D79" t="s">
        <v>108</v>
      </c>
      <c r="E79" t="s">
        <v>424</v>
      </c>
      <c r="F79" t="s">
        <v>341</v>
      </c>
      <c r="G79" t="s">
        <v>483</v>
      </c>
      <c r="H79" t="s">
        <v>127</v>
      </c>
      <c r="I79" s="113" t="s">
        <v>3488</v>
      </c>
      <c r="J79" s="58">
        <v>1.92</v>
      </c>
      <c r="K79" t="s">
        <v>98</v>
      </c>
      <c r="L79" s="59">
        <v>1.95E-2</v>
      </c>
      <c r="M79" s="59">
        <v>2.5100000000000001E-2</v>
      </c>
      <c r="N79" s="58">
        <v>458649.42</v>
      </c>
      <c r="O79" s="58">
        <v>111.32</v>
      </c>
      <c r="P79" s="58">
        <v>0</v>
      </c>
      <c r="Q79" s="58">
        <v>510.568534344</v>
      </c>
      <c r="R79" s="59">
        <v>8.0000000000000004E-4</v>
      </c>
      <c r="S79" s="59">
        <v>2.8E-3</v>
      </c>
      <c r="T79" s="59">
        <v>1.1000000000000001E-3</v>
      </c>
    </row>
    <row r="80" spans="1:20">
      <c r="A80" t="s">
        <v>490</v>
      </c>
      <c r="B80" t="s">
        <v>491</v>
      </c>
      <c r="C80" t="s">
        <v>96</v>
      </c>
      <c r="D80" t="s">
        <v>108</v>
      </c>
      <c r="E80" t="s">
        <v>424</v>
      </c>
      <c r="F80" t="s">
        <v>341</v>
      </c>
      <c r="G80" t="s">
        <v>483</v>
      </c>
      <c r="H80" t="s">
        <v>127</v>
      </c>
      <c r="I80" s="113" t="s">
        <v>3488</v>
      </c>
      <c r="J80" s="58">
        <v>4.9000000000000004</v>
      </c>
      <c r="K80" t="s">
        <v>98</v>
      </c>
      <c r="L80" s="59">
        <v>1.17E-2</v>
      </c>
      <c r="M80" s="59">
        <v>3.39E-2</v>
      </c>
      <c r="N80" s="58">
        <v>137207.34</v>
      </c>
      <c r="O80" s="58">
        <v>100.03</v>
      </c>
      <c r="P80" s="58">
        <v>0</v>
      </c>
      <c r="Q80" s="58">
        <v>137.248502202</v>
      </c>
      <c r="R80" s="59">
        <v>2.0000000000000001E-4</v>
      </c>
      <c r="S80" s="59">
        <v>8.0000000000000004E-4</v>
      </c>
      <c r="T80" s="59">
        <v>2.9999999999999997E-4</v>
      </c>
    </row>
    <row r="81" spans="1:20">
      <c r="A81" t="s">
        <v>492</v>
      </c>
      <c r="B81" t="s">
        <v>493</v>
      </c>
      <c r="C81" t="s">
        <v>96</v>
      </c>
      <c r="D81" t="s">
        <v>108</v>
      </c>
      <c r="E81" t="s">
        <v>424</v>
      </c>
      <c r="F81" t="s">
        <v>341</v>
      </c>
      <c r="G81" t="s">
        <v>483</v>
      </c>
      <c r="H81" t="s">
        <v>127</v>
      </c>
      <c r="I81" s="113" t="s">
        <v>3488</v>
      </c>
      <c r="J81" s="58">
        <v>4.92</v>
      </c>
      <c r="K81" t="s">
        <v>98</v>
      </c>
      <c r="L81" s="59">
        <v>1.3299999999999999E-2</v>
      </c>
      <c r="M81" s="59">
        <v>3.39E-2</v>
      </c>
      <c r="N81" s="58">
        <v>2089528.34</v>
      </c>
      <c r="O81" s="58">
        <v>101.09</v>
      </c>
      <c r="P81" s="58">
        <v>0</v>
      </c>
      <c r="Q81" s="58">
        <v>2112.3041989059998</v>
      </c>
      <c r="R81" s="59">
        <v>1.8E-3</v>
      </c>
      <c r="S81" s="59">
        <v>1.18E-2</v>
      </c>
      <c r="T81" s="59">
        <v>4.5999999999999999E-3</v>
      </c>
    </row>
    <row r="82" spans="1:20">
      <c r="A82" t="s">
        <v>494</v>
      </c>
      <c r="B82" t="s">
        <v>495</v>
      </c>
      <c r="C82" t="s">
        <v>96</v>
      </c>
      <c r="D82" t="s">
        <v>108</v>
      </c>
      <c r="E82" t="s">
        <v>424</v>
      </c>
      <c r="F82" t="s">
        <v>341</v>
      </c>
      <c r="G82" t="s">
        <v>470</v>
      </c>
      <c r="H82" t="s">
        <v>174</v>
      </c>
      <c r="I82" s="113" t="s">
        <v>3488</v>
      </c>
      <c r="J82" s="58">
        <v>5.6</v>
      </c>
      <c r="K82" t="s">
        <v>98</v>
      </c>
      <c r="L82" s="59">
        <v>1.8700000000000001E-2</v>
      </c>
      <c r="M82" s="59">
        <v>3.5200000000000002E-2</v>
      </c>
      <c r="N82" s="58">
        <v>1140906.29</v>
      </c>
      <c r="O82" s="58">
        <v>97.98</v>
      </c>
      <c r="P82" s="58">
        <v>0</v>
      </c>
      <c r="Q82" s="58">
        <v>1117.859982942</v>
      </c>
      <c r="R82" s="59">
        <v>2E-3</v>
      </c>
      <c r="S82" s="59">
        <v>6.1999999999999998E-3</v>
      </c>
      <c r="T82" s="59">
        <v>2.3999999999999998E-3</v>
      </c>
    </row>
    <row r="83" spans="1:20">
      <c r="A83" t="s">
        <v>496</v>
      </c>
      <c r="B83" t="s">
        <v>497</v>
      </c>
      <c r="C83" t="s">
        <v>96</v>
      </c>
      <c r="D83" t="s">
        <v>108</v>
      </c>
      <c r="E83" t="s">
        <v>424</v>
      </c>
      <c r="F83" t="s">
        <v>341</v>
      </c>
      <c r="G83" t="s">
        <v>483</v>
      </c>
      <c r="H83" t="s">
        <v>127</v>
      </c>
      <c r="I83" s="113" t="s">
        <v>3488</v>
      </c>
      <c r="J83" s="58">
        <v>3.24</v>
      </c>
      <c r="K83" t="s">
        <v>98</v>
      </c>
      <c r="L83" s="59">
        <v>3.3500000000000002E-2</v>
      </c>
      <c r="M83" s="59">
        <v>2.81E-2</v>
      </c>
      <c r="N83" s="58">
        <v>472283.33</v>
      </c>
      <c r="O83" s="58">
        <v>114.41</v>
      </c>
      <c r="P83" s="58">
        <v>0</v>
      </c>
      <c r="Q83" s="58">
        <v>540.33935785300002</v>
      </c>
      <c r="R83" s="59">
        <v>1.1000000000000001E-3</v>
      </c>
      <c r="S83" s="59">
        <v>3.0000000000000001E-3</v>
      </c>
      <c r="T83" s="59">
        <v>1.1999999999999999E-3</v>
      </c>
    </row>
    <row r="84" spans="1:20">
      <c r="A84" t="s">
        <v>498</v>
      </c>
      <c r="B84" t="s">
        <v>499</v>
      </c>
      <c r="C84" t="s">
        <v>96</v>
      </c>
      <c r="D84" t="s">
        <v>108</v>
      </c>
      <c r="E84" t="s">
        <v>500</v>
      </c>
      <c r="F84" t="s">
        <v>311</v>
      </c>
      <c r="G84" t="s">
        <v>483</v>
      </c>
      <c r="H84" t="s">
        <v>127</v>
      </c>
      <c r="I84" s="113" t="s">
        <v>3488</v>
      </c>
      <c r="J84" s="58">
        <v>4.13</v>
      </c>
      <c r="K84" t="s">
        <v>98</v>
      </c>
      <c r="L84" s="59">
        <v>1.09E-2</v>
      </c>
      <c r="M84" s="59">
        <v>3.4599999999999999E-2</v>
      </c>
      <c r="N84" s="58">
        <v>11.08</v>
      </c>
      <c r="O84" s="58">
        <v>4925250</v>
      </c>
      <c r="P84" s="58">
        <v>0</v>
      </c>
      <c r="Q84" s="58">
        <v>545.71770000000004</v>
      </c>
      <c r="R84" s="59">
        <v>5.9999999999999995E-4</v>
      </c>
      <c r="S84" s="59">
        <v>3.0000000000000001E-3</v>
      </c>
      <c r="T84" s="59">
        <v>1.1999999999999999E-3</v>
      </c>
    </row>
    <row r="85" spans="1:20">
      <c r="A85" t="s">
        <v>501</v>
      </c>
      <c r="B85" t="s">
        <v>502</v>
      </c>
      <c r="C85" t="s">
        <v>96</v>
      </c>
      <c r="D85" t="s">
        <v>108</v>
      </c>
      <c r="E85" t="s">
        <v>500</v>
      </c>
      <c r="F85" t="s">
        <v>311</v>
      </c>
      <c r="G85" t="s">
        <v>483</v>
      </c>
      <c r="H85" t="s">
        <v>127</v>
      </c>
      <c r="I85" s="113" t="s">
        <v>3488</v>
      </c>
      <c r="J85" s="58">
        <v>4.7699999999999996</v>
      </c>
      <c r="K85" t="s">
        <v>98</v>
      </c>
      <c r="L85" s="59">
        <v>2.9899999999999999E-2</v>
      </c>
      <c r="M85" s="59">
        <v>3.4500000000000003E-2</v>
      </c>
      <c r="N85" s="58">
        <v>9.09</v>
      </c>
      <c r="O85" s="58">
        <v>5209470</v>
      </c>
      <c r="P85" s="58">
        <v>0</v>
      </c>
      <c r="Q85" s="58">
        <v>473.54082299999999</v>
      </c>
      <c r="R85" s="59">
        <v>5.9999999999999995E-4</v>
      </c>
      <c r="S85" s="59">
        <v>2.5999999999999999E-3</v>
      </c>
      <c r="T85" s="59">
        <v>1E-3</v>
      </c>
    </row>
    <row r="86" spans="1:20">
      <c r="A86" t="s">
        <v>504</v>
      </c>
      <c r="B86" t="s">
        <v>505</v>
      </c>
      <c r="C86" t="s">
        <v>96</v>
      </c>
      <c r="D86" t="s">
        <v>108</v>
      </c>
      <c r="E86" t="s">
        <v>500</v>
      </c>
      <c r="F86" t="s">
        <v>311</v>
      </c>
      <c r="G86" t="s">
        <v>483</v>
      </c>
      <c r="H86" t="s">
        <v>127</v>
      </c>
      <c r="I86" s="113" t="s">
        <v>3488</v>
      </c>
      <c r="J86" s="58">
        <v>2.4</v>
      </c>
      <c r="K86" t="s">
        <v>98</v>
      </c>
      <c r="L86" s="59">
        <v>2.3199999999999998E-2</v>
      </c>
      <c r="M86" s="59">
        <v>2.5499999999999998E-2</v>
      </c>
      <c r="N86" s="58">
        <v>1.31</v>
      </c>
      <c r="O86" s="58">
        <v>5612952</v>
      </c>
      <c r="P86" s="58">
        <v>0</v>
      </c>
      <c r="Q86" s="58">
        <v>73.529671199999996</v>
      </c>
      <c r="R86" s="59">
        <v>2.0000000000000001E-4</v>
      </c>
      <c r="S86" s="59">
        <v>4.0000000000000002E-4</v>
      </c>
      <c r="T86" s="59">
        <v>2.0000000000000001E-4</v>
      </c>
    </row>
    <row r="87" spans="1:20">
      <c r="A87" t="s">
        <v>506</v>
      </c>
      <c r="B87" t="s">
        <v>507</v>
      </c>
      <c r="C87" t="s">
        <v>96</v>
      </c>
      <c r="D87" t="s">
        <v>108</v>
      </c>
      <c r="E87" t="s">
        <v>508</v>
      </c>
      <c r="F87" t="s">
        <v>311</v>
      </c>
      <c r="G87" t="s">
        <v>483</v>
      </c>
      <c r="H87" t="s">
        <v>127</v>
      </c>
      <c r="I87" s="113" t="s">
        <v>3488</v>
      </c>
      <c r="J87" s="58">
        <v>2.42</v>
      </c>
      <c r="K87" t="s">
        <v>98</v>
      </c>
      <c r="L87" s="59">
        <v>2.4199999999999999E-2</v>
      </c>
      <c r="M87" s="59">
        <v>2.86E-2</v>
      </c>
      <c r="N87" s="58">
        <v>12.88</v>
      </c>
      <c r="O87" s="58">
        <v>5585000</v>
      </c>
      <c r="P87" s="58">
        <v>0</v>
      </c>
      <c r="Q87" s="58">
        <v>719.34799999999996</v>
      </c>
      <c r="R87" s="59">
        <v>4.0000000000000002E-4</v>
      </c>
      <c r="S87" s="59">
        <v>4.0000000000000001E-3</v>
      </c>
      <c r="T87" s="59">
        <v>1.6000000000000001E-3</v>
      </c>
    </row>
    <row r="88" spans="1:20">
      <c r="A88" t="s">
        <v>509</v>
      </c>
      <c r="B88" t="s">
        <v>510</v>
      </c>
      <c r="C88" t="s">
        <v>96</v>
      </c>
      <c r="D88" t="s">
        <v>108</v>
      </c>
      <c r="E88" t="s">
        <v>508</v>
      </c>
      <c r="F88" t="s">
        <v>311</v>
      </c>
      <c r="G88" t="s">
        <v>483</v>
      </c>
      <c r="H88" t="s">
        <v>127</v>
      </c>
      <c r="I88" s="113" t="s">
        <v>3488</v>
      </c>
      <c r="J88" s="58">
        <v>1.8</v>
      </c>
      <c r="K88" t="s">
        <v>98</v>
      </c>
      <c r="L88" s="59">
        <v>1.46E-2</v>
      </c>
      <c r="M88" s="59">
        <v>2.4500000000000001E-2</v>
      </c>
      <c r="N88" s="58">
        <v>12.46</v>
      </c>
      <c r="O88" s="58">
        <v>5454999</v>
      </c>
      <c r="P88" s="58">
        <v>0</v>
      </c>
      <c r="Q88" s="58">
        <v>679.69287540000005</v>
      </c>
      <c r="R88" s="59">
        <v>5.0000000000000001E-4</v>
      </c>
      <c r="S88" s="59">
        <v>3.8E-3</v>
      </c>
      <c r="T88" s="59">
        <v>1.5E-3</v>
      </c>
    </row>
    <row r="89" spans="1:20">
      <c r="A89" t="s">
        <v>511</v>
      </c>
      <c r="B89" t="s">
        <v>512</v>
      </c>
      <c r="C89" t="s">
        <v>96</v>
      </c>
      <c r="D89" t="s">
        <v>108</v>
      </c>
      <c r="E89" t="s">
        <v>508</v>
      </c>
      <c r="F89" t="s">
        <v>311</v>
      </c>
      <c r="G89" t="s">
        <v>483</v>
      </c>
      <c r="H89" t="s">
        <v>127</v>
      </c>
      <c r="I89" s="113" t="s">
        <v>3488</v>
      </c>
      <c r="J89" s="58">
        <v>3.81</v>
      </c>
      <c r="K89" t="s">
        <v>98</v>
      </c>
      <c r="L89" s="59">
        <v>2E-3</v>
      </c>
      <c r="M89" s="59">
        <v>3.0599999999999999E-2</v>
      </c>
      <c r="N89" s="58">
        <v>7.69</v>
      </c>
      <c r="O89" s="58">
        <v>4882000</v>
      </c>
      <c r="P89" s="58">
        <v>0</v>
      </c>
      <c r="Q89" s="58">
        <v>375.42579999999998</v>
      </c>
      <c r="R89" s="59">
        <v>6.9999999999999999E-4</v>
      </c>
      <c r="S89" s="59">
        <v>2.0999999999999999E-3</v>
      </c>
      <c r="T89" s="59">
        <v>8.0000000000000004E-4</v>
      </c>
    </row>
    <row r="90" spans="1:20">
      <c r="A90" t="s">
        <v>513</v>
      </c>
      <c r="B90" t="s">
        <v>514</v>
      </c>
      <c r="C90" t="s">
        <v>96</v>
      </c>
      <c r="D90" t="s">
        <v>108</v>
      </c>
      <c r="E90" t="s">
        <v>508</v>
      </c>
      <c r="F90" t="s">
        <v>311</v>
      </c>
      <c r="G90" t="s">
        <v>483</v>
      </c>
      <c r="H90" t="s">
        <v>127</v>
      </c>
      <c r="I90" s="113" t="s">
        <v>3488</v>
      </c>
      <c r="J90" s="58">
        <v>4.6100000000000003</v>
      </c>
      <c r="K90" t="s">
        <v>98</v>
      </c>
      <c r="L90" s="59">
        <v>3.1899999999999998E-2</v>
      </c>
      <c r="M90" s="59">
        <v>3.32E-2</v>
      </c>
      <c r="N90" s="58">
        <v>10.44</v>
      </c>
      <c r="O90" s="58">
        <v>5151111</v>
      </c>
      <c r="P90" s="58">
        <v>0</v>
      </c>
      <c r="Q90" s="58">
        <v>537.77598839999996</v>
      </c>
      <c r="R90" s="59">
        <v>5.9999999999999995E-4</v>
      </c>
      <c r="S90" s="59">
        <v>3.0000000000000001E-3</v>
      </c>
      <c r="T90" s="59">
        <v>1.1999999999999999E-3</v>
      </c>
    </row>
    <row r="91" spans="1:20">
      <c r="A91" t="s">
        <v>515</v>
      </c>
      <c r="B91" t="s">
        <v>516</v>
      </c>
      <c r="C91" t="s">
        <v>96</v>
      </c>
      <c r="D91" t="s">
        <v>108</v>
      </c>
      <c r="E91" t="s">
        <v>517</v>
      </c>
      <c r="F91" t="s">
        <v>433</v>
      </c>
      <c r="G91" t="s">
        <v>470</v>
      </c>
      <c r="H91" t="s">
        <v>174</v>
      </c>
      <c r="I91" s="113" t="s">
        <v>3488</v>
      </c>
      <c r="J91" s="58">
        <v>0.41</v>
      </c>
      <c r="K91" t="s">
        <v>98</v>
      </c>
      <c r="L91" s="59">
        <v>3.85E-2</v>
      </c>
      <c r="M91" s="59">
        <v>3.4599999999999999E-2</v>
      </c>
      <c r="N91" s="58">
        <v>312319.3</v>
      </c>
      <c r="O91" s="58">
        <v>115.64</v>
      </c>
      <c r="P91" s="58">
        <v>0</v>
      </c>
      <c r="Q91" s="58">
        <v>361.16603851999997</v>
      </c>
      <c r="R91" s="59">
        <v>1.1999999999999999E-3</v>
      </c>
      <c r="S91" s="59">
        <v>2E-3</v>
      </c>
      <c r="T91" s="59">
        <v>8.0000000000000004E-4</v>
      </c>
    </row>
    <row r="92" spans="1:20">
      <c r="A92" t="s">
        <v>518</v>
      </c>
      <c r="B92" t="s">
        <v>519</v>
      </c>
      <c r="C92" t="s">
        <v>96</v>
      </c>
      <c r="D92" t="s">
        <v>108</v>
      </c>
      <c r="E92" t="s">
        <v>436</v>
      </c>
      <c r="F92" t="s">
        <v>341</v>
      </c>
      <c r="G92" t="s">
        <v>483</v>
      </c>
      <c r="H92" t="s">
        <v>127</v>
      </c>
      <c r="I92" s="113" t="s">
        <v>3488</v>
      </c>
      <c r="J92" s="58">
        <v>3.89</v>
      </c>
      <c r="K92" t="s">
        <v>98</v>
      </c>
      <c r="L92" s="59">
        <v>2.4E-2</v>
      </c>
      <c r="M92" s="59">
        <v>2.5600000000000001E-2</v>
      </c>
      <c r="N92" s="58">
        <v>971527.82</v>
      </c>
      <c r="O92" s="58">
        <v>112.91</v>
      </c>
      <c r="P92" s="58">
        <v>0</v>
      </c>
      <c r="Q92" s="58">
        <v>1096.9520615619999</v>
      </c>
      <c r="R92" s="59">
        <v>8.9999999999999998E-4</v>
      </c>
      <c r="S92" s="59">
        <v>6.1000000000000004E-3</v>
      </c>
      <c r="T92" s="59">
        <v>2.3999999999999998E-3</v>
      </c>
    </row>
    <row r="93" spans="1:20">
      <c r="A93" t="s">
        <v>520</v>
      </c>
      <c r="B93" t="s">
        <v>521</v>
      </c>
      <c r="C93" t="s">
        <v>96</v>
      </c>
      <c r="D93" t="s">
        <v>108</v>
      </c>
      <c r="E93" t="s">
        <v>436</v>
      </c>
      <c r="F93" t="s">
        <v>341</v>
      </c>
      <c r="G93" t="s">
        <v>483</v>
      </c>
      <c r="H93" t="s">
        <v>127</v>
      </c>
      <c r="I93" s="113" t="s">
        <v>3488</v>
      </c>
      <c r="J93" s="58">
        <v>6.05</v>
      </c>
      <c r="K93" t="s">
        <v>98</v>
      </c>
      <c r="L93" s="59">
        <v>1.4999999999999999E-2</v>
      </c>
      <c r="M93" s="59">
        <v>3.0800000000000001E-2</v>
      </c>
      <c r="N93" s="58">
        <v>585343.43000000005</v>
      </c>
      <c r="O93" s="58">
        <v>98.18</v>
      </c>
      <c r="P93" s="58">
        <v>0</v>
      </c>
      <c r="Q93" s="58">
        <v>574.69017957400001</v>
      </c>
      <c r="R93" s="59">
        <v>2.2000000000000001E-3</v>
      </c>
      <c r="S93" s="59">
        <v>3.2000000000000002E-3</v>
      </c>
      <c r="T93" s="59">
        <v>1.1999999999999999E-3</v>
      </c>
    </row>
    <row r="94" spans="1:20">
      <c r="A94" t="s">
        <v>522</v>
      </c>
      <c r="B94" t="s">
        <v>523</v>
      </c>
      <c r="C94" t="s">
        <v>96</v>
      </c>
      <c r="D94" t="s">
        <v>108</v>
      </c>
      <c r="E94" t="s">
        <v>524</v>
      </c>
      <c r="F94" t="s">
        <v>433</v>
      </c>
      <c r="G94" t="s">
        <v>483</v>
      </c>
      <c r="H94" t="s">
        <v>127</v>
      </c>
      <c r="I94" s="113" t="s">
        <v>3488</v>
      </c>
      <c r="J94" s="58">
        <v>1.54</v>
      </c>
      <c r="K94" t="s">
        <v>98</v>
      </c>
      <c r="L94" s="59">
        <v>2.4799999999999999E-2</v>
      </c>
      <c r="M94" s="59">
        <v>1.83E-2</v>
      </c>
      <c r="N94" s="58">
        <v>383606.8</v>
      </c>
      <c r="O94" s="58">
        <v>113.92</v>
      </c>
      <c r="P94" s="58">
        <v>0</v>
      </c>
      <c r="Q94" s="58">
        <v>437.00486655999998</v>
      </c>
      <c r="R94" s="59">
        <v>8.9999999999999998E-4</v>
      </c>
      <c r="S94" s="59">
        <v>2.3999999999999998E-3</v>
      </c>
      <c r="T94" s="59">
        <v>8.9999999999999998E-4</v>
      </c>
    </row>
    <row r="95" spans="1:20">
      <c r="A95" t="s">
        <v>525</v>
      </c>
      <c r="B95" t="s">
        <v>526</v>
      </c>
      <c r="C95" t="s">
        <v>96</v>
      </c>
      <c r="D95" t="s">
        <v>108</v>
      </c>
      <c r="E95" t="s">
        <v>310</v>
      </c>
      <c r="F95" t="s">
        <v>311</v>
      </c>
      <c r="G95" t="s">
        <v>483</v>
      </c>
      <c r="H95" t="s">
        <v>127</v>
      </c>
      <c r="I95" s="113" t="s">
        <v>3488</v>
      </c>
      <c r="J95" s="58">
        <v>0.97</v>
      </c>
      <c r="K95" t="s">
        <v>98</v>
      </c>
      <c r="L95" s="59">
        <v>1.9E-2</v>
      </c>
      <c r="M95" s="59">
        <v>2.1899999999999999E-2</v>
      </c>
      <c r="N95" s="58">
        <v>7.56</v>
      </c>
      <c r="O95" s="58">
        <v>5475488</v>
      </c>
      <c r="P95" s="58">
        <v>0</v>
      </c>
      <c r="Q95" s="58">
        <v>413.9468928</v>
      </c>
      <c r="R95" s="59">
        <v>2.9999999999999997E-4</v>
      </c>
      <c r="S95" s="59">
        <v>2.3E-3</v>
      </c>
      <c r="T95" s="59">
        <v>8.9999999999999998E-4</v>
      </c>
    </row>
    <row r="96" spans="1:20">
      <c r="A96" t="s">
        <v>527</v>
      </c>
      <c r="B96" t="s">
        <v>528</v>
      </c>
      <c r="C96" t="s">
        <v>96</v>
      </c>
      <c r="D96" t="s">
        <v>108</v>
      </c>
      <c r="E96" t="s">
        <v>310</v>
      </c>
      <c r="F96" t="s">
        <v>311</v>
      </c>
      <c r="G96" t="s">
        <v>483</v>
      </c>
      <c r="H96" t="s">
        <v>127</v>
      </c>
      <c r="I96" s="113" t="s">
        <v>3488</v>
      </c>
      <c r="J96" s="58">
        <v>4.12</v>
      </c>
      <c r="K96" t="s">
        <v>98</v>
      </c>
      <c r="L96" s="59">
        <v>3.3099999999999997E-2</v>
      </c>
      <c r="M96" s="59">
        <v>3.61E-2</v>
      </c>
      <c r="N96" s="58">
        <v>7.94</v>
      </c>
      <c r="O96" s="58">
        <v>5205991</v>
      </c>
      <c r="P96" s="58">
        <v>0</v>
      </c>
      <c r="Q96" s="58">
        <v>413.35568540000003</v>
      </c>
      <c r="R96" s="59">
        <v>5.9999999999999995E-4</v>
      </c>
      <c r="S96" s="59">
        <v>2.3E-3</v>
      </c>
      <c r="T96" s="59">
        <v>8.9999999999999998E-4</v>
      </c>
    </row>
    <row r="97" spans="1:20">
      <c r="A97" t="s">
        <v>530</v>
      </c>
      <c r="B97" t="s">
        <v>531</v>
      </c>
      <c r="C97" t="s">
        <v>96</v>
      </c>
      <c r="D97" t="s">
        <v>108</v>
      </c>
      <c r="E97" t="s">
        <v>310</v>
      </c>
      <c r="F97" t="s">
        <v>311</v>
      </c>
      <c r="G97" t="s">
        <v>483</v>
      </c>
      <c r="H97" t="s">
        <v>127</v>
      </c>
      <c r="I97" s="113" t="s">
        <v>3488</v>
      </c>
      <c r="J97" s="58">
        <v>5.08</v>
      </c>
      <c r="K97" t="s">
        <v>98</v>
      </c>
      <c r="L97" s="59">
        <v>3.3599999999999998E-2</v>
      </c>
      <c r="M97" s="59">
        <v>3.3799999999999997E-2</v>
      </c>
      <c r="N97" s="58">
        <v>5.31</v>
      </c>
      <c r="O97" s="58">
        <v>4999400</v>
      </c>
      <c r="P97" s="58">
        <v>0</v>
      </c>
      <c r="Q97" s="58">
        <v>265.46814000000001</v>
      </c>
      <c r="R97" s="59">
        <v>5.0000000000000001E-4</v>
      </c>
      <c r="S97" s="59">
        <v>1.5E-3</v>
      </c>
      <c r="T97" s="59">
        <v>5.9999999999999995E-4</v>
      </c>
    </row>
    <row r="98" spans="1:20">
      <c r="A98" t="s">
        <v>532</v>
      </c>
      <c r="B98" t="s">
        <v>533</v>
      </c>
      <c r="C98" t="s">
        <v>96</v>
      </c>
      <c r="D98" t="s">
        <v>108</v>
      </c>
      <c r="E98" t="s">
        <v>310</v>
      </c>
      <c r="F98" t="s">
        <v>311</v>
      </c>
      <c r="G98" t="s">
        <v>483</v>
      </c>
      <c r="H98" t="s">
        <v>127</v>
      </c>
      <c r="I98" s="113" t="s">
        <v>3488</v>
      </c>
      <c r="J98" s="58">
        <v>2.42</v>
      </c>
      <c r="K98" t="s">
        <v>98</v>
      </c>
      <c r="L98" s="59">
        <v>1.89E-2</v>
      </c>
      <c r="M98" s="59">
        <v>2.7699999999999999E-2</v>
      </c>
      <c r="N98" s="58">
        <v>5.24</v>
      </c>
      <c r="O98" s="58">
        <v>5510000</v>
      </c>
      <c r="P98" s="58">
        <v>0</v>
      </c>
      <c r="Q98" s="58">
        <v>288.72399999999999</v>
      </c>
      <c r="R98" s="59">
        <v>6.9999999999999999E-4</v>
      </c>
      <c r="S98" s="59">
        <v>1.6000000000000001E-3</v>
      </c>
      <c r="T98" s="59">
        <v>5.9999999999999995E-4</v>
      </c>
    </row>
    <row r="99" spans="1:20">
      <c r="A99" t="s">
        <v>534</v>
      </c>
      <c r="B99" t="s">
        <v>535</v>
      </c>
      <c r="C99" t="s">
        <v>96</v>
      </c>
      <c r="D99" t="s">
        <v>108</v>
      </c>
      <c r="E99" t="s">
        <v>536</v>
      </c>
      <c r="F99" t="s">
        <v>341</v>
      </c>
      <c r="G99" t="s">
        <v>483</v>
      </c>
      <c r="H99" t="s">
        <v>127</v>
      </c>
      <c r="I99" s="113" t="s">
        <v>3488</v>
      </c>
      <c r="J99" s="58">
        <v>0.52</v>
      </c>
      <c r="K99" t="s">
        <v>98</v>
      </c>
      <c r="L99" s="59">
        <v>2.75E-2</v>
      </c>
      <c r="M99" s="59">
        <v>3.1800000000000002E-2</v>
      </c>
      <c r="N99" s="58">
        <v>89223.22</v>
      </c>
      <c r="O99" s="58">
        <v>113.88</v>
      </c>
      <c r="P99" s="58">
        <v>0</v>
      </c>
      <c r="Q99" s="58">
        <v>101.607402936</v>
      </c>
      <c r="R99" s="59">
        <v>2.9999999999999997E-4</v>
      </c>
      <c r="S99" s="59">
        <v>5.9999999999999995E-4</v>
      </c>
      <c r="T99" s="59">
        <v>2.0000000000000001E-4</v>
      </c>
    </row>
    <row r="100" spans="1:20">
      <c r="A100" t="s">
        <v>537</v>
      </c>
      <c r="B100" t="s">
        <v>538</v>
      </c>
      <c r="C100" t="s">
        <v>96</v>
      </c>
      <c r="D100" t="s">
        <v>108</v>
      </c>
      <c r="E100" t="s">
        <v>536</v>
      </c>
      <c r="F100" t="s">
        <v>341</v>
      </c>
      <c r="G100" t="s">
        <v>483</v>
      </c>
      <c r="H100" t="s">
        <v>127</v>
      </c>
      <c r="I100" s="113" t="s">
        <v>3488</v>
      </c>
      <c r="J100" s="58">
        <v>3.62</v>
      </c>
      <c r="K100" t="s">
        <v>98</v>
      </c>
      <c r="L100" s="59">
        <v>1.9599999999999999E-2</v>
      </c>
      <c r="M100" s="59">
        <v>2.6599999999999999E-2</v>
      </c>
      <c r="N100" s="58">
        <v>665766.59</v>
      </c>
      <c r="O100" s="58">
        <v>109.84</v>
      </c>
      <c r="P100" s="58">
        <v>0</v>
      </c>
      <c r="Q100" s="58">
        <v>731.27802245600003</v>
      </c>
      <c r="R100" s="59">
        <v>5.9999999999999995E-4</v>
      </c>
      <c r="S100" s="59">
        <v>4.1000000000000003E-3</v>
      </c>
      <c r="T100" s="59">
        <v>1.6000000000000001E-3</v>
      </c>
    </row>
    <row r="101" spans="1:20">
      <c r="A101" t="s">
        <v>539</v>
      </c>
      <c r="B101" t="s">
        <v>540</v>
      </c>
      <c r="C101" t="s">
        <v>96</v>
      </c>
      <c r="D101" t="s">
        <v>108</v>
      </c>
      <c r="E101" t="s">
        <v>536</v>
      </c>
      <c r="F101" t="s">
        <v>341</v>
      </c>
      <c r="G101" t="s">
        <v>483</v>
      </c>
      <c r="H101" t="s">
        <v>127</v>
      </c>
      <c r="I101" s="113" t="s">
        <v>3488</v>
      </c>
      <c r="J101" s="58">
        <v>5.82</v>
      </c>
      <c r="K101" t="s">
        <v>98</v>
      </c>
      <c r="L101" s="59">
        <v>1.5800000000000002E-2</v>
      </c>
      <c r="M101" s="59">
        <v>3.0599999999999999E-2</v>
      </c>
      <c r="N101" s="58">
        <v>1528272.86</v>
      </c>
      <c r="O101" s="58">
        <v>102.86</v>
      </c>
      <c r="P101" s="58">
        <v>0</v>
      </c>
      <c r="Q101" s="58">
        <v>1571.9814637960001</v>
      </c>
      <c r="R101" s="59">
        <v>1.2999999999999999E-3</v>
      </c>
      <c r="S101" s="59">
        <v>8.8000000000000005E-3</v>
      </c>
      <c r="T101" s="59">
        <v>3.3999999999999998E-3</v>
      </c>
    </row>
    <row r="102" spans="1:20">
      <c r="A102" t="s">
        <v>541</v>
      </c>
      <c r="B102" t="s">
        <v>542</v>
      </c>
      <c r="C102" t="s">
        <v>96</v>
      </c>
      <c r="D102" t="s">
        <v>108</v>
      </c>
      <c r="E102" t="s">
        <v>543</v>
      </c>
      <c r="F102" t="s">
        <v>433</v>
      </c>
      <c r="G102" t="s">
        <v>483</v>
      </c>
      <c r="H102" t="s">
        <v>127</v>
      </c>
      <c r="I102" s="113" t="s">
        <v>3488</v>
      </c>
      <c r="J102" s="58">
        <v>2.75</v>
      </c>
      <c r="K102" t="s">
        <v>98</v>
      </c>
      <c r="L102" s="59">
        <v>2.2499999999999999E-2</v>
      </c>
      <c r="M102" s="59">
        <v>2.06E-2</v>
      </c>
      <c r="N102" s="58">
        <v>195508.56</v>
      </c>
      <c r="O102" s="58">
        <v>113.9</v>
      </c>
      <c r="P102" s="58">
        <v>0</v>
      </c>
      <c r="Q102" s="58">
        <v>222.68424984000001</v>
      </c>
      <c r="R102" s="59">
        <v>5.0000000000000001E-4</v>
      </c>
      <c r="S102" s="59">
        <v>1.1999999999999999E-3</v>
      </c>
      <c r="T102" s="59">
        <v>5.0000000000000001E-4</v>
      </c>
    </row>
    <row r="103" spans="1:20">
      <c r="A103" t="s">
        <v>544</v>
      </c>
      <c r="B103" t="s">
        <v>545</v>
      </c>
      <c r="C103" t="s">
        <v>96</v>
      </c>
      <c r="D103" t="s">
        <v>108</v>
      </c>
      <c r="E103" t="s">
        <v>546</v>
      </c>
      <c r="F103" t="s">
        <v>103</v>
      </c>
      <c r="G103" t="s">
        <v>547</v>
      </c>
      <c r="H103" t="s">
        <v>174</v>
      </c>
      <c r="I103" s="113" t="s">
        <v>3488</v>
      </c>
      <c r="J103" s="58">
        <v>4.8499999999999996</v>
      </c>
      <c r="K103" t="s">
        <v>98</v>
      </c>
      <c r="L103" s="59">
        <v>7.4999999999999997E-3</v>
      </c>
      <c r="M103" s="59">
        <v>4.1700000000000001E-2</v>
      </c>
      <c r="N103" s="58">
        <v>877694.54</v>
      </c>
      <c r="O103" s="58">
        <v>91.87</v>
      </c>
      <c r="P103" s="58">
        <v>0</v>
      </c>
      <c r="Q103" s="58">
        <v>806.33797389799997</v>
      </c>
      <c r="R103" s="59">
        <v>1E-3</v>
      </c>
      <c r="S103" s="59">
        <v>4.4999999999999997E-3</v>
      </c>
      <c r="T103" s="59">
        <v>1.6999999999999999E-3</v>
      </c>
    </row>
    <row r="104" spans="1:20">
      <c r="A104" t="s">
        <v>548</v>
      </c>
      <c r="B104" t="s">
        <v>549</v>
      </c>
      <c r="C104" t="s">
        <v>96</v>
      </c>
      <c r="D104" t="s">
        <v>108</v>
      </c>
      <c r="E104" t="s">
        <v>550</v>
      </c>
      <c r="F104" t="s">
        <v>551</v>
      </c>
      <c r="G104" t="s">
        <v>552</v>
      </c>
      <c r="H104" t="s">
        <v>127</v>
      </c>
      <c r="I104" s="113" t="s">
        <v>3488</v>
      </c>
      <c r="J104" s="58">
        <v>3.98</v>
      </c>
      <c r="K104" t="s">
        <v>98</v>
      </c>
      <c r="L104" s="59">
        <v>0.04</v>
      </c>
      <c r="M104" s="59">
        <v>5.3400000000000003E-2</v>
      </c>
      <c r="N104" s="58">
        <v>828314.72</v>
      </c>
      <c r="O104" s="58">
        <v>95.2</v>
      </c>
      <c r="P104" s="58">
        <v>0</v>
      </c>
      <c r="Q104" s="58">
        <v>788.55561344</v>
      </c>
      <c r="R104" s="59">
        <v>1.9E-3</v>
      </c>
      <c r="S104" s="59">
        <v>4.4000000000000003E-3</v>
      </c>
      <c r="T104" s="59">
        <v>1.6999999999999999E-3</v>
      </c>
    </row>
    <row r="105" spans="1:20">
      <c r="A105" t="s">
        <v>553</v>
      </c>
      <c r="B105" t="s">
        <v>554</v>
      </c>
      <c r="C105" t="s">
        <v>96</v>
      </c>
      <c r="D105" t="s">
        <v>108</v>
      </c>
      <c r="E105" t="s">
        <v>469</v>
      </c>
      <c r="F105" t="s">
        <v>341</v>
      </c>
      <c r="G105" t="s">
        <v>547</v>
      </c>
      <c r="H105" t="s">
        <v>174</v>
      </c>
      <c r="I105" s="113" t="s">
        <v>3488</v>
      </c>
      <c r="J105" s="58">
        <v>1.46</v>
      </c>
      <c r="K105" t="s">
        <v>98</v>
      </c>
      <c r="L105" s="59">
        <v>2.0500000000000001E-2</v>
      </c>
      <c r="M105" s="59">
        <v>2.8400000000000002E-2</v>
      </c>
      <c r="N105" s="58">
        <v>77150.87</v>
      </c>
      <c r="O105" s="58">
        <v>111.63</v>
      </c>
      <c r="P105" s="58">
        <v>0</v>
      </c>
      <c r="Q105" s="58">
        <v>86.123516180999999</v>
      </c>
      <c r="R105" s="59">
        <v>2.0000000000000001E-4</v>
      </c>
      <c r="S105" s="59">
        <v>5.0000000000000001E-4</v>
      </c>
      <c r="T105" s="59">
        <v>2.0000000000000001E-4</v>
      </c>
    </row>
    <row r="106" spans="1:20">
      <c r="A106" t="s">
        <v>555</v>
      </c>
      <c r="B106" t="s">
        <v>556</v>
      </c>
      <c r="C106" t="s">
        <v>96</v>
      </c>
      <c r="D106" t="s">
        <v>108</v>
      </c>
      <c r="E106" t="s">
        <v>469</v>
      </c>
      <c r="F106" t="s">
        <v>341</v>
      </c>
      <c r="G106" t="s">
        <v>547</v>
      </c>
      <c r="H106" t="s">
        <v>174</v>
      </c>
      <c r="I106" s="113" t="s">
        <v>3488</v>
      </c>
      <c r="J106" s="58">
        <v>2.29</v>
      </c>
      <c r="K106" t="s">
        <v>98</v>
      </c>
      <c r="L106" s="59">
        <v>2.0500000000000001E-2</v>
      </c>
      <c r="M106" s="59">
        <v>2.9899999999999999E-2</v>
      </c>
      <c r="N106" s="58">
        <v>434548.4</v>
      </c>
      <c r="O106" s="58">
        <v>111.3</v>
      </c>
      <c r="P106" s="58">
        <v>0</v>
      </c>
      <c r="Q106" s="58">
        <v>483.65236920000001</v>
      </c>
      <c r="R106" s="59">
        <v>5.9999999999999995E-4</v>
      </c>
      <c r="S106" s="59">
        <v>2.7000000000000001E-3</v>
      </c>
      <c r="T106" s="59">
        <v>1E-3</v>
      </c>
    </row>
    <row r="107" spans="1:20">
      <c r="A107" t="s">
        <v>557</v>
      </c>
      <c r="B107" t="s">
        <v>558</v>
      </c>
      <c r="C107" t="s">
        <v>96</v>
      </c>
      <c r="D107" t="s">
        <v>108</v>
      </c>
      <c r="E107" t="s">
        <v>469</v>
      </c>
      <c r="F107" t="s">
        <v>341</v>
      </c>
      <c r="G107" t="s">
        <v>547</v>
      </c>
      <c r="H107" t="s">
        <v>174</v>
      </c>
      <c r="I107" s="113" t="s">
        <v>3488</v>
      </c>
      <c r="J107" s="58">
        <v>5.01</v>
      </c>
      <c r="K107" t="s">
        <v>98</v>
      </c>
      <c r="L107" s="59">
        <v>8.3999999999999995E-3</v>
      </c>
      <c r="M107" s="59">
        <v>3.4000000000000002E-2</v>
      </c>
      <c r="N107" s="58">
        <v>1199789.99</v>
      </c>
      <c r="O107" s="58">
        <v>98.31</v>
      </c>
      <c r="P107" s="58">
        <v>0</v>
      </c>
      <c r="Q107" s="58">
        <v>1179.5135391690001</v>
      </c>
      <c r="R107" s="59">
        <v>1.8E-3</v>
      </c>
      <c r="S107" s="59">
        <v>6.6E-3</v>
      </c>
      <c r="T107" s="59">
        <v>2.5999999999999999E-3</v>
      </c>
    </row>
    <row r="108" spans="1:20">
      <c r="A108" t="s">
        <v>559</v>
      </c>
      <c r="B108" t="s">
        <v>560</v>
      </c>
      <c r="C108" t="s">
        <v>96</v>
      </c>
      <c r="D108" t="s">
        <v>108</v>
      </c>
      <c r="E108" t="s">
        <v>469</v>
      </c>
      <c r="F108" t="s">
        <v>341</v>
      </c>
      <c r="G108" t="s">
        <v>547</v>
      </c>
      <c r="H108" t="s">
        <v>174</v>
      </c>
      <c r="I108" s="113" t="s">
        <v>3488</v>
      </c>
      <c r="J108" s="58">
        <v>6.04</v>
      </c>
      <c r="K108" t="s">
        <v>98</v>
      </c>
      <c r="L108" s="59">
        <v>5.0000000000000001E-3</v>
      </c>
      <c r="M108" s="59">
        <v>3.4500000000000003E-2</v>
      </c>
      <c r="N108" s="58">
        <v>154093.32</v>
      </c>
      <c r="O108" s="58">
        <v>92.12</v>
      </c>
      <c r="P108" s="58">
        <v>0</v>
      </c>
      <c r="Q108" s="58">
        <v>141.95076638399999</v>
      </c>
      <c r="R108" s="59">
        <v>8.9999999999999998E-4</v>
      </c>
      <c r="S108" s="59">
        <v>8.0000000000000004E-4</v>
      </c>
      <c r="T108" s="59">
        <v>2.9999999999999997E-4</v>
      </c>
    </row>
    <row r="109" spans="1:20">
      <c r="A109" t="s">
        <v>561</v>
      </c>
      <c r="B109" t="s">
        <v>562</v>
      </c>
      <c r="C109" t="s">
        <v>96</v>
      </c>
      <c r="D109" t="s">
        <v>108</v>
      </c>
      <c r="E109" t="s">
        <v>469</v>
      </c>
      <c r="F109" t="s">
        <v>341</v>
      </c>
      <c r="G109" t="s">
        <v>547</v>
      </c>
      <c r="H109" t="s">
        <v>174</v>
      </c>
      <c r="I109" s="113" t="s">
        <v>3488</v>
      </c>
      <c r="J109" s="58">
        <v>5.93</v>
      </c>
      <c r="K109" t="s">
        <v>98</v>
      </c>
      <c r="L109" s="59">
        <v>9.7000000000000003E-3</v>
      </c>
      <c r="M109" s="59">
        <v>3.8399999999999997E-2</v>
      </c>
      <c r="N109" s="58">
        <v>709949.77</v>
      </c>
      <c r="O109" s="58">
        <v>93.04</v>
      </c>
      <c r="P109" s="58">
        <v>0</v>
      </c>
      <c r="Q109" s="58">
        <v>660.53726600799996</v>
      </c>
      <c r="R109" s="59">
        <v>1.6999999999999999E-3</v>
      </c>
      <c r="S109" s="59">
        <v>3.7000000000000002E-3</v>
      </c>
      <c r="T109" s="59">
        <v>1.4E-3</v>
      </c>
    </row>
    <row r="110" spans="1:20">
      <c r="A110" t="s">
        <v>563</v>
      </c>
      <c r="B110" t="s">
        <v>564</v>
      </c>
      <c r="C110" t="s">
        <v>96</v>
      </c>
      <c r="D110" t="s">
        <v>108</v>
      </c>
      <c r="E110" t="s">
        <v>565</v>
      </c>
      <c r="F110" t="s">
        <v>113</v>
      </c>
      <c r="G110" t="s">
        <v>547</v>
      </c>
      <c r="H110" t="s">
        <v>174</v>
      </c>
      <c r="I110" s="113" t="s">
        <v>3488</v>
      </c>
      <c r="J110" s="58">
        <v>0.5</v>
      </c>
      <c r="K110" t="s">
        <v>98</v>
      </c>
      <c r="L110" s="59">
        <v>1.9800000000000002E-2</v>
      </c>
      <c r="M110" s="59">
        <v>3.7699999999999997E-2</v>
      </c>
      <c r="N110" s="58">
        <v>172670.24</v>
      </c>
      <c r="O110" s="58">
        <v>110.52</v>
      </c>
      <c r="P110" s="58">
        <v>1.90621</v>
      </c>
      <c r="Q110" s="58">
        <v>192.74135924800001</v>
      </c>
      <c r="R110" s="59">
        <v>1.1000000000000001E-3</v>
      </c>
      <c r="S110" s="59">
        <v>1.1000000000000001E-3</v>
      </c>
      <c r="T110" s="59">
        <v>4.0000000000000002E-4</v>
      </c>
    </row>
    <row r="111" spans="1:20">
      <c r="A111" t="s">
        <v>566</v>
      </c>
      <c r="B111" t="s">
        <v>567</v>
      </c>
      <c r="C111" t="s">
        <v>96</v>
      </c>
      <c r="D111" t="s">
        <v>108</v>
      </c>
      <c r="E111" t="s">
        <v>568</v>
      </c>
      <c r="F111" t="s">
        <v>321</v>
      </c>
      <c r="G111" t="s">
        <v>547</v>
      </c>
      <c r="H111" t="s">
        <v>174</v>
      </c>
      <c r="I111" s="113" t="s">
        <v>3488</v>
      </c>
      <c r="J111" s="58">
        <v>2.82</v>
      </c>
      <c r="K111" t="s">
        <v>98</v>
      </c>
      <c r="L111" s="59">
        <v>1.9400000000000001E-2</v>
      </c>
      <c r="M111" s="59">
        <v>2.1399999999999999E-2</v>
      </c>
      <c r="N111" s="58">
        <v>12895.64</v>
      </c>
      <c r="O111" s="58">
        <v>111.9</v>
      </c>
      <c r="P111" s="58">
        <v>0</v>
      </c>
      <c r="Q111" s="58">
        <v>14.43022116</v>
      </c>
      <c r="R111" s="59">
        <v>0</v>
      </c>
      <c r="S111" s="59">
        <v>1E-4</v>
      </c>
      <c r="T111" s="59">
        <v>0</v>
      </c>
    </row>
    <row r="112" spans="1:20">
      <c r="A112" t="s">
        <v>569</v>
      </c>
      <c r="B112" t="s">
        <v>570</v>
      </c>
      <c r="C112" t="s">
        <v>96</v>
      </c>
      <c r="D112" t="s">
        <v>108</v>
      </c>
      <c r="E112" t="s">
        <v>568</v>
      </c>
      <c r="F112" t="s">
        <v>321</v>
      </c>
      <c r="G112" t="s">
        <v>547</v>
      </c>
      <c r="H112" t="s">
        <v>174</v>
      </c>
      <c r="I112" s="113" t="s">
        <v>3488</v>
      </c>
      <c r="J112" s="58">
        <v>3.8</v>
      </c>
      <c r="K112" t="s">
        <v>98</v>
      </c>
      <c r="L112" s="59">
        <v>1.23E-2</v>
      </c>
      <c r="M112" s="59">
        <v>2.3300000000000001E-2</v>
      </c>
      <c r="N112" s="58">
        <v>934092.80000000005</v>
      </c>
      <c r="O112" s="58">
        <v>107.66</v>
      </c>
      <c r="P112" s="58">
        <v>0</v>
      </c>
      <c r="Q112" s="58">
        <v>1005.6443084799999</v>
      </c>
      <c r="R112" s="59">
        <v>6.9999999999999999E-4</v>
      </c>
      <c r="S112" s="59">
        <v>5.5999999999999999E-3</v>
      </c>
      <c r="T112" s="59">
        <v>2.2000000000000001E-3</v>
      </c>
    </row>
    <row r="113" spans="1:20">
      <c r="A113" t="s">
        <v>571</v>
      </c>
      <c r="B113" t="s">
        <v>572</v>
      </c>
      <c r="C113" t="s">
        <v>96</v>
      </c>
      <c r="D113" t="s">
        <v>108</v>
      </c>
      <c r="E113" t="s">
        <v>573</v>
      </c>
      <c r="F113" t="s">
        <v>110</v>
      </c>
      <c r="G113" t="s">
        <v>547</v>
      </c>
      <c r="H113" t="s">
        <v>174</v>
      </c>
      <c r="I113" s="113" t="s">
        <v>3488</v>
      </c>
      <c r="J113" s="58">
        <v>1.51</v>
      </c>
      <c r="K113" t="s">
        <v>98</v>
      </c>
      <c r="L113" s="59">
        <v>1.8499999999999999E-2</v>
      </c>
      <c r="M113" s="59">
        <v>2.98E-2</v>
      </c>
      <c r="N113" s="58">
        <v>93843.67</v>
      </c>
      <c r="O113" s="58">
        <v>108.37</v>
      </c>
      <c r="P113" s="58">
        <v>0</v>
      </c>
      <c r="Q113" s="58">
        <v>101.698385179</v>
      </c>
      <c r="R113" s="59">
        <v>1E-4</v>
      </c>
      <c r="S113" s="59">
        <v>5.9999999999999995E-4</v>
      </c>
      <c r="T113" s="59">
        <v>2.0000000000000001E-4</v>
      </c>
    </row>
    <row r="114" spans="1:20">
      <c r="A114" t="s">
        <v>574</v>
      </c>
      <c r="B114" t="s">
        <v>575</v>
      </c>
      <c r="C114" t="s">
        <v>96</v>
      </c>
      <c r="D114" t="s">
        <v>108</v>
      </c>
      <c r="E114" t="s">
        <v>573</v>
      </c>
      <c r="F114" t="s">
        <v>110</v>
      </c>
      <c r="G114" t="s">
        <v>547</v>
      </c>
      <c r="H114" t="s">
        <v>174</v>
      </c>
      <c r="I114" s="113" t="s">
        <v>3488</v>
      </c>
      <c r="J114" s="58">
        <v>2.14</v>
      </c>
      <c r="K114" t="s">
        <v>98</v>
      </c>
      <c r="L114" s="59">
        <v>3.2000000000000001E-2</v>
      </c>
      <c r="M114" s="59">
        <v>3.2099999999999997E-2</v>
      </c>
      <c r="N114" s="58">
        <v>1245902.81</v>
      </c>
      <c r="O114" s="58">
        <v>103.92</v>
      </c>
      <c r="P114" s="58">
        <v>0</v>
      </c>
      <c r="Q114" s="58">
        <v>1294.7422001519999</v>
      </c>
      <c r="R114" s="59">
        <v>3.3999999999999998E-3</v>
      </c>
      <c r="S114" s="59">
        <v>7.1999999999999998E-3</v>
      </c>
      <c r="T114" s="59">
        <v>2.8E-3</v>
      </c>
    </row>
    <row r="115" spans="1:20">
      <c r="A115" t="s">
        <v>576</v>
      </c>
      <c r="B115" t="s">
        <v>577</v>
      </c>
      <c r="C115" t="s">
        <v>96</v>
      </c>
      <c r="D115" t="s">
        <v>108</v>
      </c>
      <c r="E115" t="s">
        <v>578</v>
      </c>
      <c r="F115" t="s">
        <v>110</v>
      </c>
      <c r="G115" t="s">
        <v>547</v>
      </c>
      <c r="H115" t="s">
        <v>174</v>
      </c>
      <c r="I115" s="113" t="s">
        <v>3488</v>
      </c>
      <c r="J115" s="58">
        <v>0.24</v>
      </c>
      <c r="K115" t="s">
        <v>98</v>
      </c>
      <c r="L115" s="59">
        <v>3.15E-2</v>
      </c>
      <c r="M115" s="59">
        <v>6.4799999999999996E-2</v>
      </c>
      <c r="N115" s="58">
        <v>335476.74</v>
      </c>
      <c r="O115" s="58">
        <v>111.21</v>
      </c>
      <c r="P115" s="58">
        <v>0</v>
      </c>
      <c r="Q115" s="58">
        <v>373.08368255400001</v>
      </c>
      <c r="R115" s="59">
        <v>2.5000000000000001E-3</v>
      </c>
      <c r="S115" s="59">
        <v>2.0999999999999999E-3</v>
      </c>
      <c r="T115" s="59">
        <v>8.0000000000000004E-4</v>
      </c>
    </row>
    <row r="116" spans="1:20">
      <c r="A116" t="s">
        <v>579</v>
      </c>
      <c r="B116" t="s">
        <v>580</v>
      </c>
      <c r="C116" t="s">
        <v>96</v>
      </c>
      <c r="D116" t="s">
        <v>108</v>
      </c>
      <c r="E116" t="s">
        <v>578</v>
      </c>
      <c r="F116" t="s">
        <v>110</v>
      </c>
      <c r="G116" t="s">
        <v>547</v>
      </c>
      <c r="H116" t="s">
        <v>174</v>
      </c>
      <c r="I116" s="113" t="s">
        <v>3488</v>
      </c>
      <c r="J116" s="58">
        <v>2.58</v>
      </c>
      <c r="K116" t="s">
        <v>98</v>
      </c>
      <c r="L116" s="59">
        <v>0.01</v>
      </c>
      <c r="M116" s="59">
        <v>3.6400000000000002E-2</v>
      </c>
      <c r="N116" s="58">
        <v>760628.96</v>
      </c>
      <c r="O116" s="58">
        <v>101.24</v>
      </c>
      <c r="P116" s="58">
        <v>0</v>
      </c>
      <c r="Q116" s="58">
        <v>770.060759104</v>
      </c>
      <c r="R116" s="59">
        <v>2.0999999999999999E-3</v>
      </c>
      <c r="S116" s="59">
        <v>4.3E-3</v>
      </c>
      <c r="T116" s="59">
        <v>1.6999999999999999E-3</v>
      </c>
    </row>
    <row r="117" spans="1:20">
      <c r="A117" t="s">
        <v>581</v>
      </c>
      <c r="B117" t="s">
        <v>582</v>
      </c>
      <c r="C117" t="s">
        <v>96</v>
      </c>
      <c r="D117" t="s">
        <v>108</v>
      </c>
      <c r="E117" t="s">
        <v>578</v>
      </c>
      <c r="F117" t="s">
        <v>110</v>
      </c>
      <c r="G117" t="s">
        <v>547</v>
      </c>
      <c r="H117" t="s">
        <v>174</v>
      </c>
      <c r="I117" s="113" t="s">
        <v>3488</v>
      </c>
      <c r="J117" s="58">
        <v>3.16</v>
      </c>
      <c r="K117" t="s">
        <v>98</v>
      </c>
      <c r="L117" s="59">
        <v>3.2300000000000002E-2</v>
      </c>
      <c r="M117" s="59">
        <v>3.7499999999999999E-2</v>
      </c>
      <c r="N117" s="58">
        <v>837008.71</v>
      </c>
      <c r="O117" s="58">
        <v>102.58</v>
      </c>
      <c r="P117" s="58">
        <v>0</v>
      </c>
      <c r="Q117" s="58">
        <v>858.60353471799999</v>
      </c>
      <c r="R117" s="59">
        <v>1.8E-3</v>
      </c>
      <c r="S117" s="59">
        <v>4.7999999999999996E-3</v>
      </c>
      <c r="T117" s="59">
        <v>1.9E-3</v>
      </c>
    </row>
    <row r="118" spans="1:20">
      <c r="A118" t="s">
        <v>583</v>
      </c>
      <c r="B118" t="s">
        <v>584</v>
      </c>
      <c r="C118" t="s">
        <v>96</v>
      </c>
      <c r="D118" t="s">
        <v>108</v>
      </c>
      <c r="E118" t="s">
        <v>585</v>
      </c>
      <c r="F118" t="s">
        <v>103</v>
      </c>
      <c r="G118" t="s">
        <v>547</v>
      </c>
      <c r="H118" t="s">
        <v>174</v>
      </c>
      <c r="I118" s="113" t="s">
        <v>3488</v>
      </c>
      <c r="J118" s="58">
        <v>4.67</v>
      </c>
      <c r="K118" t="s">
        <v>98</v>
      </c>
      <c r="L118" s="59">
        <v>0.03</v>
      </c>
      <c r="M118" s="59">
        <v>3.85E-2</v>
      </c>
      <c r="N118" s="58">
        <v>503822.43</v>
      </c>
      <c r="O118" s="58">
        <v>97.18</v>
      </c>
      <c r="P118" s="58">
        <v>0</v>
      </c>
      <c r="Q118" s="58">
        <v>489.61463747400001</v>
      </c>
      <c r="R118" s="59">
        <v>1.8E-3</v>
      </c>
      <c r="S118" s="59">
        <v>2.7000000000000001E-3</v>
      </c>
      <c r="T118" s="59">
        <v>1.1000000000000001E-3</v>
      </c>
    </row>
    <row r="119" spans="1:20">
      <c r="A119" t="s">
        <v>586</v>
      </c>
      <c r="B119" t="s">
        <v>587</v>
      </c>
      <c r="C119" t="s">
        <v>96</v>
      </c>
      <c r="D119" t="s">
        <v>108</v>
      </c>
      <c r="E119" t="s">
        <v>588</v>
      </c>
      <c r="F119" t="s">
        <v>341</v>
      </c>
      <c r="G119" t="s">
        <v>552</v>
      </c>
      <c r="H119" t="s">
        <v>127</v>
      </c>
      <c r="I119" s="113" t="s">
        <v>3488</v>
      </c>
      <c r="J119" s="58">
        <v>1.88</v>
      </c>
      <c r="K119" t="s">
        <v>98</v>
      </c>
      <c r="L119" s="59">
        <v>2.5000000000000001E-2</v>
      </c>
      <c r="M119" s="59">
        <v>2.6499999999999999E-2</v>
      </c>
      <c r="N119" s="58">
        <v>367496.85</v>
      </c>
      <c r="O119" s="58">
        <v>112.49</v>
      </c>
      <c r="P119" s="58">
        <v>0</v>
      </c>
      <c r="Q119" s="58">
        <v>413.39720656499998</v>
      </c>
      <c r="R119" s="59">
        <v>1E-3</v>
      </c>
      <c r="S119" s="59">
        <v>2.3E-3</v>
      </c>
      <c r="T119" s="59">
        <v>8.9999999999999998E-4</v>
      </c>
    </row>
    <row r="120" spans="1:20">
      <c r="A120" t="s">
        <v>589</v>
      </c>
      <c r="B120" t="s">
        <v>590</v>
      </c>
      <c r="C120" t="s">
        <v>96</v>
      </c>
      <c r="D120" t="s">
        <v>108</v>
      </c>
      <c r="E120" t="s">
        <v>588</v>
      </c>
      <c r="F120" t="s">
        <v>341</v>
      </c>
      <c r="G120" t="s">
        <v>552</v>
      </c>
      <c r="H120" t="s">
        <v>127</v>
      </c>
      <c r="I120" s="113" t="s">
        <v>3488</v>
      </c>
      <c r="J120" s="58">
        <v>5.3</v>
      </c>
      <c r="K120" t="s">
        <v>98</v>
      </c>
      <c r="L120" s="59">
        <v>1.9E-2</v>
      </c>
      <c r="M120" s="59">
        <v>3.4500000000000003E-2</v>
      </c>
      <c r="N120" s="58">
        <v>426151.36</v>
      </c>
      <c r="O120" s="58">
        <v>103.41</v>
      </c>
      <c r="P120" s="58">
        <v>0</v>
      </c>
      <c r="Q120" s="58">
        <v>440.68312137599997</v>
      </c>
      <c r="R120" s="59">
        <v>1.4E-3</v>
      </c>
      <c r="S120" s="59">
        <v>2.5000000000000001E-3</v>
      </c>
      <c r="T120" s="59">
        <v>1E-3</v>
      </c>
    </row>
    <row r="121" spans="1:20">
      <c r="A121" t="s">
        <v>591</v>
      </c>
      <c r="B121" t="s">
        <v>592</v>
      </c>
      <c r="C121" t="s">
        <v>96</v>
      </c>
      <c r="D121" t="s">
        <v>108</v>
      </c>
      <c r="E121" t="s">
        <v>588</v>
      </c>
      <c r="F121" t="s">
        <v>341</v>
      </c>
      <c r="G121" t="s">
        <v>552</v>
      </c>
      <c r="H121" t="s">
        <v>127</v>
      </c>
      <c r="I121" s="113" t="s">
        <v>3488</v>
      </c>
      <c r="J121" s="58">
        <v>7.13</v>
      </c>
      <c r="K121" t="s">
        <v>98</v>
      </c>
      <c r="L121" s="59">
        <v>3.8999999999999998E-3</v>
      </c>
      <c r="M121" s="59">
        <v>3.7499999999999999E-2</v>
      </c>
      <c r="N121" s="58">
        <v>457198.65</v>
      </c>
      <c r="O121" s="58">
        <v>85.22</v>
      </c>
      <c r="P121" s="58">
        <v>0</v>
      </c>
      <c r="Q121" s="58">
        <v>389.62468953000001</v>
      </c>
      <c r="R121" s="59">
        <v>1.9E-3</v>
      </c>
      <c r="S121" s="59">
        <v>2.2000000000000001E-3</v>
      </c>
      <c r="T121" s="59">
        <v>8.0000000000000004E-4</v>
      </c>
    </row>
    <row r="122" spans="1:20">
      <c r="A122" t="s">
        <v>594</v>
      </c>
      <c r="B122" t="s">
        <v>595</v>
      </c>
      <c r="C122" t="s">
        <v>96</v>
      </c>
      <c r="D122" t="s">
        <v>108</v>
      </c>
      <c r="E122" t="s">
        <v>596</v>
      </c>
      <c r="F122" t="s">
        <v>597</v>
      </c>
      <c r="G122" t="s">
        <v>552</v>
      </c>
      <c r="H122" t="s">
        <v>127</v>
      </c>
      <c r="I122" s="113" t="s">
        <v>3488</v>
      </c>
      <c r="J122" s="58">
        <v>1.28</v>
      </c>
      <c r="K122" t="s">
        <v>98</v>
      </c>
      <c r="L122" s="59">
        <v>1.8499999999999999E-2</v>
      </c>
      <c r="M122" s="59">
        <v>2.0500000000000001E-2</v>
      </c>
      <c r="N122" s="58">
        <v>504790.02</v>
      </c>
      <c r="O122" s="58">
        <v>111.15</v>
      </c>
      <c r="P122" s="58">
        <v>0</v>
      </c>
      <c r="Q122" s="58">
        <v>561.07410722999998</v>
      </c>
      <c r="R122" s="59">
        <v>8.9999999999999998E-4</v>
      </c>
      <c r="S122" s="59">
        <v>3.0999999999999999E-3</v>
      </c>
      <c r="T122" s="59">
        <v>1.1999999999999999E-3</v>
      </c>
    </row>
    <row r="123" spans="1:20">
      <c r="A123" t="s">
        <v>598</v>
      </c>
      <c r="B123" t="s">
        <v>599</v>
      </c>
      <c r="C123" t="s">
        <v>96</v>
      </c>
      <c r="D123" t="s">
        <v>108</v>
      </c>
      <c r="E123" t="s">
        <v>596</v>
      </c>
      <c r="F123" t="s">
        <v>597</v>
      </c>
      <c r="G123" t="s">
        <v>552</v>
      </c>
      <c r="H123" t="s">
        <v>127</v>
      </c>
      <c r="I123" s="113" t="s">
        <v>3488</v>
      </c>
      <c r="J123" s="58">
        <v>3.68</v>
      </c>
      <c r="K123" t="s">
        <v>98</v>
      </c>
      <c r="L123" s="59">
        <v>0.01</v>
      </c>
      <c r="M123" s="59">
        <v>4.1099999999999998E-2</v>
      </c>
      <c r="N123" s="58">
        <v>1653746.44</v>
      </c>
      <c r="O123" s="58">
        <v>97.46</v>
      </c>
      <c r="P123" s="58">
        <v>0</v>
      </c>
      <c r="Q123" s="58">
        <v>1611.741280424</v>
      </c>
      <c r="R123" s="59">
        <v>1.4E-3</v>
      </c>
      <c r="S123" s="59">
        <v>8.9999999999999993E-3</v>
      </c>
      <c r="T123" s="59">
        <v>3.5000000000000001E-3</v>
      </c>
    </row>
    <row r="124" spans="1:20">
      <c r="A124" t="s">
        <v>600</v>
      </c>
      <c r="B124" t="s">
        <v>601</v>
      </c>
      <c r="C124" t="s">
        <v>96</v>
      </c>
      <c r="D124" t="s">
        <v>108</v>
      </c>
      <c r="E124" t="s">
        <v>596</v>
      </c>
      <c r="F124" t="s">
        <v>597</v>
      </c>
      <c r="G124" t="s">
        <v>552</v>
      </c>
      <c r="H124" t="s">
        <v>127</v>
      </c>
      <c r="I124" s="113" t="s">
        <v>3488</v>
      </c>
      <c r="J124" s="58">
        <v>2.33</v>
      </c>
      <c r="K124" t="s">
        <v>98</v>
      </c>
      <c r="L124" s="59">
        <v>3.5400000000000001E-2</v>
      </c>
      <c r="M124" s="59">
        <v>3.73E-2</v>
      </c>
      <c r="N124" s="58">
        <v>1604859.77</v>
      </c>
      <c r="O124" s="58">
        <v>103.99</v>
      </c>
      <c r="P124" s="58">
        <v>0</v>
      </c>
      <c r="Q124" s="58">
        <v>1668.8936748230001</v>
      </c>
      <c r="R124" s="59">
        <v>2.3E-3</v>
      </c>
      <c r="S124" s="59">
        <v>9.2999999999999992E-3</v>
      </c>
      <c r="T124" s="59">
        <v>3.5999999999999999E-3</v>
      </c>
    </row>
    <row r="125" spans="1:20">
      <c r="A125" t="s">
        <v>602</v>
      </c>
      <c r="B125" t="s">
        <v>603</v>
      </c>
      <c r="C125" t="s">
        <v>96</v>
      </c>
      <c r="D125" t="s">
        <v>108</v>
      </c>
      <c r="E125" t="s">
        <v>596</v>
      </c>
      <c r="F125" t="s">
        <v>597</v>
      </c>
      <c r="G125" t="s">
        <v>552</v>
      </c>
      <c r="H125" t="s">
        <v>127</v>
      </c>
      <c r="I125" s="113" t="s">
        <v>3488</v>
      </c>
      <c r="J125" s="58">
        <v>0.89</v>
      </c>
      <c r="K125" t="s">
        <v>98</v>
      </c>
      <c r="L125" s="59">
        <v>0.01</v>
      </c>
      <c r="M125" s="59">
        <v>2.9600000000000001E-2</v>
      </c>
      <c r="N125" s="58">
        <v>997934.5</v>
      </c>
      <c r="O125" s="58">
        <v>108.89</v>
      </c>
      <c r="P125" s="58">
        <v>0</v>
      </c>
      <c r="Q125" s="58">
        <v>1086.65087705</v>
      </c>
      <c r="R125" s="59">
        <v>1E-3</v>
      </c>
      <c r="S125" s="59">
        <v>6.1000000000000004E-3</v>
      </c>
      <c r="T125" s="59">
        <v>2.3999999999999998E-3</v>
      </c>
    </row>
    <row r="126" spans="1:20">
      <c r="A126" t="s">
        <v>605</v>
      </c>
      <c r="B126" t="s">
        <v>606</v>
      </c>
      <c r="C126" t="s">
        <v>96</v>
      </c>
      <c r="D126" t="s">
        <v>108</v>
      </c>
      <c r="E126" t="s">
        <v>607</v>
      </c>
      <c r="F126" t="s">
        <v>341</v>
      </c>
      <c r="G126" t="s">
        <v>552</v>
      </c>
      <c r="H126" t="s">
        <v>127</v>
      </c>
      <c r="I126" s="113" t="s">
        <v>3488</v>
      </c>
      <c r="J126" s="58">
        <v>3.48</v>
      </c>
      <c r="K126" t="s">
        <v>98</v>
      </c>
      <c r="L126" s="59">
        <v>2.75E-2</v>
      </c>
      <c r="M126" s="59">
        <v>2.5700000000000001E-2</v>
      </c>
      <c r="N126" s="58">
        <v>819351.84</v>
      </c>
      <c r="O126" s="58">
        <v>111.53</v>
      </c>
      <c r="P126" s="58">
        <v>0</v>
      </c>
      <c r="Q126" s="58">
        <v>913.82310715200003</v>
      </c>
      <c r="R126" s="59">
        <v>1.6000000000000001E-3</v>
      </c>
      <c r="S126" s="59">
        <v>5.1000000000000004E-3</v>
      </c>
      <c r="T126" s="59">
        <v>2E-3</v>
      </c>
    </row>
    <row r="127" spans="1:20">
      <c r="A127" t="s">
        <v>608</v>
      </c>
      <c r="B127" t="s">
        <v>609</v>
      </c>
      <c r="C127" t="s">
        <v>96</v>
      </c>
      <c r="D127" t="s">
        <v>108</v>
      </c>
      <c r="E127" t="s">
        <v>607</v>
      </c>
      <c r="F127" t="s">
        <v>341</v>
      </c>
      <c r="G127" t="s">
        <v>552</v>
      </c>
      <c r="H127" t="s">
        <v>127</v>
      </c>
      <c r="I127" s="113" t="s">
        <v>3488</v>
      </c>
      <c r="J127" s="58">
        <v>4.95</v>
      </c>
      <c r="K127" t="s">
        <v>98</v>
      </c>
      <c r="L127" s="59">
        <v>8.5000000000000006E-3</v>
      </c>
      <c r="M127" s="59">
        <v>2.9899999999999999E-2</v>
      </c>
      <c r="N127" s="58">
        <v>667436.31999999995</v>
      </c>
      <c r="O127" s="58">
        <v>98.97</v>
      </c>
      <c r="P127" s="58">
        <v>0</v>
      </c>
      <c r="Q127" s="58">
        <v>660.56172590400001</v>
      </c>
      <c r="R127" s="59">
        <v>1.2999999999999999E-3</v>
      </c>
      <c r="S127" s="59">
        <v>3.7000000000000002E-3</v>
      </c>
      <c r="T127" s="59">
        <v>1.4E-3</v>
      </c>
    </row>
    <row r="128" spans="1:20">
      <c r="A128" t="s">
        <v>610</v>
      </c>
      <c r="B128" t="s">
        <v>611</v>
      </c>
      <c r="C128" t="s">
        <v>96</v>
      </c>
      <c r="D128" t="s">
        <v>108</v>
      </c>
      <c r="E128" t="s">
        <v>607</v>
      </c>
      <c r="F128" t="s">
        <v>341</v>
      </c>
      <c r="G128" t="s">
        <v>552</v>
      </c>
      <c r="H128" t="s">
        <v>127</v>
      </c>
      <c r="I128" s="113" t="s">
        <v>3488</v>
      </c>
      <c r="J128" s="58">
        <v>6.41</v>
      </c>
      <c r="K128" t="s">
        <v>98</v>
      </c>
      <c r="L128" s="59">
        <v>3.1800000000000002E-2</v>
      </c>
      <c r="M128" s="59">
        <v>3.2500000000000001E-2</v>
      </c>
      <c r="N128" s="58">
        <v>666824.41</v>
      </c>
      <c r="O128" s="58">
        <v>102.29</v>
      </c>
      <c r="P128" s="58">
        <v>0</v>
      </c>
      <c r="Q128" s="58">
        <v>682.09468898900002</v>
      </c>
      <c r="R128" s="59">
        <v>3.3999999999999998E-3</v>
      </c>
      <c r="S128" s="59">
        <v>3.8E-3</v>
      </c>
      <c r="T128" s="59">
        <v>1.5E-3</v>
      </c>
    </row>
    <row r="129" spans="1:20">
      <c r="A129" t="s">
        <v>612</v>
      </c>
      <c r="B129" t="s">
        <v>613</v>
      </c>
      <c r="C129" t="s">
        <v>96</v>
      </c>
      <c r="D129" t="s">
        <v>108</v>
      </c>
      <c r="E129" t="s">
        <v>614</v>
      </c>
      <c r="F129" t="s">
        <v>615</v>
      </c>
      <c r="G129" t="s">
        <v>616</v>
      </c>
      <c r="H129" t="s">
        <v>127</v>
      </c>
      <c r="I129" s="113" t="s">
        <v>3488</v>
      </c>
      <c r="J129" s="58">
        <v>3.89</v>
      </c>
      <c r="K129" t="s">
        <v>98</v>
      </c>
      <c r="L129" s="59">
        <v>3.2500000000000001E-2</v>
      </c>
      <c r="M129" s="59">
        <v>3.8899999999999997E-2</v>
      </c>
      <c r="N129" s="58">
        <v>845210.8</v>
      </c>
      <c r="O129" s="58">
        <v>102.69</v>
      </c>
      <c r="P129" s="58">
        <v>0</v>
      </c>
      <c r="Q129" s="58">
        <v>867.94697052000004</v>
      </c>
      <c r="R129" s="59">
        <v>3.3E-3</v>
      </c>
      <c r="S129" s="59">
        <v>4.7999999999999996E-3</v>
      </c>
      <c r="T129" s="59">
        <v>1.9E-3</v>
      </c>
    </row>
    <row r="130" spans="1:20">
      <c r="A130" t="s">
        <v>617</v>
      </c>
      <c r="B130" t="s">
        <v>618</v>
      </c>
      <c r="C130" t="s">
        <v>96</v>
      </c>
      <c r="D130" t="s">
        <v>108</v>
      </c>
      <c r="E130" t="s">
        <v>619</v>
      </c>
      <c r="F130" t="s">
        <v>620</v>
      </c>
      <c r="G130" t="s">
        <v>616</v>
      </c>
      <c r="H130" t="s">
        <v>127</v>
      </c>
      <c r="I130" s="113" t="s">
        <v>3488</v>
      </c>
      <c r="J130" s="58">
        <v>2.1800000000000002</v>
      </c>
      <c r="K130" t="s">
        <v>98</v>
      </c>
      <c r="L130" s="59">
        <v>2.5700000000000001E-2</v>
      </c>
      <c r="M130" s="59">
        <v>3.2500000000000001E-2</v>
      </c>
      <c r="N130" s="58">
        <v>1058219.26</v>
      </c>
      <c r="O130" s="58">
        <v>111.45</v>
      </c>
      <c r="P130" s="58">
        <v>0</v>
      </c>
      <c r="Q130" s="58">
        <v>1179.38536527</v>
      </c>
      <c r="R130" s="59">
        <v>8.0000000000000004E-4</v>
      </c>
      <c r="S130" s="59">
        <v>6.6E-3</v>
      </c>
      <c r="T130" s="59">
        <v>2.5999999999999999E-3</v>
      </c>
    </row>
    <row r="131" spans="1:20">
      <c r="A131" t="s">
        <v>621</v>
      </c>
      <c r="B131" t="s">
        <v>622</v>
      </c>
      <c r="C131" t="s">
        <v>96</v>
      </c>
      <c r="D131" t="s">
        <v>108</v>
      </c>
      <c r="E131" t="s">
        <v>619</v>
      </c>
      <c r="F131" t="s">
        <v>620</v>
      </c>
      <c r="G131" t="s">
        <v>616</v>
      </c>
      <c r="H131" t="s">
        <v>127</v>
      </c>
      <c r="I131" s="113" t="s">
        <v>3488</v>
      </c>
      <c r="J131" s="58">
        <v>4.01</v>
      </c>
      <c r="K131" t="s">
        <v>98</v>
      </c>
      <c r="L131" s="59">
        <v>0.04</v>
      </c>
      <c r="M131" s="59">
        <v>3.5200000000000002E-2</v>
      </c>
      <c r="N131" s="58">
        <v>600761.38</v>
      </c>
      <c r="O131" s="58">
        <v>103.87</v>
      </c>
      <c r="P131" s="58">
        <v>0</v>
      </c>
      <c r="Q131" s="58">
        <v>624.01084540600004</v>
      </c>
      <c r="R131" s="59">
        <v>1.9E-3</v>
      </c>
      <c r="S131" s="59">
        <v>3.5000000000000001E-3</v>
      </c>
      <c r="T131" s="59">
        <v>1.4E-3</v>
      </c>
    </row>
    <row r="132" spans="1:20">
      <c r="A132" t="s">
        <v>623</v>
      </c>
      <c r="B132" t="s">
        <v>624</v>
      </c>
      <c r="C132" t="s">
        <v>96</v>
      </c>
      <c r="D132" t="s">
        <v>108</v>
      </c>
      <c r="E132" t="s">
        <v>619</v>
      </c>
      <c r="F132" t="s">
        <v>620</v>
      </c>
      <c r="G132" t="s">
        <v>616</v>
      </c>
      <c r="H132" t="s">
        <v>127</v>
      </c>
      <c r="I132" s="113" t="s">
        <v>3488</v>
      </c>
      <c r="J132" s="58">
        <v>0.98</v>
      </c>
      <c r="K132" t="s">
        <v>98</v>
      </c>
      <c r="L132" s="59">
        <v>1.2200000000000001E-2</v>
      </c>
      <c r="M132" s="59">
        <v>2.8299999999999999E-2</v>
      </c>
      <c r="N132" s="58">
        <v>153645.79</v>
      </c>
      <c r="O132" s="58">
        <v>109.7</v>
      </c>
      <c r="P132" s="58">
        <v>0</v>
      </c>
      <c r="Q132" s="58">
        <v>168.54943162999999</v>
      </c>
      <c r="R132" s="59">
        <v>2.9999999999999997E-4</v>
      </c>
      <c r="S132" s="59">
        <v>8.9999999999999998E-4</v>
      </c>
      <c r="T132" s="59">
        <v>4.0000000000000002E-4</v>
      </c>
    </row>
    <row r="133" spans="1:20">
      <c r="A133" t="s">
        <v>625</v>
      </c>
      <c r="B133" t="s">
        <v>626</v>
      </c>
      <c r="C133" t="s">
        <v>96</v>
      </c>
      <c r="D133" t="s">
        <v>108</v>
      </c>
      <c r="E133" t="s">
        <v>619</v>
      </c>
      <c r="F133" t="s">
        <v>620</v>
      </c>
      <c r="G133" t="s">
        <v>616</v>
      </c>
      <c r="H133" t="s">
        <v>127</v>
      </c>
      <c r="I133" s="113" t="s">
        <v>3488</v>
      </c>
      <c r="J133" s="58">
        <v>4.8600000000000003</v>
      </c>
      <c r="K133" t="s">
        <v>98</v>
      </c>
      <c r="L133" s="59">
        <v>1.09E-2</v>
      </c>
      <c r="M133" s="59">
        <v>3.6600000000000001E-2</v>
      </c>
      <c r="N133" s="58">
        <v>513037.43</v>
      </c>
      <c r="O133" s="58">
        <v>97.27</v>
      </c>
      <c r="P133" s="58">
        <v>0</v>
      </c>
      <c r="Q133" s="58">
        <v>499.03150816099998</v>
      </c>
      <c r="R133" s="59">
        <v>8.9999999999999998E-4</v>
      </c>
      <c r="S133" s="59">
        <v>2.8E-3</v>
      </c>
      <c r="T133" s="59">
        <v>1.1000000000000001E-3</v>
      </c>
    </row>
    <row r="134" spans="1:20">
      <c r="A134" t="s">
        <v>627</v>
      </c>
      <c r="B134" t="s">
        <v>628</v>
      </c>
      <c r="C134" t="s">
        <v>96</v>
      </c>
      <c r="D134" t="s">
        <v>108</v>
      </c>
      <c r="E134" t="s">
        <v>619</v>
      </c>
      <c r="F134" t="s">
        <v>620</v>
      </c>
      <c r="G134" t="s">
        <v>616</v>
      </c>
      <c r="H134" t="s">
        <v>127</v>
      </c>
      <c r="I134" s="113" t="s">
        <v>3488</v>
      </c>
      <c r="J134" s="58">
        <v>5.81</v>
      </c>
      <c r="K134" t="s">
        <v>98</v>
      </c>
      <c r="L134" s="59">
        <v>1.54E-2</v>
      </c>
      <c r="M134" s="59">
        <v>3.8399999999999997E-2</v>
      </c>
      <c r="N134" s="58">
        <v>458624.94</v>
      </c>
      <c r="O134" s="58">
        <v>95.41</v>
      </c>
      <c r="P134" s="58">
        <v>0</v>
      </c>
      <c r="Q134" s="58">
        <v>437.57405525399997</v>
      </c>
      <c r="R134" s="59">
        <v>1.2999999999999999E-3</v>
      </c>
      <c r="S134" s="59">
        <v>2.3999999999999998E-3</v>
      </c>
      <c r="T134" s="59">
        <v>8.9999999999999998E-4</v>
      </c>
    </row>
    <row r="135" spans="1:20">
      <c r="A135" t="s">
        <v>629</v>
      </c>
      <c r="B135" t="s">
        <v>630</v>
      </c>
      <c r="C135" t="s">
        <v>96</v>
      </c>
      <c r="D135" t="s">
        <v>108</v>
      </c>
      <c r="E135" t="s">
        <v>631</v>
      </c>
      <c r="F135" t="s">
        <v>551</v>
      </c>
      <c r="G135" t="s">
        <v>632</v>
      </c>
      <c r="H135" t="s">
        <v>174</v>
      </c>
      <c r="I135" s="113" t="s">
        <v>3488</v>
      </c>
      <c r="J135" s="58">
        <v>4</v>
      </c>
      <c r="K135" t="s">
        <v>98</v>
      </c>
      <c r="L135" s="59">
        <v>7.4999999999999997E-3</v>
      </c>
      <c r="M135" s="59">
        <v>3.4099999999999998E-2</v>
      </c>
      <c r="N135" s="58">
        <v>2298715.54</v>
      </c>
      <c r="O135" s="58">
        <v>97.97</v>
      </c>
      <c r="P135" s="58">
        <v>0</v>
      </c>
      <c r="Q135" s="58">
        <v>2252.0516145380002</v>
      </c>
      <c r="R135" s="59">
        <v>1.5E-3</v>
      </c>
      <c r="S135" s="59">
        <v>1.26E-2</v>
      </c>
      <c r="T135" s="59">
        <v>4.8999999999999998E-3</v>
      </c>
    </row>
    <row r="136" spans="1:20">
      <c r="A136" t="s">
        <v>633</v>
      </c>
      <c r="B136" t="s">
        <v>634</v>
      </c>
      <c r="C136" t="s">
        <v>96</v>
      </c>
      <c r="D136" t="s">
        <v>108</v>
      </c>
      <c r="E136" t="s">
        <v>631</v>
      </c>
      <c r="F136" t="s">
        <v>551</v>
      </c>
      <c r="G136" t="s">
        <v>632</v>
      </c>
      <c r="H136" t="s">
        <v>174</v>
      </c>
      <c r="I136" s="113" t="s">
        <v>3488</v>
      </c>
      <c r="J136" s="58">
        <v>6.11</v>
      </c>
      <c r="K136" t="s">
        <v>98</v>
      </c>
      <c r="L136" s="59">
        <v>4.0800000000000003E-2</v>
      </c>
      <c r="M136" s="59">
        <v>3.8899999999999997E-2</v>
      </c>
      <c r="N136" s="58">
        <v>568886.55000000005</v>
      </c>
      <c r="O136" s="58">
        <v>101.94</v>
      </c>
      <c r="P136" s="58">
        <v>0</v>
      </c>
      <c r="Q136" s="58">
        <v>579.92294906999996</v>
      </c>
      <c r="R136" s="59">
        <v>1.6000000000000001E-3</v>
      </c>
      <c r="S136" s="59">
        <v>3.2000000000000002E-3</v>
      </c>
      <c r="T136" s="59">
        <v>1.2999999999999999E-3</v>
      </c>
    </row>
    <row r="137" spans="1:20">
      <c r="A137" t="s">
        <v>635</v>
      </c>
      <c r="B137" t="s">
        <v>636</v>
      </c>
      <c r="C137" t="s">
        <v>96</v>
      </c>
      <c r="D137" t="s">
        <v>108</v>
      </c>
      <c r="E137" t="s">
        <v>637</v>
      </c>
      <c r="F137" t="s">
        <v>620</v>
      </c>
      <c r="G137" t="s">
        <v>616</v>
      </c>
      <c r="H137" t="s">
        <v>127</v>
      </c>
      <c r="I137" s="113" t="s">
        <v>3488</v>
      </c>
      <c r="J137" s="58">
        <v>3.08</v>
      </c>
      <c r="K137" t="s">
        <v>98</v>
      </c>
      <c r="L137" s="59">
        <v>1.3299999999999999E-2</v>
      </c>
      <c r="M137" s="59">
        <v>2.9700000000000001E-2</v>
      </c>
      <c r="N137" s="58">
        <v>539398.55000000005</v>
      </c>
      <c r="O137" s="58">
        <v>106.5</v>
      </c>
      <c r="P137" s="58">
        <v>0</v>
      </c>
      <c r="Q137" s="58">
        <v>574.45945574999996</v>
      </c>
      <c r="R137" s="59">
        <v>1.6000000000000001E-3</v>
      </c>
      <c r="S137" s="59">
        <v>3.2000000000000002E-3</v>
      </c>
      <c r="T137" s="59">
        <v>1.1999999999999999E-3</v>
      </c>
    </row>
    <row r="138" spans="1:20">
      <c r="A138" t="s">
        <v>638</v>
      </c>
      <c r="B138" t="s">
        <v>639</v>
      </c>
      <c r="C138" t="s">
        <v>96</v>
      </c>
      <c r="D138" t="s">
        <v>108</v>
      </c>
      <c r="E138" t="s">
        <v>640</v>
      </c>
      <c r="F138" t="s">
        <v>341</v>
      </c>
      <c r="G138" t="s">
        <v>632</v>
      </c>
      <c r="H138" t="s">
        <v>174</v>
      </c>
      <c r="I138" s="113" t="s">
        <v>3488</v>
      </c>
      <c r="J138" s="58">
        <v>3.5</v>
      </c>
      <c r="K138" t="s">
        <v>98</v>
      </c>
      <c r="L138" s="59">
        <v>1.7999999999999999E-2</v>
      </c>
      <c r="M138" s="59">
        <v>2.8000000000000001E-2</v>
      </c>
      <c r="N138" s="58">
        <v>57560.57</v>
      </c>
      <c r="O138" s="58">
        <v>108.67</v>
      </c>
      <c r="P138" s="58">
        <v>0</v>
      </c>
      <c r="Q138" s="58">
        <v>62.551071419000003</v>
      </c>
      <c r="R138" s="59">
        <v>1E-4</v>
      </c>
      <c r="S138" s="59">
        <v>2.9999999999999997E-4</v>
      </c>
      <c r="T138" s="59">
        <v>1E-4</v>
      </c>
    </row>
    <row r="139" spans="1:20">
      <c r="A139" t="s">
        <v>641</v>
      </c>
      <c r="B139" t="s">
        <v>642</v>
      </c>
      <c r="C139" t="s">
        <v>96</v>
      </c>
      <c r="D139" t="s">
        <v>108</v>
      </c>
      <c r="E139" t="s">
        <v>643</v>
      </c>
      <c r="F139" t="s">
        <v>341</v>
      </c>
      <c r="G139" t="s">
        <v>632</v>
      </c>
      <c r="H139" t="s">
        <v>174</v>
      </c>
      <c r="I139" s="113" t="s">
        <v>3488</v>
      </c>
      <c r="J139" s="58">
        <v>4.6500000000000004</v>
      </c>
      <c r="K139" t="s">
        <v>98</v>
      </c>
      <c r="L139" s="59">
        <v>3.6200000000000003E-2</v>
      </c>
      <c r="M139" s="59">
        <v>3.8100000000000002E-2</v>
      </c>
      <c r="N139" s="58">
        <v>1757279.71</v>
      </c>
      <c r="O139" s="58">
        <v>102</v>
      </c>
      <c r="P139" s="58">
        <v>0</v>
      </c>
      <c r="Q139" s="58">
        <v>1792.4253042</v>
      </c>
      <c r="R139" s="59">
        <v>1E-3</v>
      </c>
      <c r="S139" s="59">
        <v>0.01</v>
      </c>
      <c r="T139" s="59">
        <v>3.8999999999999998E-3</v>
      </c>
    </row>
    <row r="140" spans="1:20">
      <c r="A140" t="s">
        <v>644</v>
      </c>
      <c r="B140" t="s">
        <v>645</v>
      </c>
      <c r="C140" t="s">
        <v>96</v>
      </c>
      <c r="D140" t="s">
        <v>108</v>
      </c>
      <c r="E140" t="s">
        <v>646</v>
      </c>
      <c r="F140" t="s">
        <v>321</v>
      </c>
      <c r="G140" t="s">
        <v>647</v>
      </c>
      <c r="H140" t="s">
        <v>174</v>
      </c>
      <c r="I140" s="113" t="s">
        <v>3488</v>
      </c>
      <c r="J140" s="58">
        <v>3.33</v>
      </c>
      <c r="K140" t="s">
        <v>98</v>
      </c>
      <c r="L140" s="59">
        <v>2.75E-2</v>
      </c>
      <c r="M140" s="59">
        <v>3.04E-2</v>
      </c>
      <c r="N140" s="58">
        <v>1110152.6100000001</v>
      </c>
      <c r="O140" s="58">
        <v>110.65</v>
      </c>
      <c r="P140" s="58">
        <v>0</v>
      </c>
      <c r="Q140" s="58">
        <v>1228.3838629649999</v>
      </c>
      <c r="R140" s="59">
        <v>1.1999999999999999E-3</v>
      </c>
      <c r="S140" s="59">
        <v>6.8999999999999999E-3</v>
      </c>
      <c r="T140" s="59">
        <v>2.7000000000000001E-3</v>
      </c>
    </row>
    <row r="141" spans="1:20">
      <c r="A141" t="s">
        <v>648</v>
      </c>
      <c r="B141" t="s">
        <v>649</v>
      </c>
      <c r="C141" t="s">
        <v>96</v>
      </c>
      <c r="D141" t="s">
        <v>108</v>
      </c>
      <c r="E141" t="s">
        <v>637</v>
      </c>
      <c r="F141" t="s">
        <v>620</v>
      </c>
      <c r="G141" t="s">
        <v>650</v>
      </c>
      <c r="H141" t="s">
        <v>127</v>
      </c>
      <c r="I141" s="113" t="s">
        <v>3488</v>
      </c>
      <c r="J141" s="58">
        <v>2.89</v>
      </c>
      <c r="K141" t="s">
        <v>98</v>
      </c>
      <c r="L141" s="59">
        <v>3.2800000000000003E-2</v>
      </c>
      <c r="M141" s="59">
        <v>6.8900000000000003E-2</v>
      </c>
      <c r="N141" s="58">
        <v>779280.61</v>
      </c>
      <c r="O141" s="58">
        <v>102.18</v>
      </c>
      <c r="P141" s="58">
        <v>0</v>
      </c>
      <c r="Q141" s="58">
        <v>796.26892729799999</v>
      </c>
      <c r="R141" s="59">
        <v>5.9999999999999995E-4</v>
      </c>
      <c r="S141" s="59">
        <v>4.4000000000000003E-3</v>
      </c>
      <c r="T141" s="59">
        <v>1.6999999999999999E-3</v>
      </c>
    </row>
    <row r="142" spans="1:20">
      <c r="A142" t="s">
        <v>651</v>
      </c>
      <c r="B142" t="s">
        <v>652</v>
      </c>
      <c r="C142" t="s">
        <v>96</v>
      </c>
      <c r="D142" t="s">
        <v>108</v>
      </c>
      <c r="E142" t="s">
        <v>637</v>
      </c>
      <c r="F142" t="s">
        <v>620</v>
      </c>
      <c r="G142" t="s">
        <v>650</v>
      </c>
      <c r="H142" t="s">
        <v>127</v>
      </c>
      <c r="I142" s="113" t="s">
        <v>3488</v>
      </c>
      <c r="J142" s="58">
        <v>4.43</v>
      </c>
      <c r="K142" t="s">
        <v>98</v>
      </c>
      <c r="L142" s="59">
        <v>5.5E-2</v>
      </c>
      <c r="M142" s="59">
        <v>6.3899999999999998E-2</v>
      </c>
      <c r="N142" s="58">
        <v>517696.7</v>
      </c>
      <c r="O142" s="58">
        <v>98.6</v>
      </c>
      <c r="P142" s="58">
        <v>0</v>
      </c>
      <c r="Q142" s="58">
        <v>510.44894620000002</v>
      </c>
      <c r="R142" s="59">
        <v>1.1999999999999999E-3</v>
      </c>
      <c r="S142" s="59">
        <v>2.8E-3</v>
      </c>
      <c r="T142" s="59">
        <v>1.1000000000000001E-3</v>
      </c>
    </row>
    <row r="143" spans="1:20">
      <c r="A143" t="s">
        <v>653</v>
      </c>
      <c r="B143" t="s">
        <v>654</v>
      </c>
      <c r="C143" t="s">
        <v>96</v>
      </c>
      <c r="D143" t="s">
        <v>108</v>
      </c>
      <c r="E143" t="s">
        <v>637</v>
      </c>
      <c r="F143" t="s">
        <v>620</v>
      </c>
      <c r="G143" t="s">
        <v>650</v>
      </c>
      <c r="H143" t="s">
        <v>127</v>
      </c>
      <c r="I143" s="113" t="s">
        <v>3488</v>
      </c>
      <c r="J143" s="58">
        <v>2.2000000000000002</v>
      </c>
      <c r="K143" t="s">
        <v>98</v>
      </c>
      <c r="L143" s="59">
        <v>0.04</v>
      </c>
      <c r="M143" s="59">
        <v>6.59E-2</v>
      </c>
      <c r="N143" s="58">
        <v>561860.37</v>
      </c>
      <c r="O143" s="58">
        <v>105.42</v>
      </c>
      <c r="P143" s="58">
        <v>0</v>
      </c>
      <c r="Q143" s="58">
        <v>592.31320205400004</v>
      </c>
      <c r="R143" s="59">
        <v>2.0000000000000001E-4</v>
      </c>
      <c r="S143" s="59">
        <v>3.3E-3</v>
      </c>
      <c r="T143" s="59">
        <v>1.2999999999999999E-3</v>
      </c>
    </row>
    <row r="144" spans="1:20">
      <c r="A144" t="s">
        <v>655</v>
      </c>
      <c r="B144" t="s">
        <v>656</v>
      </c>
      <c r="C144" t="s">
        <v>96</v>
      </c>
      <c r="D144" t="s">
        <v>108</v>
      </c>
      <c r="E144" t="s">
        <v>637</v>
      </c>
      <c r="F144" t="s">
        <v>620</v>
      </c>
      <c r="G144" t="s">
        <v>650</v>
      </c>
      <c r="H144" t="s">
        <v>127</v>
      </c>
      <c r="I144" s="113" t="s">
        <v>3488</v>
      </c>
      <c r="J144" s="58">
        <v>4.7300000000000004</v>
      </c>
      <c r="K144" t="s">
        <v>98</v>
      </c>
      <c r="L144" s="59">
        <v>1.7899999999999999E-2</v>
      </c>
      <c r="M144" s="59">
        <v>6.5000000000000002E-2</v>
      </c>
      <c r="N144" s="58">
        <v>265239.43</v>
      </c>
      <c r="O144" s="58">
        <v>89.15</v>
      </c>
      <c r="P144" s="58">
        <v>0</v>
      </c>
      <c r="Q144" s="58">
        <v>236.46095184500001</v>
      </c>
      <c r="R144" s="59">
        <v>2.9999999999999997E-4</v>
      </c>
      <c r="S144" s="59">
        <v>1.2999999999999999E-3</v>
      </c>
      <c r="T144" s="59">
        <v>5.0000000000000001E-4</v>
      </c>
    </row>
    <row r="145" spans="1:20">
      <c r="A145" t="s">
        <v>657</v>
      </c>
      <c r="B145" t="s">
        <v>658</v>
      </c>
      <c r="C145" t="s">
        <v>96</v>
      </c>
      <c r="D145" t="s">
        <v>108</v>
      </c>
      <c r="E145" t="s">
        <v>640</v>
      </c>
      <c r="F145" t="s">
        <v>341</v>
      </c>
      <c r="G145" t="s">
        <v>647</v>
      </c>
      <c r="H145" t="s">
        <v>174</v>
      </c>
      <c r="I145" s="113" t="s">
        <v>3488</v>
      </c>
      <c r="J145" s="58">
        <v>2.72</v>
      </c>
      <c r="K145" t="s">
        <v>98</v>
      </c>
      <c r="L145" s="59">
        <v>3.3000000000000002E-2</v>
      </c>
      <c r="M145" s="59">
        <v>4.2000000000000003E-2</v>
      </c>
      <c r="N145" s="58">
        <v>1074296.8600000001</v>
      </c>
      <c r="O145" s="58">
        <v>108.69</v>
      </c>
      <c r="P145" s="58">
        <v>0</v>
      </c>
      <c r="Q145" s="58">
        <v>1167.6532571339999</v>
      </c>
      <c r="R145" s="59">
        <v>1.6999999999999999E-3</v>
      </c>
      <c r="S145" s="59">
        <v>6.4999999999999997E-3</v>
      </c>
      <c r="T145" s="59">
        <v>2.5000000000000001E-3</v>
      </c>
    </row>
    <row r="146" spans="1:20">
      <c r="A146" t="s">
        <v>659</v>
      </c>
      <c r="B146" t="s">
        <v>660</v>
      </c>
      <c r="C146" t="s">
        <v>96</v>
      </c>
      <c r="D146" t="s">
        <v>108</v>
      </c>
      <c r="E146" t="s">
        <v>640</v>
      </c>
      <c r="F146" t="s">
        <v>341</v>
      </c>
      <c r="G146" t="s">
        <v>647</v>
      </c>
      <c r="H146" t="s">
        <v>174</v>
      </c>
      <c r="I146" s="113" t="s">
        <v>3488</v>
      </c>
      <c r="J146" s="58">
        <v>2.81</v>
      </c>
      <c r="K146" t="s">
        <v>98</v>
      </c>
      <c r="L146" s="59">
        <v>3.6499999999999998E-2</v>
      </c>
      <c r="M146" s="59">
        <v>4.3299999999999998E-2</v>
      </c>
      <c r="N146" s="58">
        <v>386944.34</v>
      </c>
      <c r="O146" s="58">
        <v>101.64</v>
      </c>
      <c r="P146" s="58">
        <v>0</v>
      </c>
      <c r="Q146" s="58">
        <v>393.29022717599997</v>
      </c>
      <c r="R146" s="59">
        <v>2.2000000000000001E-3</v>
      </c>
      <c r="S146" s="59">
        <v>2.2000000000000001E-3</v>
      </c>
      <c r="T146" s="59">
        <v>8.9999999999999998E-4</v>
      </c>
    </row>
    <row r="147" spans="1:20">
      <c r="A147" t="s">
        <v>661</v>
      </c>
      <c r="B147" t="s">
        <v>662</v>
      </c>
      <c r="C147" t="s">
        <v>96</v>
      </c>
      <c r="D147" t="s">
        <v>108</v>
      </c>
      <c r="E147" t="s">
        <v>663</v>
      </c>
      <c r="F147" t="s">
        <v>341</v>
      </c>
      <c r="G147" t="s">
        <v>647</v>
      </c>
      <c r="H147" t="s">
        <v>174</v>
      </c>
      <c r="I147" s="113" t="s">
        <v>3488</v>
      </c>
      <c r="J147" s="58">
        <v>1.99</v>
      </c>
      <c r="K147" t="s">
        <v>98</v>
      </c>
      <c r="L147" s="59">
        <v>1E-3</v>
      </c>
      <c r="M147" s="59">
        <v>2.5999999999999999E-2</v>
      </c>
      <c r="N147" s="58">
        <v>1008100.43</v>
      </c>
      <c r="O147" s="58">
        <v>106.05</v>
      </c>
      <c r="P147" s="58">
        <v>0</v>
      </c>
      <c r="Q147" s="58">
        <v>1069.0905060150001</v>
      </c>
      <c r="R147" s="59">
        <v>1.8E-3</v>
      </c>
      <c r="S147" s="59">
        <v>6.0000000000000001E-3</v>
      </c>
      <c r="T147" s="59">
        <v>2.3E-3</v>
      </c>
    </row>
    <row r="148" spans="1:20">
      <c r="A148" t="s">
        <v>665</v>
      </c>
      <c r="B148" t="s">
        <v>666</v>
      </c>
      <c r="C148" t="s">
        <v>96</v>
      </c>
      <c r="D148" t="s">
        <v>108</v>
      </c>
      <c r="E148" t="s">
        <v>663</v>
      </c>
      <c r="F148" t="s">
        <v>341</v>
      </c>
      <c r="G148" t="s">
        <v>647</v>
      </c>
      <c r="H148" t="s">
        <v>174</v>
      </c>
      <c r="I148" s="113" t="s">
        <v>3488</v>
      </c>
      <c r="J148" s="58">
        <v>4.71</v>
      </c>
      <c r="K148" t="s">
        <v>98</v>
      </c>
      <c r="L148" s="59">
        <v>3.0000000000000001E-3</v>
      </c>
      <c r="M148" s="59">
        <v>3.5999999999999997E-2</v>
      </c>
      <c r="N148" s="58">
        <v>568503.51</v>
      </c>
      <c r="O148" s="58">
        <v>94.75</v>
      </c>
      <c r="P148" s="58">
        <v>0</v>
      </c>
      <c r="Q148" s="58">
        <v>538.65707572500003</v>
      </c>
      <c r="R148" s="59">
        <v>1.6000000000000001E-3</v>
      </c>
      <c r="S148" s="59">
        <v>3.0000000000000001E-3</v>
      </c>
      <c r="T148" s="59">
        <v>1.1999999999999999E-3</v>
      </c>
    </row>
    <row r="149" spans="1:20">
      <c r="A149" t="s">
        <v>667</v>
      </c>
      <c r="B149" t="s">
        <v>668</v>
      </c>
      <c r="C149" t="s">
        <v>96</v>
      </c>
      <c r="D149" t="s">
        <v>108</v>
      </c>
      <c r="E149" t="s">
        <v>663</v>
      </c>
      <c r="F149" t="s">
        <v>341</v>
      </c>
      <c r="G149" t="s">
        <v>647</v>
      </c>
      <c r="H149" t="s">
        <v>174</v>
      </c>
      <c r="I149" s="113" t="s">
        <v>3488</v>
      </c>
      <c r="J149" s="58">
        <v>3.22</v>
      </c>
      <c r="K149" t="s">
        <v>98</v>
      </c>
      <c r="L149" s="59">
        <v>3.0000000000000001E-3</v>
      </c>
      <c r="M149" s="59">
        <v>3.3799999999999997E-2</v>
      </c>
      <c r="N149" s="58">
        <v>825705.53</v>
      </c>
      <c r="O149" s="58">
        <v>97.61</v>
      </c>
      <c r="P149" s="58">
        <v>0</v>
      </c>
      <c r="Q149" s="58">
        <v>805.97116783299998</v>
      </c>
      <c r="R149" s="59">
        <v>1.6000000000000001E-3</v>
      </c>
      <c r="S149" s="59">
        <v>4.4999999999999997E-3</v>
      </c>
      <c r="T149" s="59">
        <v>1.6999999999999999E-3</v>
      </c>
    </row>
    <row r="150" spans="1:20">
      <c r="A150" t="s">
        <v>670</v>
      </c>
      <c r="B150" t="s">
        <v>671</v>
      </c>
      <c r="C150" t="s">
        <v>96</v>
      </c>
      <c r="D150" t="s">
        <v>108</v>
      </c>
      <c r="E150" t="s">
        <v>663</v>
      </c>
      <c r="F150" t="s">
        <v>341</v>
      </c>
      <c r="G150" t="s">
        <v>647</v>
      </c>
      <c r="H150" t="s">
        <v>174</v>
      </c>
      <c r="I150" s="113" t="s">
        <v>3488</v>
      </c>
      <c r="J150" s="58">
        <v>2.73</v>
      </c>
      <c r="K150" t="s">
        <v>98</v>
      </c>
      <c r="L150" s="59">
        <v>3.0000000000000001E-3</v>
      </c>
      <c r="M150" s="59">
        <v>3.2599999999999997E-2</v>
      </c>
      <c r="N150" s="58">
        <v>317824.36</v>
      </c>
      <c r="O150" s="58">
        <v>95.51</v>
      </c>
      <c r="P150" s="58">
        <v>0</v>
      </c>
      <c r="Q150" s="58">
        <v>303.55404623599998</v>
      </c>
      <c r="R150" s="59">
        <v>8.9999999999999998E-4</v>
      </c>
      <c r="S150" s="59">
        <v>1.6999999999999999E-3</v>
      </c>
      <c r="T150" s="59">
        <v>6.9999999999999999E-4</v>
      </c>
    </row>
    <row r="151" spans="1:20">
      <c r="A151" t="s">
        <v>672</v>
      </c>
      <c r="B151" t="s">
        <v>673</v>
      </c>
      <c r="C151" t="s">
        <v>96</v>
      </c>
      <c r="D151" t="s">
        <v>108</v>
      </c>
      <c r="E151" t="s">
        <v>674</v>
      </c>
      <c r="F151" t="s">
        <v>675</v>
      </c>
      <c r="G151" s="65" t="s">
        <v>3395</v>
      </c>
      <c r="H151" s="113" t="s">
        <v>3488</v>
      </c>
      <c r="I151" s="113" t="s">
        <v>3488</v>
      </c>
      <c r="J151" s="58">
        <v>3.01</v>
      </c>
      <c r="K151" t="s">
        <v>98</v>
      </c>
      <c r="L151" s="59">
        <v>1.4800000000000001E-2</v>
      </c>
      <c r="M151" s="59">
        <v>3.5099999999999999E-2</v>
      </c>
      <c r="N151" s="58">
        <v>1277787.69</v>
      </c>
      <c r="O151" s="58">
        <v>102.99</v>
      </c>
      <c r="P151" s="58">
        <v>0</v>
      </c>
      <c r="Q151" s="58">
        <v>1315.993541931</v>
      </c>
      <c r="R151" s="59">
        <v>1.5E-3</v>
      </c>
      <c r="S151" s="59">
        <v>7.3000000000000001E-3</v>
      </c>
      <c r="T151" s="59">
        <v>2.8E-3</v>
      </c>
    </row>
    <row r="152" spans="1:20">
      <c r="A152" t="s">
        <v>676</v>
      </c>
      <c r="B152" t="s">
        <v>677</v>
      </c>
      <c r="C152" t="s">
        <v>96</v>
      </c>
      <c r="D152" t="s">
        <v>108</v>
      </c>
      <c r="E152" t="s">
        <v>678</v>
      </c>
      <c r="F152" t="s">
        <v>103</v>
      </c>
      <c r="G152" s="65" t="s">
        <v>3395</v>
      </c>
      <c r="H152" s="113" t="s">
        <v>3488</v>
      </c>
      <c r="I152" s="113" t="s">
        <v>3488</v>
      </c>
      <c r="J152" s="58">
        <v>0.99</v>
      </c>
      <c r="K152" t="s">
        <v>98</v>
      </c>
      <c r="L152" s="59">
        <v>6.8000000000000005E-2</v>
      </c>
      <c r="M152" s="59">
        <v>0</v>
      </c>
      <c r="N152" s="58">
        <v>278151.21000000002</v>
      </c>
      <c r="O152" s="58">
        <v>22.77</v>
      </c>
      <c r="P152" s="58">
        <v>0</v>
      </c>
      <c r="Q152" s="58">
        <v>63.335030517</v>
      </c>
      <c r="R152" s="59">
        <v>5.9999999999999995E-4</v>
      </c>
      <c r="S152" s="59">
        <v>4.0000000000000002E-4</v>
      </c>
      <c r="T152" s="59">
        <v>1E-4</v>
      </c>
    </row>
    <row r="153" spans="1:20">
      <c r="A153" t="s">
        <v>679</v>
      </c>
      <c r="B153" t="s">
        <v>680</v>
      </c>
      <c r="C153" t="s">
        <v>96</v>
      </c>
      <c r="D153" t="s">
        <v>108</v>
      </c>
      <c r="E153" t="s">
        <v>681</v>
      </c>
      <c r="F153" t="s">
        <v>341</v>
      </c>
      <c r="G153" s="65" t="s">
        <v>3395</v>
      </c>
      <c r="H153" s="113" t="s">
        <v>3488</v>
      </c>
      <c r="I153" s="113" t="s">
        <v>3488</v>
      </c>
      <c r="J153" s="58">
        <v>2.98</v>
      </c>
      <c r="K153" t="s">
        <v>98</v>
      </c>
      <c r="L153" s="59">
        <v>1.9E-2</v>
      </c>
      <c r="M153" s="59">
        <v>3.3500000000000002E-2</v>
      </c>
      <c r="N153" s="58">
        <v>712350.66</v>
      </c>
      <c r="O153" s="58">
        <v>103</v>
      </c>
      <c r="P153" s="58">
        <v>0</v>
      </c>
      <c r="Q153" s="58">
        <v>733.72117979999996</v>
      </c>
      <c r="R153" s="59">
        <v>1.2999999999999999E-3</v>
      </c>
      <c r="S153" s="59">
        <v>4.1000000000000003E-3</v>
      </c>
      <c r="T153" s="59">
        <v>1.6000000000000001E-3</v>
      </c>
    </row>
    <row r="154" spans="1:20">
      <c r="A154" t="s">
        <v>682</v>
      </c>
      <c r="B154" t="s">
        <v>683</v>
      </c>
      <c r="C154" t="s">
        <v>96</v>
      </c>
      <c r="D154" t="s">
        <v>108</v>
      </c>
      <c r="E154" t="s">
        <v>684</v>
      </c>
      <c r="F154" t="s">
        <v>321</v>
      </c>
      <c r="G154" s="65" t="s">
        <v>3395</v>
      </c>
      <c r="H154" s="113" t="s">
        <v>3488</v>
      </c>
      <c r="I154" s="113" t="s">
        <v>3488</v>
      </c>
      <c r="J154" s="58">
        <v>2.09</v>
      </c>
      <c r="K154" t="s">
        <v>98</v>
      </c>
      <c r="L154" s="59">
        <v>1.6400000000000001E-2</v>
      </c>
      <c r="M154" s="59">
        <v>3.0300000000000001E-2</v>
      </c>
      <c r="N154" s="58">
        <v>151438.51999999999</v>
      </c>
      <c r="O154" s="58">
        <v>108.85</v>
      </c>
      <c r="P154" s="58">
        <v>0</v>
      </c>
      <c r="Q154" s="58">
        <v>164.84082902</v>
      </c>
      <c r="R154" s="59">
        <v>5.9999999999999995E-4</v>
      </c>
      <c r="S154" s="59">
        <v>8.9999999999999998E-4</v>
      </c>
      <c r="T154" s="59">
        <v>4.0000000000000002E-4</v>
      </c>
    </row>
    <row r="155" spans="1:20">
      <c r="A155" s="60" t="s">
        <v>219</v>
      </c>
      <c r="B155" s="115" t="s">
        <v>3488</v>
      </c>
      <c r="C155" s="115" t="s">
        <v>3488</v>
      </c>
      <c r="D155" s="115" t="s">
        <v>3488</v>
      </c>
      <c r="E155" s="115" t="s">
        <v>3488</v>
      </c>
      <c r="F155" s="115" t="s">
        <v>3488</v>
      </c>
      <c r="G155" s="115" t="s">
        <v>3488</v>
      </c>
      <c r="H155" s="115" t="s">
        <v>3488</v>
      </c>
      <c r="I155" s="115" t="s">
        <v>3488</v>
      </c>
      <c r="J155" s="62">
        <v>3.96</v>
      </c>
      <c r="K155" s="115" t="s">
        <v>3488</v>
      </c>
      <c r="L155" s="115" t="s">
        <v>3488</v>
      </c>
      <c r="M155" s="61">
        <v>5.2900000000000003E-2</v>
      </c>
      <c r="N155" s="62">
        <v>25908053.609999999</v>
      </c>
      <c r="O155" s="115" t="s">
        <v>3488</v>
      </c>
      <c r="P155" s="62">
        <v>249.81109000000001</v>
      </c>
      <c r="Q155" s="62">
        <v>24444.013863123</v>
      </c>
      <c r="R155" s="115" t="s">
        <v>3488</v>
      </c>
      <c r="S155" s="61">
        <v>0.1363</v>
      </c>
      <c r="T155" s="61">
        <v>5.2900000000000003E-2</v>
      </c>
    </row>
    <row r="156" spans="1:20">
      <c r="A156" t="s">
        <v>685</v>
      </c>
      <c r="B156" t="s">
        <v>686</v>
      </c>
      <c r="C156" t="s">
        <v>96</v>
      </c>
      <c r="D156" t="s">
        <v>108</v>
      </c>
      <c r="E156" t="s">
        <v>687</v>
      </c>
      <c r="F156" t="s">
        <v>688</v>
      </c>
      <c r="G156" t="s">
        <v>173</v>
      </c>
      <c r="H156" t="s">
        <v>174</v>
      </c>
      <c r="I156" s="113" t="s">
        <v>3488</v>
      </c>
      <c r="J156" s="58">
        <v>0.9</v>
      </c>
      <c r="K156" t="s">
        <v>98</v>
      </c>
      <c r="L156" s="59">
        <v>5.7000000000000002E-2</v>
      </c>
      <c r="M156" s="59">
        <v>4.6199999999999998E-2</v>
      </c>
      <c r="N156" s="58">
        <v>7.0000000000000007E-2</v>
      </c>
      <c r="O156" s="58">
        <v>101.48</v>
      </c>
      <c r="P156" s="58">
        <v>0</v>
      </c>
      <c r="Q156" s="58">
        <v>7.1036000000000002E-5</v>
      </c>
      <c r="R156" s="59">
        <v>0</v>
      </c>
      <c r="S156" s="59">
        <v>0</v>
      </c>
      <c r="T156" s="59">
        <v>0</v>
      </c>
    </row>
    <row r="157" spans="1:20">
      <c r="A157" t="s">
        <v>689</v>
      </c>
      <c r="B157" t="s">
        <v>690</v>
      </c>
      <c r="C157" t="s">
        <v>96</v>
      </c>
      <c r="D157" t="s">
        <v>108</v>
      </c>
      <c r="E157" t="s">
        <v>353</v>
      </c>
      <c r="F157" t="s">
        <v>341</v>
      </c>
      <c r="G157" t="s">
        <v>354</v>
      </c>
      <c r="H157" t="s">
        <v>174</v>
      </c>
      <c r="I157" s="113" t="s">
        <v>3488</v>
      </c>
      <c r="J157" s="58">
        <v>5.65</v>
      </c>
      <c r="K157" t="s">
        <v>98</v>
      </c>
      <c r="L157" s="59">
        <v>2.5499999999999998E-2</v>
      </c>
      <c r="M157" s="59">
        <v>5.04E-2</v>
      </c>
      <c r="N157" s="58">
        <v>1515341.48</v>
      </c>
      <c r="O157" s="58">
        <v>87.22</v>
      </c>
      <c r="P157" s="58">
        <v>0</v>
      </c>
      <c r="Q157" s="58">
        <v>1321.680838856</v>
      </c>
      <c r="R157" s="59">
        <v>1.1000000000000001E-3</v>
      </c>
      <c r="S157" s="59">
        <v>7.4000000000000003E-3</v>
      </c>
      <c r="T157" s="59">
        <v>2.8999999999999998E-3</v>
      </c>
    </row>
    <row r="158" spans="1:20">
      <c r="A158" t="s">
        <v>691</v>
      </c>
      <c r="B158" t="s">
        <v>692</v>
      </c>
      <c r="C158" t="s">
        <v>96</v>
      </c>
      <c r="D158" t="s">
        <v>108</v>
      </c>
      <c r="E158" t="s">
        <v>432</v>
      </c>
      <c r="F158" t="s">
        <v>433</v>
      </c>
      <c r="G158" t="s">
        <v>363</v>
      </c>
      <c r="H158" t="s">
        <v>127</v>
      </c>
      <c r="I158" s="113" t="s">
        <v>3488</v>
      </c>
      <c r="J158" s="58">
        <v>4.9800000000000004</v>
      </c>
      <c r="K158" t="s">
        <v>98</v>
      </c>
      <c r="L158" s="59">
        <v>1.9400000000000001E-2</v>
      </c>
      <c r="M158" s="59">
        <v>4.7199999999999999E-2</v>
      </c>
      <c r="N158" s="58">
        <v>179412.97</v>
      </c>
      <c r="O158" s="58">
        <v>87.3</v>
      </c>
      <c r="P158" s="58">
        <v>0</v>
      </c>
      <c r="Q158" s="58">
        <v>156.62752280999999</v>
      </c>
      <c r="R158" s="59">
        <v>4.0000000000000002E-4</v>
      </c>
      <c r="S158" s="59">
        <v>8.9999999999999998E-4</v>
      </c>
      <c r="T158" s="59">
        <v>2.9999999999999997E-4</v>
      </c>
    </row>
    <row r="159" spans="1:20">
      <c r="A159" t="s">
        <v>694</v>
      </c>
      <c r="B159" t="s">
        <v>695</v>
      </c>
      <c r="C159" t="s">
        <v>96</v>
      </c>
      <c r="D159" t="s">
        <v>108</v>
      </c>
      <c r="E159" t="s">
        <v>696</v>
      </c>
      <c r="F159" t="s">
        <v>433</v>
      </c>
      <c r="G159" t="s">
        <v>363</v>
      </c>
      <c r="H159" t="s">
        <v>127</v>
      </c>
      <c r="I159" s="113" t="s">
        <v>3488</v>
      </c>
      <c r="J159" s="58">
        <v>5.49</v>
      </c>
      <c r="K159" t="s">
        <v>98</v>
      </c>
      <c r="L159" s="59">
        <v>1.95E-2</v>
      </c>
      <c r="M159" s="59">
        <v>4.8599999999999997E-2</v>
      </c>
      <c r="N159" s="58">
        <v>12425.17</v>
      </c>
      <c r="O159" s="58">
        <v>85.34</v>
      </c>
      <c r="P159" s="58">
        <v>0</v>
      </c>
      <c r="Q159" s="58">
        <v>10.603640078</v>
      </c>
      <c r="R159" s="59">
        <v>0</v>
      </c>
      <c r="S159" s="59">
        <v>1E-4</v>
      </c>
      <c r="T159" s="59">
        <v>0</v>
      </c>
    </row>
    <row r="160" spans="1:20">
      <c r="A160" t="s">
        <v>697</v>
      </c>
      <c r="B160" t="s">
        <v>698</v>
      </c>
      <c r="C160" t="s">
        <v>96</v>
      </c>
      <c r="D160" t="s">
        <v>108</v>
      </c>
      <c r="E160" t="s">
        <v>699</v>
      </c>
      <c r="F160" t="s">
        <v>341</v>
      </c>
      <c r="G160" t="s">
        <v>354</v>
      </c>
      <c r="H160" t="s">
        <v>174</v>
      </c>
      <c r="I160" s="113" t="s">
        <v>3488</v>
      </c>
      <c r="J160" s="58">
        <v>0.8</v>
      </c>
      <c r="K160" t="s">
        <v>98</v>
      </c>
      <c r="L160" s="59">
        <v>2.5499999999999998E-2</v>
      </c>
      <c r="M160" s="59">
        <v>4.4400000000000002E-2</v>
      </c>
      <c r="N160" s="58">
        <v>186269.75</v>
      </c>
      <c r="O160" s="58">
        <v>98.58</v>
      </c>
      <c r="P160" s="58">
        <v>0</v>
      </c>
      <c r="Q160" s="58">
        <v>183.62471955000001</v>
      </c>
      <c r="R160" s="59">
        <v>8.9999999999999998E-4</v>
      </c>
      <c r="S160" s="59">
        <v>1E-3</v>
      </c>
      <c r="T160" s="59">
        <v>4.0000000000000002E-4</v>
      </c>
    </row>
    <row r="161" spans="1:20">
      <c r="A161" t="s">
        <v>700</v>
      </c>
      <c r="B161" t="s">
        <v>701</v>
      </c>
      <c r="C161" t="s">
        <v>96</v>
      </c>
      <c r="D161" t="s">
        <v>108</v>
      </c>
      <c r="E161" t="s">
        <v>464</v>
      </c>
      <c r="F161" t="s">
        <v>110</v>
      </c>
      <c r="G161" t="s">
        <v>354</v>
      </c>
      <c r="H161" t="s">
        <v>174</v>
      </c>
      <c r="I161" s="113" t="s">
        <v>3488</v>
      </c>
      <c r="J161" s="58">
        <v>3.62</v>
      </c>
      <c r="K161" t="s">
        <v>98</v>
      </c>
      <c r="L161" s="59">
        <v>4.5600000000000002E-2</v>
      </c>
      <c r="M161" s="59">
        <v>5.0900000000000001E-2</v>
      </c>
      <c r="N161" s="58">
        <v>360188.18</v>
      </c>
      <c r="O161" s="58">
        <v>98.58</v>
      </c>
      <c r="P161" s="58">
        <v>0</v>
      </c>
      <c r="Q161" s="58">
        <v>355.07350784400001</v>
      </c>
      <c r="R161" s="59">
        <v>6.9999999999999999E-4</v>
      </c>
      <c r="S161" s="59">
        <v>2E-3</v>
      </c>
      <c r="T161" s="59">
        <v>8.0000000000000004E-4</v>
      </c>
    </row>
    <row r="162" spans="1:20">
      <c r="A162" t="s">
        <v>702</v>
      </c>
      <c r="B162" t="s">
        <v>703</v>
      </c>
      <c r="C162" t="s">
        <v>96</v>
      </c>
      <c r="D162" t="s">
        <v>108</v>
      </c>
      <c r="E162" t="s">
        <v>482</v>
      </c>
      <c r="F162" t="s">
        <v>113</v>
      </c>
      <c r="G162" t="s">
        <v>483</v>
      </c>
      <c r="H162" t="s">
        <v>127</v>
      </c>
      <c r="I162" s="113" t="s">
        <v>3488</v>
      </c>
      <c r="J162" s="58">
        <v>8.5</v>
      </c>
      <c r="K162" t="s">
        <v>98</v>
      </c>
      <c r="L162" s="59">
        <v>2.7900000000000001E-2</v>
      </c>
      <c r="M162" s="59">
        <v>5.0099999999999999E-2</v>
      </c>
      <c r="N162" s="58">
        <v>362387.69</v>
      </c>
      <c r="O162" s="58">
        <v>83.51</v>
      </c>
      <c r="P162" s="58">
        <v>0</v>
      </c>
      <c r="Q162" s="58">
        <v>302.62995991899999</v>
      </c>
      <c r="R162" s="59">
        <v>8.0000000000000004E-4</v>
      </c>
      <c r="S162" s="59">
        <v>1.6999999999999999E-3</v>
      </c>
      <c r="T162" s="59">
        <v>6.9999999999999999E-4</v>
      </c>
    </row>
    <row r="163" spans="1:20">
      <c r="A163" t="s">
        <v>704</v>
      </c>
      <c r="B163" t="s">
        <v>705</v>
      </c>
      <c r="C163" t="s">
        <v>96</v>
      </c>
      <c r="D163" t="s">
        <v>108</v>
      </c>
      <c r="E163" t="s">
        <v>706</v>
      </c>
      <c r="F163" t="s">
        <v>111</v>
      </c>
      <c r="G163" t="s">
        <v>483</v>
      </c>
      <c r="H163" t="s">
        <v>127</v>
      </c>
      <c r="I163" s="113" t="s">
        <v>3488</v>
      </c>
      <c r="J163" s="58">
        <v>1.29</v>
      </c>
      <c r="K163" t="s">
        <v>98</v>
      </c>
      <c r="L163" s="59">
        <v>6.0999999999999999E-2</v>
      </c>
      <c r="M163" s="59">
        <v>6.0100000000000001E-2</v>
      </c>
      <c r="N163" s="58">
        <v>776545.05</v>
      </c>
      <c r="O163" s="58">
        <v>101.47</v>
      </c>
      <c r="P163" s="58">
        <v>0</v>
      </c>
      <c r="Q163" s="58">
        <v>787.96026223499996</v>
      </c>
      <c r="R163" s="59">
        <v>2E-3</v>
      </c>
      <c r="S163" s="59">
        <v>4.4000000000000003E-3</v>
      </c>
      <c r="T163" s="59">
        <v>1.6999999999999999E-3</v>
      </c>
    </row>
    <row r="164" spans="1:20">
      <c r="A164" t="s">
        <v>707</v>
      </c>
      <c r="B164" t="s">
        <v>708</v>
      </c>
      <c r="C164" t="s">
        <v>96</v>
      </c>
      <c r="D164" t="s">
        <v>108</v>
      </c>
      <c r="E164" t="s">
        <v>517</v>
      </c>
      <c r="F164" t="s">
        <v>433</v>
      </c>
      <c r="G164" t="s">
        <v>483</v>
      </c>
      <c r="H164" t="s">
        <v>127</v>
      </c>
      <c r="I164" s="113" t="s">
        <v>3488</v>
      </c>
      <c r="J164" s="58">
        <v>7.07</v>
      </c>
      <c r="K164" t="s">
        <v>98</v>
      </c>
      <c r="L164" s="59">
        <v>3.0499999999999999E-2</v>
      </c>
      <c r="M164" s="59">
        <v>5.1700000000000003E-2</v>
      </c>
      <c r="N164" s="58">
        <v>528702.04</v>
      </c>
      <c r="O164" s="58">
        <v>86.63</v>
      </c>
      <c r="P164" s="58">
        <v>0</v>
      </c>
      <c r="Q164" s="58">
        <v>458.01457725199998</v>
      </c>
      <c r="R164" s="59">
        <v>8.0000000000000004E-4</v>
      </c>
      <c r="S164" s="59">
        <v>2.5999999999999999E-3</v>
      </c>
      <c r="T164" s="59">
        <v>1E-3</v>
      </c>
    </row>
    <row r="165" spans="1:20">
      <c r="A165" t="s">
        <v>709</v>
      </c>
      <c r="B165" t="s">
        <v>710</v>
      </c>
      <c r="C165" t="s">
        <v>96</v>
      </c>
      <c r="D165" t="s">
        <v>108</v>
      </c>
      <c r="E165" t="s">
        <v>517</v>
      </c>
      <c r="F165" t="s">
        <v>433</v>
      </c>
      <c r="G165" t="s">
        <v>483</v>
      </c>
      <c r="H165" t="s">
        <v>127</v>
      </c>
      <c r="I165" s="113" t="s">
        <v>3488</v>
      </c>
      <c r="J165" s="58">
        <v>2.42</v>
      </c>
      <c r="K165" t="s">
        <v>98</v>
      </c>
      <c r="L165" s="59">
        <v>2.9100000000000001E-2</v>
      </c>
      <c r="M165" s="59">
        <v>4.2700000000000002E-2</v>
      </c>
      <c r="N165" s="58">
        <v>254139.92</v>
      </c>
      <c r="O165" s="58">
        <v>96.93</v>
      </c>
      <c r="P165" s="58">
        <v>0</v>
      </c>
      <c r="Q165" s="58">
        <v>246.33782445599999</v>
      </c>
      <c r="R165" s="59">
        <v>4.0000000000000002E-4</v>
      </c>
      <c r="S165" s="59">
        <v>1.4E-3</v>
      </c>
      <c r="T165" s="59">
        <v>5.0000000000000001E-4</v>
      </c>
    </row>
    <row r="166" spans="1:20">
      <c r="A166" t="s">
        <v>711</v>
      </c>
      <c r="B166" t="s">
        <v>712</v>
      </c>
      <c r="C166" t="s">
        <v>96</v>
      </c>
      <c r="D166" t="s">
        <v>108</v>
      </c>
      <c r="E166" t="s">
        <v>517</v>
      </c>
      <c r="F166" t="s">
        <v>433</v>
      </c>
      <c r="G166" t="s">
        <v>483</v>
      </c>
      <c r="H166" t="s">
        <v>127</v>
      </c>
      <c r="I166" s="113" t="s">
        <v>3488</v>
      </c>
      <c r="J166" s="58">
        <v>6.3</v>
      </c>
      <c r="K166" t="s">
        <v>98</v>
      </c>
      <c r="L166" s="59">
        <v>3.0499999999999999E-2</v>
      </c>
      <c r="M166" s="59">
        <v>5.0599999999999999E-2</v>
      </c>
      <c r="N166" s="58">
        <v>867273.37</v>
      </c>
      <c r="O166" s="58">
        <v>88.63</v>
      </c>
      <c r="P166" s="58">
        <v>0</v>
      </c>
      <c r="Q166" s="58">
        <v>768.664387831</v>
      </c>
      <c r="R166" s="59">
        <v>1.1999999999999999E-3</v>
      </c>
      <c r="S166" s="59">
        <v>4.3E-3</v>
      </c>
      <c r="T166" s="59">
        <v>1.6999999999999999E-3</v>
      </c>
    </row>
    <row r="167" spans="1:20">
      <c r="A167" t="s">
        <v>713</v>
      </c>
      <c r="B167" t="s">
        <v>714</v>
      </c>
      <c r="C167" t="s">
        <v>96</v>
      </c>
      <c r="D167" t="s">
        <v>108</v>
      </c>
      <c r="E167" t="s">
        <v>517</v>
      </c>
      <c r="F167" t="s">
        <v>433</v>
      </c>
      <c r="G167" t="s">
        <v>483</v>
      </c>
      <c r="H167" t="s">
        <v>127</v>
      </c>
      <c r="I167" s="113" t="s">
        <v>3488</v>
      </c>
      <c r="J167" s="58">
        <v>7.94</v>
      </c>
      <c r="K167" t="s">
        <v>98</v>
      </c>
      <c r="L167" s="59">
        <v>2.63E-2</v>
      </c>
      <c r="M167" s="59">
        <v>5.2400000000000002E-2</v>
      </c>
      <c r="N167" s="58">
        <v>931854.06</v>
      </c>
      <c r="O167" s="58">
        <v>81.86</v>
      </c>
      <c r="P167" s="58">
        <v>0</v>
      </c>
      <c r="Q167" s="58">
        <v>762.81573351600002</v>
      </c>
      <c r="R167" s="59">
        <v>1.2999999999999999E-3</v>
      </c>
      <c r="S167" s="59">
        <v>4.3E-3</v>
      </c>
      <c r="T167" s="59">
        <v>1.6999999999999999E-3</v>
      </c>
    </row>
    <row r="168" spans="1:20">
      <c r="A168" t="s">
        <v>715</v>
      </c>
      <c r="B168" t="s">
        <v>716</v>
      </c>
      <c r="C168" t="s">
        <v>96</v>
      </c>
      <c r="D168" t="s">
        <v>108</v>
      </c>
      <c r="E168" t="s">
        <v>524</v>
      </c>
      <c r="F168" t="s">
        <v>433</v>
      </c>
      <c r="G168" t="s">
        <v>483</v>
      </c>
      <c r="H168" t="s">
        <v>127</v>
      </c>
      <c r="I168" s="113" t="s">
        <v>3488</v>
      </c>
      <c r="J168" s="58">
        <v>5.72</v>
      </c>
      <c r="K168" t="s">
        <v>98</v>
      </c>
      <c r="L168" s="59">
        <v>2.64E-2</v>
      </c>
      <c r="M168" s="59">
        <v>4.9599999999999998E-2</v>
      </c>
      <c r="N168" s="58">
        <v>1434254.15</v>
      </c>
      <c r="O168" s="58">
        <v>88.65</v>
      </c>
      <c r="P168" s="58">
        <v>0</v>
      </c>
      <c r="Q168" s="58">
        <v>1271.4663039750001</v>
      </c>
      <c r="R168" s="59">
        <v>8.9999999999999998E-4</v>
      </c>
      <c r="S168" s="59">
        <v>7.1000000000000004E-3</v>
      </c>
      <c r="T168" s="59">
        <v>2.8E-3</v>
      </c>
    </row>
    <row r="169" spans="1:20">
      <c r="A169" t="s">
        <v>717</v>
      </c>
      <c r="B169" t="s">
        <v>718</v>
      </c>
      <c r="C169" t="s">
        <v>96</v>
      </c>
      <c r="D169" t="s">
        <v>108</v>
      </c>
      <c r="E169" t="s">
        <v>719</v>
      </c>
      <c r="F169" t="s">
        <v>433</v>
      </c>
      <c r="G169" t="s">
        <v>470</v>
      </c>
      <c r="H169" t="s">
        <v>174</v>
      </c>
      <c r="I169" s="113" t="s">
        <v>3488</v>
      </c>
      <c r="J169" s="58">
        <v>3.72</v>
      </c>
      <c r="K169" t="s">
        <v>98</v>
      </c>
      <c r="L169" s="59">
        <v>4.7E-2</v>
      </c>
      <c r="M169" s="59">
        <v>4.5400000000000003E-2</v>
      </c>
      <c r="N169" s="58">
        <v>476280.96</v>
      </c>
      <c r="O169" s="58">
        <v>104.73</v>
      </c>
      <c r="P169" s="58">
        <v>0</v>
      </c>
      <c r="Q169" s="58">
        <v>498.80904940800002</v>
      </c>
      <c r="R169" s="59">
        <v>1E-3</v>
      </c>
      <c r="S169" s="59">
        <v>2.8E-3</v>
      </c>
      <c r="T169" s="59">
        <v>1.1000000000000001E-3</v>
      </c>
    </row>
    <row r="170" spans="1:20">
      <c r="A170" t="s">
        <v>720</v>
      </c>
      <c r="B170" t="s">
        <v>721</v>
      </c>
      <c r="C170" t="s">
        <v>96</v>
      </c>
      <c r="D170" t="s">
        <v>108</v>
      </c>
      <c r="E170" t="s">
        <v>524</v>
      </c>
      <c r="F170" t="s">
        <v>433</v>
      </c>
      <c r="G170" t="s">
        <v>483</v>
      </c>
      <c r="H170" t="s">
        <v>127</v>
      </c>
      <c r="I170" s="113" t="s">
        <v>3488</v>
      </c>
      <c r="J170" s="58">
        <v>7.35</v>
      </c>
      <c r="K170" t="s">
        <v>98</v>
      </c>
      <c r="L170" s="59">
        <v>2.5000000000000001E-2</v>
      </c>
      <c r="M170" s="59">
        <v>5.28E-2</v>
      </c>
      <c r="N170" s="58">
        <v>858174.8</v>
      </c>
      <c r="O170" s="58">
        <v>82.64</v>
      </c>
      <c r="P170" s="58">
        <v>0</v>
      </c>
      <c r="Q170" s="58">
        <v>709.19565471999999</v>
      </c>
      <c r="R170" s="59">
        <v>5.9999999999999995E-4</v>
      </c>
      <c r="S170" s="59">
        <v>4.0000000000000001E-3</v>
      </c>
      <c r="T170" s="59">
        <v>1.5E-3</v>
      </c>
    </row>
    <row r="171" spans="1:20">
      <c r="A171" t="s">
        <v>722</v>
      </c>
      <c r="B171" t="s">
        <v>723</v>
      </c>
      <c r="C171" t="s">
        <v>96</v>
      </c>
      <c r="D171" t="s">
        <v>108</v>
      </c>
      <c r="E171" t="s">
        <v>724</v>
      </c>
      <c r="F171" t="s">
        <v>433</v>
      </c>
      <c r="G171" t="s">
        <v>483</v>
      </c>
      <c r="H171" t="s">
        <v>127</v>
      </c>
      <c r="I171" s="113" t="s">
        <v>3488</v>
      </c>
      <c r="J171" s="58">
        <v>6.33</v>
      </c>
      <c r="K171" t="s">
        <v>98</v>
      </c>
      <c r="L171" s="59">
        <v>2.98E-2</v>
      </c>
      <c r="M171" s="59">
        <v>4.9500000000000002E-2</v>
      </c>
      <c r="N171" s="58">
        <v>505675.78</v>
      </c>
      <c r="O171" s="58">
        <v>88.82</v>
      </c>
      <c r="P171" s="58">
        <v>0</v>
      </c>
      <c r="Q171" s="58">
        <v>449.14122779600001</v>
      </c>
      <c r="R171" s="59">
        <v>1.2999999999999999E-3</v>
      </c>
      <c r="S171" s="59">
        <v>2.5000000000000001E-3</v>
      </c>
      <c r="T171" s="59">
        <v>1E-3</v>
      </c>
    </row>
    <row r="172" spans="1:20">
      <c r="A172" t="s">
        <v>725</v>
      </c>
      <c r="B172" t="s">
        <v>726</v>
      </c>
      <c r="C172" t="s">
        <v>96</v>
      </c>
      <c r="D172" t="s">
        <v>108</v>
      </c>
      <c r="E172" t="s">
        <v>724</v>
      </c>
      <c r="F172" t="s">
        <v>433</v>
      </c>
      <c r="G172" t="s">
        <v>483</v>
      </c>
      <c r="H172" t="s">
        <v>127</v>
      </c>
      <c r="I172" s="113" t="s">
        <v>3488</v>
      </c>
      <c r="J172" s="58">
        <v>5.04</v>
      </c>
      <c r="K172" t="s">
        <v>98</v>
      </c>
      <c r="L172" s="59">
        <v>3.4299999999999997E-2</v>
      </c>
      <c r="M172" s="59">
        <v>4.6699999999999998E-2</v>
      </c>
      <c r="N172" s="58">
        <v>565074.37</v>
      </c>
      <c r="O172" s="58">
        <v>94.3</v>
      </c>
      <c r="P172" s="58">
        <v>0</v>
      </c>
      <c r="Q172" s="58">
        <v>532.86513090999995</v>
      </c>
      <c r="R172" s="59">
        <v>1.9E-3</v>
      </c>
      <c r="S172" s="59">
        <v>3.0000000000000001E-3</v>
      </c>
      <c r="T172" s="59">
        <v>1.1999999999999999E-3</v>
      </c>
    </row>
    <row r="173" spans="1:20">
      <c r="A173" t="s">
        <v>727</v>
      </c>
      <c r="B173" t="s">
        <v>728</v>
      </c>
      <c r="C173" t="s">
        <v>96</v>
      </c>
      <c r="D173" t="s">
        <v>108</v>
      </c>
      <c r="E173" t="s">
        <v>543</v>
      </c>
      <c r="F173" t="s">
        <v>433</v>
      </c>
      <c r="G173" t="s">
        <v>483</v>
      </c>
      <c r="H173" t="s">
        <v>127</v>
      </c>
      <c r="I173" s="113" t="s">
        <v>3488</v>
      </c>
      <c r="J173" s="58">
        <v>2.54</v>
      </c>
      <c r="K173" t="s">
        <v>98</v>
      </c>
      <c r="L173" s="59">
        <v>3.3000000000000002E-2</v>
      </c>
      <c r="M173" s="59">
        <v>4.2599999999999999E-2</v>
      </c>
      <c r="N173" s="58">
        <v>416360.23</v>
      </c>
      <c r="O173" s="58">
        <v>98.82</v>
      </c>
      <c r="P173" s="58">
        <v>0</v>
      </c>
      <c r="Q173" s="58">
        <v>411.44717928599999</v>
      </c>
      <c r="R173" s="59">
        <v>1.4E-3</v>
      </c>
      <c r="S173" s="59">
        <v>2.3E-3</v>
      </c>
      <c r="T173" s="59">
        <v>8.9999999999999998E-4</v>
      </c>
    </row>
    <row r="174" spans="1:20">
      <c r="A174" t="s">
        <v>729</v>
      </c>
      <c r="B174" t="s">
        <v>730</v>
      </c>
      <c r="C174" t="s">
        <v>96</v>
      </c>
      <c r="D174" t="s">
        <v>108</v>
      </c>
      <c r="E174" t="s">
        <v>543</v>
      </c>
      <c r="F174" t="s">
        <v>433</v>
      </c>
      <c r="G174" t="s">
        <v>483</v>
      </c>
      <c r="H174" t="s">
        <v>127</v>
      </c>
      <c r="I174" s="113" t="s">
        <v>3488</v>
      </c>
      <c r="J174" s="58">
        <v>4.96</v>
      </c>
      <c r="K174" t="s">
        <v>98</v>
      </c>
      <c r="L174" s="59">
        <v>2.6200000000000001E-2</v>
      </c>
      <c r="M174" s="59">
        <v>4.7100000000000003E-2</v>
      </c>
      <c r="N174" s="58">
        <v>709355.91</v>
      </c>
      <c r="O174" s="58">
        <v>90.92</v>
      </c>
      <c r="P174" s="58">
        <v>0</v>
      </c>
      <c r="Q174" s="58">
        <v>644.94639337199999</v>
      </c>
      <c r="R174" s="59">
        <v>5.0000000000000001E-4</v>
      </c>
      <c r="S174" s="59">
        <v>3.5999999999999999E-3</v>
      </c>
      <c r="T174" s="59">
        <v>1.4E-3</v>
      </c>
    </row>
    <row r="175" spans="1:20">
      <c r="A175" t="s">
        <v>731</v>
      </c>
      <c r="B175" t="s">
        <v>732</v>
      </c>
      <c r="C175" t="s">
        <v>96</v>
      </c>
      <c r="D175" t="s">
        <v>108</v>
      </c>
      <c r="E175" t="s">
        <v>733</v>
      </c>
      <c r="F175" t="s">
        <v>734</v>
      </c>
      <c r="G175" t="s">
        <v>470</v>
      </c>
      <c r="H175" t="s">
        <v>174</v>
      </c>
      <c r="I175" s="113" t="s">
        <v>3488</v>
      </c>
      <c r="J175" s="58">
        <v>0.28000000000000003</v>
      </c>
      <c r="K175" t="s">
        <v>98</v>
      </c>
      <c r="L175" s="59">
        <v>2.4E-2</v>
      </c>
      <c r="M175" s="59">
        <v>5.6599999999999998E-2</v>
      </c>
      <c r="N175" s="58">
        <v>24690.400000000001</v>
      </c>
      <c r="O175" s="58">
        <v>99.29</v>
      </c>
      <c r="P175" s="58">
        <v>0</v>
      </c>
      <c r="Q175" s="58">
        <v>24.515098160000001</v>
      </c>
      <c r="R175" s="59">
        <v>2.9999999999999997E-4</v>
      </c>
      <c r="S175" s="59">
        <v>1E-4</v>
      </c>
      <c r="T175" s="59">
        <v>1E-4</v>
      </c>
    </row>
    <row r="176" spans="1:20">
      <c r="A176" t="s">
        <v>735</v>
      </c>
      <c r="B176" t="s">
        <v>736</v>
      </c>
      <c r="C176" t="s">
        <v>96</v>
      </c>
      <c r="D176" t="s">
        <v>108</v>
      </c>
      <c r="E176" t="s">
        <v>733</v>
      </c>
      <c r="F176" t="s">
        <v>734</v>
      </c>
      <c r="G176" t="s">
        <v>470</v>
      </c>
      <c r="H176" t="s">
        <v>174</v>
      </c>
      <c r="I176" s="113" t="s">
        <v>3488</v>
      </c>
      <c r="J176" s="58">
        <v>2.2799999999999998</v>
      </c>
      <c r="K176" t="s">
        <v>98</v>
      </c>
      <c r="L176" s="59">
        <v>2.3E-2</v>
      </c>
      <c r="M176" s="59">
        <v>4.9599999999999998E-2</v>
      </c>
      <c r="N176" s="58">
        <v>326312.07</v>
      </c>
      <c r="O176" s="58">
        <v>95.03</v>
      </c>
      <c r="P176" s="58">
        <v>0</v>
      </c>
      <c r="Q176" s="58">
        <v>310.09436012100002</v>
      </c>
      <c r="R176" s="59">
        <v>4.0000000000000002E-4</v>
      </c>
      <c r="S176" s="59">
        <v>1.6999999999999999E-3</v>
      </c>
      <c r="T176" s="59">
        <v>6.9999999999999999E-4</v>
      </c>
    </row>
    <row r="177" spans="1:20">
      <c r="A177" t="s">
        <v>737</v>
      </c>
      <c r="B177" t="s">
        <v>738</v>
      </c>
      <c r="C177" t="s">
        <v>96</v>
      </c>
      <c r="D177" t="s">
        <v>108</v>
      </c>
      <c r="E177" t="s">
        <v>733</v>
      </c>
      <c r="F177" t="s">
        <v>734</v>
      </c>
      <c r="G177" t="s">
        <v>470</v>
      </c>
      <c r="H177" t="s">
        <v>174</v>
      </c>
      <c r="I177" s="113" t="s">
        <v>3488</v>
      </c>
      <c r="J177" s="58">
        <v>1.36</v>
      </c>
      <c r="K177" t="s">
        <v>98</v>
      </c>
      <c r="L177" s="59">
        <v>2.75E-2</v>
      </c>
      <c r="M177" s="59">
        <v>4.9500000000000002E-2</v>
      </c>
      <c r="N177" s="58">
        <v>240383.55</v>
      </c>
      <c r="O177" s="58">
        <v>98.05</v>
      </c>
      <c r="P177" s="58">
        <v>0</v>
      </c>
      <c r="Q177" s="58">
        <v>235.69607077500001</v>
      </c>
      <c r="R177" s="59">
        <v>8.0000000000000004E-4</v>
      </c>
      <c r="S177" s="59">
        <v>1.2999999999999999E-3</v>
      </c>
      <c r="T177" s="59">
        <v>5.0000000000000001E-4</v>
      </c>
    </row>
    <row r="178" spans="1:20">
      <c r="A178" t="s">
        <v>739</v>
      </c>
      <c r="B178" t="s">
        <v>740</v>
      </c>
      <c r="C178" t="s">
        <v>96</v>
      </c>
      <c r="D178" t="s">
        <v>108</v>
      </c>
      <c r="E178" t="s">
        <v>733</v>
      </c>
      <c r="F178" t="s">
        <v>734</v>
      </c>
      <c r="G178" t="s">
        <v>470</v>
      </c>
      <c r="H178" t="s">
        <v>174</v>
      </c>
      <c r="I178" s="113" t="s">
        <v>3488</v>
      </c>
      <c r="J178" s="58">
        <v>2.37</v>
      </c>
      <c r="K178" t="s">
        <v>98</v>
      </c>
      <c r="L178" s="59">
        <v>2.1499999999999998E-2</v>
      </c>
      <c r="M178" s="59">
        <v>5.1900000000000002E-2</v>
      </c>
      <c r="N178" s="58">
        <v>242698.04</v>
      </c>
      <c r="O178" s="58">
        <v>93.26</v>
      </c>
      <c r="P178" s="58">
        <v>14.126469999999999</v>
      </c>
      <c r="Q178" s="58">
        <v>240.46666210399999</v>
      </c>
      <c r="R178" s="59">
        <v>4.0000000000000002E-4</v>
      </c>
      <c r="S178" s="59">
        <v>1.2999999999999999E-3</v>
      </c>
      <c r="T178" s="59">
        <v>5.0000000000000001E-4</v>
      </c>
    </row>
    <row r="179" spans="1:20">
      <c r="A179" t="s">
        <v>741</v>
      </c>
      <c r="B179" t="s">
        <v>742</v>
      </c>
      <c r="C179" t="s">
        <v>96</v>
      </c>
      <c r="D179" t="s">
        <v>108</v>
      </c>
      <c r="E179" t="s">
        <v>550</v>
      </c>
      <c r="F179" t="s">
        <v>551</v>
      </c>
      <c r="G179" t="s">
        <v>552</v>
      </c>
      <c r="H179" t="s">
        <v>127</v>
      </c>
      <c r="I179" s="113" t="s">
        <v>3488</v>
      </c>
      <c r="J179" s="58">
        <v>0.81</v>
      </c>
      <c r="K179" t="s">
        <v>98</v>
      </c>
      <c r="L179" s="59">
        <v>3.0499999999999999E-2</v>
      </c>
      <c r="M179" s="59">
        <v>4.8500000000000001E-2</v>
      </c>
      <c r="N179" s="58">
        <v>18963.05</v>
      </c>
      <c r="O179" s="58">
        <v>98.63</v>
      </c>
      <c r="P179" s="58">
        <v>0</v>
      </c>
      <c r="Q179" s="58">
        <v>18.703256215</v>
      </c>
      <c r="R179" s="59">
        <v>2.9999999999999997E-4</v>
      </c>
      <c r="S179" s="59">
        <v>1E-4</v>
      </c>
      <c r="T179" s="59">
        <v>0</v>
      </c>
    </row>
    <row r="180" spans="1:20">
      <c r="A180" t="s">
        <v>743</v>
      </c>
      <c r="B180" t="s">
        <v>744</v>
      </c>
      <c r="C180" t="s">
        <v>96</v>
      </c>
      <c r="D180" t="s">
        <v>108</v>
      </c>
      <c r="E180" t="s">
        <v>550</v>
      </c>
      <c r="F180" t="s">
        <v>551</v>
      </c>
      <c r="G180" t="s">
        <v>552</v>
      </c>
      <c r="H180" t="s">
        <v>127</v>
      </c>
      <c r="I180" s="113" t="s">
        <v>3488</v>
      </c>
      <c r="J180" s="58">
        <v>2.8</v>
      </c>
      <c r="K180" t="s">
        <v>98</v>
      </c>
      <c r="L180" s="59">
        <v>2.58E-2</v>
      </c>
      <c r="M180" s="59">
        <v>5.0799999999999998E-2</v>
      </c>
      <c r="N180" s="58">
        <v>152437.70000000001</v>
      </c>
      <c r="O180" s="58">
        <v>93.51</v>
      </c>
      <c r="P180" s="58">
        <v>0</v>
      </c>
      <c r="Q180" s="58">
        <v>142.54449327</v>
      </c>
      <c r="R180" s="59">
        <v>5.0000000000000001E-4</v>
      </c>
      <c r="S180" s="59">
        <v>8.0000000000000004E-4</v>
      </c>
      <c r="T180" s="59">
        <v>2.9999999999999997E-4</v>
      </c>
    </row>
    <row r="181" spans="1:20">
      <c r="A181" t="s">
        <v>745</v>
      </c>
      <c r="B181" t="s">
        <v>746</v>
      </c>
      <c r="C181" t="s">
        <v>96</v>
      </c>
      <c r="D181" t="s">
        <v>108</v>
      </c>
      <c r="E181" t="s">
        <v>565</v>
      </c>
      <c r="F181" t="s">
        <v>113</v>
      </c>
      <c r="G181" t="s">
        <v>547</v>
      </c>
      <c r="H181" t="s">
        <v>174</v>
      </c>
      <c r="I181" s="113" t="s">
        <v>3488</v>
      </c>
      <c r="J181" s="58">
        <v>1.55</v>
      </c>
      <c r="K181" t="s">
        <v>98</v>
      </c>
      <c r="L181" s="59">
        <v>3.5499999999999997E-2</v>
      </c>
      <c r="M181" s="59">
        <v>4.9000000000000002E-2</v>
      </c>
      <c r="N181" s="58">
        <v>258303.43</v>
      </c>
      <c r="O181" s="58">
        <v>98.03</v>
      </c>
      <c r="P181" s="58">
        <v>4.5848899999999997</v>
      </c>
      <c r="Q181" s="58">
        <v>257.79974242899999</v>
      </c>
      <c r="R181" s="59">
        <v>6.9999999999999999E-4</v>
      </c>
      <c r="S181" s="59">
        <v>1.4E-3</v>
      </c>
      <c r="T181" s="59">
        <v>5.9999999999999995E-4</v>
      </c>
    </row>
    <row r="182" spans="1:20">
      <c r="A182" t="s">
        <v>747</v>
      </c>
      <c r="B182" t="s">
        <v>748</v>
      </c>
      <c r="C182" t="s">
        <v>96</v>
      </c>
      <c r="D182" t="s">
        <v>108</v>
      </c>
      <c r="E182" t="s">
        <v>565</v>
      </c>
      <c r="F182" t="s">
        <v>113</v>
      </c>
      <c r="G182" t="s">
        <v>547</v>
      </c>
      <c r="H182" t="s">
        <v>174</v>
      </c>
      <c r="I182" s="113" t="s">
        <v>3488</v>
      </c>
      <c r="J182" s="58">
        <v>2.56</v>
      </c>
      <c r="K182" t="s">
        <v>98</v>
      </c>
      <c r="L182" s="59">
        <v>2.5000000000000001E-2</v>
      </c>
      <c r="M182" s="59">
        <v>4.9099999999999998E-2</v>
      </c>
      <c r="N182" s="58">
        <v>905851.19</v>
      </c>
      <c r="O182" s="58">
        <v>94.18</v>
      </c>
      <c r="P182" s="58">
        <v>221.61001999999999</v>
      </c>
      <c r="Q182" s="58">
        <v>1074.740670742</v>
      </c>
      <c r="R182" s="59">
        <v>8.0000000000000004E-4</v>
      </c>
      <c r="S182" s="59">
        <v>6.0000000000000001E-3</v>
      </c>
      <c r="T182" s="59">
        <v>2.3E-3</v>
      </c>
    </row>
    <row r="183" spans="1:20">
      <c r="A183" t="s">
        <v>749</v>
      </c>
      <c r="B183" t="s">
        <v>750</v>
      </c>
      <c r="C183" t="s">
        <v>96</v>
      </c>
      <c r="D183" t="s">
        <v>108</v>
      </c>
      <c r="E183" t="s">
        <v>565</v>
      </c>
      <c r="F183" t="s">
        <v>113</v>
      </c>
      <c r="G183" t="s">
        <v>547</v>
      </c>
      <c r="H183" t="s">
        <v>174</v>
      </c>
      <c r="I183" s="113" t="s">
        <v>3488</v>
      </c>
      <c r="J183" s="58">
        <v>3.92</v>
      </c>
      <c r="K183" t="s">
        <v>98</v>
      </c>
      <c r="L183" s="59">
        <v>4.7300000000000002E-2</v>
      </c>
      <c r="M183" s="59">
        <v>5.04E-2</v>
      </c>
      <c r="N183" s="58">
        <v>401256.36</v>
      </c>
      <c r="O183" s="58">
        <v>99</v>
      </c>
      <c r="P183" s="58">
        <v>9.4897100000000005</v>
      </c>
      <c r="Q183" s="58">
        <v>406.73350640000001</v>
      </c>
      <c r="R183" s="59">
        <v>1E-3</v>
      </c>
      <c r="S183" s="59">
        <v>2.3E-3</v>
      </c>
      <c r="T183" s="59">
        <v>8.9999999999999998E-4</v>
      </c>
    </row>
    <row r="184" spans="1:20">
      <c r="A184" t="s">
        <v>751</v>
      </c>
      <c r="B184" t="s">
        <v>752</v>
      </c>
      <c r="C184" t="s">
        <v>96</v>
      </c>
      <c r="D184" t="s">
        <v>108</v>
      </c>
      <c r="E184" t="s">
        <v>568</v>
      </c>
      <c r="F184" t="s">
        <v>321</v>
      </c>
      <c r="G184" t="s">
        <v>547</v>
      </c>
      <c r="H184" t="s">
        <v>174</v>
      </c>
      <c r="I184" s="113" t="s">
        <v>3488</v>
      </c>
      <c r="J184" s="58">
        <v>4.51</v>
      </c>
      <c r="K184" t="s">
        <v>98</v>
      </c>
      <c r="L184" s="59">
        <v>2.4299999999999999E-2</v>
      </c>
      <c r="M184" s="59">
        <v>4.9200000000000001E-2</v>
      </c>
      <c r="N184" s="58">
        <v>853422.54</v>
      </c>
      <c r="O184" s="58">
        <v>89.9</v>
      </c>
      <c r="P184" s="58">
        <v>0</v>
      </c>
      <c r="Q184" s="58">
        <v>767.22686346</v>
      </c>
      <c r="R184" s="59">
        <v>5.9999999999999995E-4</v>
      </c>
      <c r="S184" s="59">
        <v>4.3E-3</v>
      </c>
      <c r="T184" s="59">
        <v>1.6999999999999999E-3</v>
      </c>
    </row>
    <row r="185" spans="1:20">
      <c r="A185" t="s">
        <v>753</v>
      </c>
      <c r="B185" t="s">
        <v>754</v>
      </c>
      <c r="C185" t="s">
        <v>96</v>
      </c>
      <c r="D185" t="s">
        <v>108</v>
      </c>
      <c r="E185" t="s">
        <v>755</v>
      </c>
      <c r="F185" t="s">
        <v>113</v>
      </c>
      <c r="G185" t="s">
        <v>547</v>
      </c>
      <c r="H185" t="s">
        <v>174</v>
      </c>
      <c r="I185" s="113" t="s">
        <v>3488</v>
      </c>
      <c r="J185" s="58">
        <v>0.47</v>
      </c>
      <c r="K185" t="s">
        <v>98</v>
      </c>
      <c r="L185" s="59">
        <v>2.1600000000000001E-2</v>
      </c>
      <c r="M185" s="59">
        <v>5.0999999999999997E-2</v>
      </c>
      <c r="N185" s="58">
        <v>0.02</v>
      </c>
      <c r="O185" s="58">
        <v>98.7</v>
      </c>
      <c r="P185" s="58">
        <v>0</v>
      </c>
      <c r="Q185" s="58">
        <v>1.9740000000000001E-5</v>
      </c>
      <c r="R185" s="59">
        <v>0</v>
      </c>
      <c r="S185" s="59">
        <v>0</v>
      </c>
      <c r="T185" s="59">
        <v>0</v>
      </c>
    </row>
    <row r="186" spans="1:20">
      <c r="A186" t="s">
        <v>756</v>
      </c>
      <c r="B186" t="s">
        <v>757</v>
      </c>
      <c r="C186" t="s">
        <v>96</v>
      </c>
      <c r="D186" t="s">
        <v>108</v>
      </c>
      <c r="E186" t="s">
        <v>573</v>
      </c>
      <c r="F186" t="s">
        <v>110</v>
      </c>
      <c r="G186" t="s">
        <v>547</v>
      </c>
      <c r="H186" t="s">
        <v>174</v>
      </c>
      <c r="I186" s="113" t="s">
        <v>3488</v>
      </c>
      <c r="J186" s="58">
        <v>1.45</v>
      </c>
      <c r="K186" t="s">
        <v>98</v>
      </c>
      <c r="L186" s="59">
        <v>3.2500000000000001E-2</v>
      </c>
      <c r="M186" s="59">
        <v>5.7500000000000002E-2</v>
      </c>
      <c r="N186" s="58">
        <v>4836.45</v>
      </c>
      <c r="O186" s="58">
        <v>97.29</v>
      </c>
      <c r="P186" s="58">
        <v>0</v>
      </c>
      <c r="Q186" s="58">
        <v>4.7053822050000003</v>
      </c>
      <c r="R186" s="59">
        <v>0</v>
      </c>
      <c r="S186" s="59">
        <v>0</v>
      </c>
      <c r="T186" s="59">
        <v>0</v>
      </c>
    </row>
    <row r="187" spans="1:20">
      <c r="A187" t="s">
        <v>758</v>
      </c>
      <c r="B187" t="s">
        <v>759</v>
      </c>
      <c r="C187" t="s">
        <v>96</v>
      </c>
      <c r="D187" t="s">
        <v>108</v>
      </c>
      <c r="E187" t="s">
        <v>573</v>
      </c>
      <c r="F187" t="s">
        <v>110</v>
      </c>
      <c r="G187" t="s">
        <v>547</v>
      </c>
      <c r="H187" t="s">
        <v>174</v>
      </c>
      <c r="I187" s="113" t="s">
        <v>3488</v>
      </c>
      <c r="J187" s="58">
        <v>2.16</v>
      </c>
      <c r="K187" t="s">
        <v>98</v>
      </c>
      <c r="L187" s="59">
        <v>5.7000000000000002E-2</v>
      </c>
      <c r="M187" s="59">
        <v>5.6500000000000002E-2</v>
      </c>
      <c r="N187" s="58">
        <v>1360478.61</v>
      </c>
      <c r="O187" s="58">
        <v>100.54</v>
      </c>
      <c r="P187" s="58">
        <v>0</v>
      </c>
      <c r="Q187" s="58">
        <v>1367.825194494</v>
      </c>
      <c r="R187" s="59">
        <v>3.3999999999999998E-3</v>
      </c>
      <c r="S187" s="59">
        <v>7.6E-3</v>
      </c>
      <c r="T187" s="59">
        <v>3.0000000000000001E-3</v>
      </c>
    </row>
    <row r="188" spans="1:20">
      <c r="A188" t="s">
        <v>760</v>
      </c>
      <c r="B188" t="s">
        <v>761</v>
      </c>
      <c r="C188" t="s">
        <v>96</v>
      </c>
      <c r="D188" t="s">
        <v>108</v>
      </c>
      <c r="E188" t="s">
        <v>578</v>
      </c>
      <c r="F188" t="s">
        <v>110</v>
      </c>
      <c r="G188" t="s">
        <v>547</v>
      </c>
      <c r="H188" t="s">
        <v>174</v>
      </c>
      <c r="I188" s="113" t="s">
        <v>3488</v>
      </c>
      <c r="J188" s="58">
        <v>1.92</v>
      </c>
      <c r="K188" t="s">
        <v>98</v>
      </c>
      <c r="L188" s="59">
        <v>2.8000000000000001E-2</v>
      </c>
      <c r="M188" s="59">
        <v>5.4399999999999997E-2</v>
      </c>
      <c r="N188" s="58">
        <v>227451.04</v>
      </c>
      <c r="O188" s="58">
        <v>95.26</v>
      </c>
      <c r="P188" s="58">
        <v>0</v>
      </c>
      <c r="Q188" s="58">
        <v>216.669860704</v>
      </c>
      <c r="R188" s="59">
        <v>6.9999999999999999E-4</v>
      </c>
      <c r="S188" s="59">
        <v>1.1999999999999999E-3</v>
      </c>
      <c r="T188" s="59">
        <v>5.0000000000000001E-4</v>
      </c>
    </row>
    <row r="189" spans="1:20">
      <c r="A189" t="s">
        <v>762</v>
      </c>
      <c r="B189" t="s">
        <v>763</v>
      </c>
      <c r="C189" t="s">
        <v>96</v>
      </c>
      <c r="D189" t="s">
        <v>108</v>
      </c>
      <c r="E189" t="s">
        <v>578</v>
      </c>
      <c r="F189" t="s">
        <v>110</v>
      </c>
      <c r="G189" t="s">
        <v>547</v>
      </c>
      <c r="H189" t="s">
        <v>174</v>
      </c>
      <c r="I189" s="113" t="s">
        <v>3488</v>
      </c>
      <c r="J189" s="58">
        <v>3.19</v>
      </c>
      <c r="K189" t="s">
        <v>98</v>
      </c>
      <c r="L189" s="59">
        <v>5.6500000000000002E-2</v>
      </c>
      <c r="M189" s="59">
        <v>6.0100000000000001E-2</v>
      </c>
      <c r="N189" s="58">
        <v>729456.04</v>
      </c>
      <c r="O189" s="58">
        <v>100.53</v>
      </c>
      <c r="P189" s="58">
        <v>0</v>
      </c>
      <c r="Q189" s="58">
        <v>733.32215701200005</v>
      </c>
      <c r="R189" s="59">
        <v>1.6999999999999999E-3</v>
      </c>
      <c r="S189" s="59">
        <v>4.1000000000000003E-3</v>
      </c>
      <c r="T189" s="59">
        <v>1.6000000000000001E-3</v>
      </c>
    </row>
    <row r="190" spans="1:20">
      <c r="A190" t="s">
        <v>764</v>
      </c>
      <c r="B190" t="s">
        <v>765</v>
      </c>
      <c r="C190" t="s">
        <v>96</v>
      </c>
      <c r="D190" t="s">
        <v>108</v>
      </c>
      <c r="E190" t="s">
        <v>585</v>
      </c>
      <c r="F190" t="s">
        <v>103</v>
      </c>
      <c r="G190" t="s">
        <v>547</v>
      </c>
      <c r="H190" t="s">
        <v>174</v>
      </c>
      <c r="I190" s="113" t="s">
        <v>3488</v>
      </c>
      <c r="J190" s="58">
        <v>4.43</v>
      </c>
      <c r="K190" t="s">
        <v>98</v>
      </c>
      <c r="L190" s="59">
        <v>5.5E-2</v>
      </c>
      <c r="M190" s="59">
        <v>5.7599999999999998E-2</v>
      </c>
      <c r="N190" s="58">
        <v>501941.59</v>
      </c>
      <c r="O190" s="58">
        <v>99.23</v>
      </c>
      <c r="P190" s="58">
        <v>0</v>
      </c>
      <c r="Q190" s="58">
        <v>498.07663975700001</v>
      </c>
      <c r="R190" s="59">
        <v>2.0999999999999999E-3</v>
      </c>
      <c r="S190" s="59">
        <v>2.8E-3</v>
      </c>
      <c r="T190" s="59">
        <v>1.1000000000000001E-3</v>
      </c>
    </row>
    <row r="191" spans="1:20">
      <c r="A191" t="s">
        <v>766</v>
      </c>
      <c r="B191" t="s">
        <v>767</v>
      </c>
      <c r="C191" t="s">
        <v>96</v>
      </c>
      <c r="D191" t="s">
        <v>108</v>
      </c>
      <c r="E191" t="s">
        <v>768</v>
      </c>
      <c r="F191" t="s">
        <v>110</v>
      </c>
      <c r="G191" t="s">
        <v>547</v>
      </c>
      <c r="H191" t="s">
        <v>174</v>
      </c>
      <c r="I191" s="113" t="s">
        <v>3488</v>
      </c>
      <c r="J191" s="58">
        <v>0.73</v>
      </c>
      <c r="K191" t="s">
        <v>98</v>
      </c>
      <c r="L191" s="59">
        <v>2.9499999999999998E-2</v>
      </c>
      <c r="M191" s="59">
        <v>5.4800000000000001E-2</v>
      </c>
      <c r="N191" s="58">
        <v>71343.73</v>
      </c>
      <c r="O191" s="58">
        <v>98.25</v>
      </c>
      <c r="P191" s="58">
        <v>0</v>
      </c>
      <c r="Q191" s="58">
        <v>70.095214725000005</v>
      </c>
      <c r="R191" s="59">
        <v>1.2999999999999999E-3</v>
      </c>
      <c r="S191" s="59">
        <v>4.0000000000000002E-4</v>
      </c>
      <c r="T191" s="59">
        <v>2.0000000000000001E-4</v>
      </c>
    </row>
    <row r="192" spans="1:20">
      <c r="A192" t="s">
        <v>769</v>
      </c>
      <c r="B192" t="s">
        <v>770</v>
      </c>
      <c r="C192" t="s">
        <v>96</v>
      </c>
      <c r="D192" t="s">
        <v>108</v>
      </c>
      <c r="E192" t="s">
        <v>771</v>
      </c>
      <c r="F192" t="s">
        <v>772</v>
      </c>
      <c r="G192" t="s">
        <v>547</v>
      </c>
      <c r="H192" t="s">
        <v>174</v>
      </c>
      <c r="I192" s="113" t="s">
        <v>3488</v>
      </c>
      <c r="J192" s="58">
        <v>6.23</v>
      </c>
      <c r="K192" t="s">
        <v>98</v>
      </c>
      <c r="L192" s="59">
        <v>2.3400000000000001E-2</v>
      </c>
      <c r="M192" s="59">
        <v>5.2499999999999998E-2</v>
      </c>
      <c r="N192" s="58">
        <v>632589.23</v>
      </c>
      <c r="O192" s="58">
        <v>83.69</v>
      </c>
      <c r="P192" s="58">
        <v>0</v>
      </c>
      <c r="Q192" s="58">
        <v>529.41392658699999</v>
      </c>
      <c r="R192" s="59">
        <v>1E-3</v>
      </c>
      <c r="S192" s="59">
        <v>3.0000000000000001E-3</v>
      </c>
      <c r="T192" s="59">
        <v>1.1000000000000001E-3</v>
      </c>
    </row>
    <row r="193" spans="1:20">
      <c r="A193" t="s">
        <v>774</v>
      </c>
      <c r="B193" t="s">
        <v>775</v>
      </c>
      <c r="C193" t="s">
        <v>96</v>
      </c>
      <c r="D193" t="s">
        <v>108</v>
      </c>
      <c r="E193" t="s">
        <v>776</v>
      </c>
      <c r="F193" t="s">
        <v>551</v>
      </c>
      <c r="G193" t="s">
        <v>616</v>
      </c>
      <c r="H193" t="s">
        <v>127</v>
      </c>
      <c r="I193" s="113" t="s">
        <v>3488</v>
      </c>
      <c r="J193" s="58">
        <v>2.09</v>
      </c>
      <c r="K193" t="s">
        <v>98</v>
      </c>
      <c r="L193" s="59">
        <v>2.9499999999999998E-2</v>
      </c>
      <c r="M193" s="59">
        <v>5.3600000000000002E-2</v>
      </c>
      <c r="N193" s="58">
        <v>523864.42</v>
      </c>
      <c r="O193" s="58">
        <v>95.31</v>
      </c>
      <c r="P193" s="58">
        <v>0</v>
      </c>
      <c r="Q193" s="58">
        <v>499.29517870199999</v>
      </c>
      <c r="R193" s="59">
        <v>1.2999999999999999E-3</v>
      </c>
      <c r="S193" s="59">
        <v>2.8E-3</v>
      </c>
      <c r="T193" s="59">
        <v>1.1000000000000001E-3</v>
      </c>
    </row>
    <row r="194" spans="1:20">
      <c r="A194" t="s">
        <v>777</v>
      </c>
      <c r="B194" t="s">
        <v>778</v>
      </c>
      <c r="C194" t="s">
        <v>96</v>
      </c>
      <c r="D194" t="s">
        <v>108</v>
      </c>
      <c r="E194" t="s">
        <v>776</v>
      </c>
      <c r="F194" t="s">
        <v>551</v>
      </c>
      <c r="G194" t="s">
        <v>616</v>
      </c>
      <c r="H194" t="s">
        <v>127</v>
      </c>
      <c r="I194" s="113" t="s">
        <v>3488</v>
      </c>
      <c r="J194" s="58">
        <v>2.97</v>
      </c>
      <c r="K194" t="s">
        <v>98</v>
      </c>
      <c r="L194" s="59">
        <v>2.5499999999999998E-2</v>
      </c>
      <c r="M194" s="59">
        <v>5.5399999999999998E-2</v>
      </c>
      <c r="N194" s="58">
        <v>60535.38</v>
      </c>
      <c r="O194" s="58">
        <v>91.82</v>
      </c>
      <c r="P194" s="58">
        <v>0</v>
      </c>
      <c r="Q194" s="58">
        <v>55.583585915999997</v>
      </c>
      <c r="R194" s="59">
        <v>1E-4</v>
      </c>
      <c r="S194" s="59">
        <v>2.9999999999999997E-4</v>
      </c>
      <c r="T194" s="59">
        <v>1E-4</v>
      </c>
    </row>
    <row r="195" spans="1:20">
      <c r="A195" t="s">
        <v>779</v>
      </c>
      <c r="B195" t="s">
        <v>780</v>
      </c>
      <c r="C195" t="s">
        <v>96</v>
      </c>
      <c r="D195" t="s">
        <v>108</v>
      </c>
      <c r="E195" t="s">
        <v>781</v>
      </c>
      <c r="F195" t="s">
        <v>675</v>
      </c>
      <c r="G195" t="s">
        <v>616</v>
      </c>
      <c r="H195" t="s">
        <v>127</v>
      </c>
      <c r="I195" s="113" t="s">
        <v>3488</v>
      </c>
      <c r="J195" s="58">
        <v>2.2000000000000002</v>
      </c>
      <c r="K195" t="s">
        <v>98</v>
      </c>
      <c r="L195" s="59">
        <v>3.4500000000000003E-2</v>
      </c>
      <c r="M195" s="59">
        <v>5.0500000000000003E-2</v>
      </c>
      <c r="N195" s="58">
        <v>16255.68</v>
      </c>
      <c r="O195" s="58">
        <v>97.85</v>
      </c>
      <c r="P195" s="58">
        <v>0</v>
      </c>
      <c r="Q195" s="58">
        <v>15.906182879999999</v>
      </c>
      <c r="R195" s="59">
        <v>0</v>
      </c>
      <c r="S195" s="59">
        <v>1E-4</v>
      </c>
      <c r="T195" s="59">
        <v>0</v>
      </c>
    </row>
    <row r="196" spans="1:20">
      <c r="A196" t="s">
        <v>782</v>
      </c>
      <c r="B196" t="s">
        <v>783</v>
      </c>
      <c r="C196" t="s">
        <v>96</v>
      </c>
      <c r="D196" t="s">
        <v>108</v>
      </c>
      <c r="E196" t="s">
        <v>784</v>
      </c>
      <c r="F196" t="s">
        <v>675</v>
      </c>
      <c r="G196" t="s">
        <v>616</v>
      </c>
      <c r="H196" t="s">
        <v>127</v>
      </c>
      <c r="I196" s="113" t="s">
        <v>3488</v>
      </c>
      <c r="J196" s="58">
        <v>3.56</v>
      </c>
      <c r="K196" t="s">
        <v>98</v>
      </c>
      <c r="L196" s="59">
        <v>2.5000000000000001E-3</v>
      </c>
      <c r="M196" s="59">
        <v>5.1700000000000003E-2</v>
      </c>
      <c r="N196" s="58">
        <v>452629.77</v>
      </c>
      <c r="O196" s="58">
        <v>84.4</v>
      </c>
      <c r="P196" s="58">
        <v>0</v>
      </c>
      <c r="Q196" s="58">
        <v>382.01952588</v>
      </c>
      <c r="R196" s="59">
        <v>8.0000000000000004E-4</v>
      </c>
      <c r="S196" s="59">
        <v>2.0999999999999999E-3</v>
      </c>
      <c r="T196" s="59">
        <v>8.0000000000000004E-4</v>
      </c>
    </row>
    <row r="197" spans="1:20">
      <c r="A197" t="s">
        <v>785</v>
      </c>
      <c r="B197" t="s">
        <v>786</v>
      </c>
      <c r="C197" t="s">
        <v>96</v>
      </c>
      <c r="D197" t="s">
        <v>108</v>
      </c>
      <c r="E197" t="s">
        <v>614</v>
      </c>
      <c r="F197" t="s">
        <v>615</v>
      </c>
      <c r="G197" t="s">
        <v>616</v>
      </c>
      <c r="H197" t="s">
        <v>127</v>
      </c>
      <c r="I197" s="113" t="s">
        <v>3488</v>
      </c>
      <c r="J197" s="58">
        <v>1.68</v>
      </c>
      <c r="K197" t="s">
        <v>98</v>
      </c>
      <c r="L197" s="59">
        <v>3.2500000000000001E-2</v>
      </c>
      <c r="M197" s="59">
        <v>5.3699999999999998E-2</v>
      </c>
      <c r="N197" s="58">
        <v>115622.1</v>
      </c>
      <c r="O197" s="58">
        <v>96.68</v>
      </c>
      <c r="P197" s="58">
        <v>0</v>
      </c>
      <c r="Q197" s="58">
        <v>111.78344628000001</v>
      </c>
      <c r="R197" s="59">
        <v>2.9999999999999997E-4</v>
      </c>
      <c r="S197" s="59">
        <v>5.9999999999999995E-4</v>
      </c>
      <c r="T197" s="59">
        <v>2.0000000000000001E-4</v>
      </c>
    </row>
    <row r="198" spans="1:20">
      <c r="A198" t="s">
        <v>787</v>
      </c>
      <c r="B198" t="s">
        <v>788</v>
      </c>
      <c r="C198" t="s">
        <v>96</v>
      </c>
      <c r="D198" t="s">
        <v>108</v>
      </c>
      <c r="E198" t="s">
        <v>614</v>
      </c>
      <c r="F198" t="s">
        <v>615</v>
      </c>
      <c r="G198" t="s">
        <v>616</v>
      </c>
      <c r="H198" t="s">
        <v>127</v>
      </c>
      <c r="I198" s="113" t="s">
        <v>3488</v>
      </c>
      <c r="J198" s="58">
        <v>3.55</v>
      </c>
      <c r="K198" t="s">
        <v>98</v>
      </c>
      <c r="L198" s="59">
        <v>2.1600000000000001E-2</v>
      </c>
      <c r="M198" s="59">
        <v>6.0499999999999998E-2</v>
      </c>
      <c r="N198" s="58">
        <v>1627375.08</v>
      </c>
      <c r="O198" s="58">
        <v>87.98</v>
      </c>
      <c r="P198" s="58">
        <v>0</v>
      </c>
      <c r="Q198" s="58">
        <v>1431.7645953839999</v>
      </c>
      <c r="R198" s="59">
        <v>2E-3</v>
      </c>
      <c r="S198" s="59">
        <v>8.0000000000000002E-3</v>
      </c>
      <c r="T198" s="59">
        <v>3.0999999999999999E-3</v>
      </c>
    </row>
    <row r="199" spans="1:20">
      <c r="A199" t="s">
        <v>789</v>
      </c>
      <c r="B199" t="s">
        <v>790</v>
      </c>
      <c r="C199" t="s">
        <v>96</v>
      </c>
      <c r="D199" t="s">
        <v>108</v>
      </c>
      <c r="E199" t="s">
        <v>791</v>
      </c>
      <c r="F199" t="s">
        <v>433</v>
      </c>
      <c r="G199" t="s">
        <v>616</v>
      </c>
      <c r="H199" t="s">
        <v>127</v>
      </c>
      <c r="I199" s="113" t="s">
        <v>3488</v>
      </c>
      <c r="J199" s="58">
        <v>1.82</v>
      </c>
      <c r="K199" t="s">
        <v>98</v>
      </c>
      <c r="L199" s="59">
        <v>3.27E-2</v>
      </c>
      <c r="M199" s="59">
        <v>4.5199999999999997E-2</v>
      </c>
      <c r="N199" s="58">
        <v>197412.84</v>
      </c>
      <c r="O199" s="58">
        <v>98.27</v>
      </c>
      <c r="P199" s="58">
        <v>0</v>
      </c>
      <c r="Q199" s="58">
        <v>193.99759786800001</v>
      </c>
      <c r="R199" s="59">
        <v>5.9999999999999995E-4</v>
      </c>
      <c r="S199" s="59">
        <v>1.1000000000000001E-3</v>
      </c>
      <c r="T199" s="59">
        <v>4.0000000000000002E-4</v>
      </c>
    </row>
    <row r="200" spans="1:20">
      <c r="A200" t="s">
        <v>792</v>
      </c>
      <c r="B200" t="s">
        <v>793</v>
      </c>
      <c r="C200" t="s">
        <v>96</v>
      </c>
      <c r="D200" t="s">
        <v>108</v>
      </c>
      <c r="E200" t="s">
        <v>631</v>
      </c>
      <c r="F200" t="s">
        <v>551</v>
      </c>
      <c r="G200" t="s">
        <v>632</v>
      </c>
      <c r="H200" t="s">
        <v>174</v>
      </c>
      <c r="I200" s="113" t="s">
        <v>3488</v>
      </c>
      <c r="J200" s="58">
        <v>2.31</v>
      </c>
      <c r="K200" t="s">
        <v>98</v>
      </c>
      <c r="L200" s="59">
        <v>4.2999999999999997E-2</v>
      </c>
      <c r="M200" s="59">
        <v>5.2400000000000002E-2</v>
      </c>
      <c r="N200" s="58">
        <v>476614.88</v>
      </c>
      <c r="O200" s="58">
        <v>99.99</v>
      </c>
      <c r="P200" s="58">
        <v>0</v>
      </c>
      <c r="Q200" s="58">
        <v>476.56721851200001</v>
      </c>
      <c r="R200" s="59">
        <v>4.0000000000000002E-4</v>
      </c>
      <c r="S200" s="59">
        <v>2.7000000000000001E-3</v>
      </c>
      <c r="T200" s="59">
        <v>1E-3</v>
      </c>
    </row>
    <row r="201" spans="1:20">
      <c r="A201" t="s">
        <v>794</v>
      </c>
      <c r="B201" t="s">
        <v>795</v>
      </c>
      <c r="C201" t="s">
        <v>96</v>
      </c>
      <c r="D201" t="s">
        <v>108</v>
      </c>
      <c r="E201" t="s">
        <v>796</v>
      </c>
      <c r="F201" t="s">
        <v>620</v>
      </c>
      <c r="G201" t="s">
        <v>616</v>
      </c>
      <c r="H201" t="s">
        <v>127</v>
      </c>
      <c r="I201" s="113" t="s">
        <v>3488</v>
      </c>
      <c r="J201" s="58">
        <v>0.84</v>
      </c>
      <c r="K201" t="s">
        <v>98</v>
      </c>
      <c r="L201" s="59">
        <v>3.5000000000000003E-2</v>
      </c>
      <c r="M201" s="59">
        <v>5.3199999999999997E-2</v>
      </c>
      <c r="N201" s="58">
        <v>241591.79</v>
      </c>
      <c r="O201" s="58">
        <v>99.86</v>
      </c>
      <c r="P201" s="58">
        <v>0</v>
      </c>
      <c r="Q201" s="58">
        <v>241.253561494</v>
      </c>
      <c r="R201" s="59">
        <v>1E-3</v>
      </c>
      <c r="S201" s="59">
        <v>1.2999999999999999E-3</v>
      </c>
      <c r="T201" s="59">
        <v>5.0000000000000001E-4</v>
      </c>
    </row>
    <row r="202" spans="1:20">
      <c r="A202" t="s">
        <v>797</v>
      </c>
      <c r="B202" t="s">
        <v>798</v>
      </c>
      <c r="C202" t="s">
        <v>96</v>
      </c>
      <c r="D202" t="s">
        <v>108</v>
      </c>
      <c r="E202" t="s">
        <v>796</v>
      </c>
      <c r="F202" t="s">
        <v>620</v>
      </c>
      <c r="G202" t="s">
        <v>616</v>
      </c>
      <c r="H202" t="s">
        <v>127</v>
      </c>
      <c r="I202" s="113" t="s">
        <v>3488</v>
      </c>
      <c r="J202" s="58">
        <v>1.91</v>
      </c>
      <c r="K202" t="s">
        <v>98</v>
      </c>
      <c r="L202" s="59">
        <v>4.99E-2</v>
      </c>
      <c r="M202" s="59">
        <v>4.6899999999999997E-2</v>
      </c>
      <c r="N202" s="58">
        <v>677842.87</v>
      </c>
      <c r="O202" s="58">
        <v>101.94</v>
      </c>
      <c r="P202" s="58">
        <v>0</v>
      </c>
      <c r="Q202" s="58">
        <v>690.99302167799999</v>
      </c>
      <c r="R202" s="59">
        <v>3.2000000000000002E-3</v>
      </c>
      <c r="S202" s="59">
        <v>3.8999999999999998E-3</v>
      </c>
      <c r="T202" s="59">
        <v>1.5E-3</v>
      </c>
    </row>
    <row r="203" spans="1:20">
      <c r="A203" t="s">
        <v>799</v>
      </c>
      <c r="B203" t="s">
        <v>800</v>
      </c>
      <c r="C203" t="s">
        <v>96</v>
      </c>
      <c r="D203" t="s">
        <v>108</v>
      </c>
      <c r="E203" t="s">
        <v>796</v>
      </c>
      <c r="F203" t="s">
        <v>620</v>
      </c>
      <c r="G203" t="s">
        <v>616</v>
      </c>
      <c r="H203" t="s">
        <v>127</v>
      </c>
      <c r="I203" s="113" t="s">
        <v>3488</v>
      </c>
      <c r="J203" s="58">
        <v>2.36</v>
      </c>
      <c r="K203" t="s">
        <v>98</v>
      </c>
      <c r="L203" s="59">
        <v>2.6499999999999999E-2</v>
      </c>
      <c r="M203" s="59">
        <v>5.2900000000000003E-2</v>
      </c>
      <c r="N203" s="58">
        <v>198116.55</v>
      </c>
      <c r="O203" s="58">
        <v>95.03</v>
      </c>
      <c r="P203" s="58">
        <v>0</v>
      </c>
      <c r="Q203" s="58">
        <v>188.27015746500001</v>
      </c>
      <c r="R203" s="59">
        <v>2.9999999999999997E-4</v>
      </c>
      <c r="S203" s="59">
        <v>1.1000000000000001E-3</v>
      </c>
      <c r="T203" s="59">
        <v>4.0000000000000002E-4</v>
      </c>
    </row>
    <row r="204" spans="1:20">
      <c r="A204" t="s">
        <v>801</v>
      </c>
      <c r="B204" t="s">
        <v>802</v>
      </c>
      <c r="C204" t="s">
        <v>96</v>
      </c>
      <c r="D204" t="s">
        <v>108</v>
      </c>
      <c r="E204" t="s">
        <v>803</v>
      </c>
      <c r="F204" t="s">
        <v>551</v>
      </c>
      <c r="G204" t="s">
        <v>632</v>
      </c>
      <c r="H204" t="s">
        <v>174</v>
      </c>
      <c r="I204" s="113" t="s">
        <v>3488</v>
      </c>
      <c r="J204" s="58">
        <v>3.52</v>
      </c>
      <c r="K204" t="s">
        <v>98</v>
      </c>
      <c r="L204" s="59">
        <v>5.3400000000000003E-2</v>
      </c>
      <c r="M204" s="59">
        <v>5.6899999999999999E-2</v>
      </c>
      <c r="N204" s="58">
        <v>748416.53</v>
      </c>
      <c r="O204" s="58">
        <v>99.52</v>
      </c>
      <c r="P204" s="58">
        <v>0</v>
      </c>
      <c r="Q204" s="58">
        <v>744.82413065599997</v>
      </c>
      <c r="R204" s="59">
        <v>1.9E-3</v>
      </c>
      <c r="S204" s="59">
        <v>4.1999999999999997E-3</v>
      </c>
      <c r="T204" s="59">
        <v>1.6000000000000001E-3</v>
      </c>
    </row>
    <row r="205" spans="1:20">
      <c r="A205" t="s">
        <v>804</v>
      </c>
      <c r="B205" t="s">
        <v>805</v>
      </c>
      <c r="C205" t="s">
        <v>96</v>
      </c>
      <c r="D205" t="s">
        <v>108</v>
      </c>
      <c r="E205" t="s">
        <v>646</v>
      </c>
      <c r="F205" t="s">
        <v>321</v>
      </c>
      <c r="G205" t="s">
        <v>647</v>
      </c>
      <c r="H205" t="s">
        <v>174</v>
      </c>
      <c r="I205" s="113" t="s">
        <v>3488</v>
      </c>
      <c r="J205" s="58">
        <v>3.54</v>
      </c>
      <c r="K205" t="s">
        <v>98</v>
      </c>
      <c r="L205" s="59">
        <v>2.5000000000000001E-2</v>
      </c>
      <c r="M205" s="59">
        <v>5.3900000000000003E-2</v>
      </c>
      <c r="N205" s="58">
        <v>108732.3</v>
      </c>
      <c r="O205" s="58">
        <v>91.27</v>
      </c>
      <c r="P205" s="58">
        <v>0</v>
      </c>
      <c r="Q205" s="58">
        <v>99.239970209999996</v>
      </c>
      <c r="R205" s="59">
        <v>1E-4</v>
      </c>
      <c r="S205" s="59">
        <v>5.9999999999999995E-4</v>
      </c>
      <c r="T205" s="59">
        <v>2.0000000000000001E-4</v>
      </c>
    </row>
    <row r="206" spans="1:20">
      <c r="A206" t="s">
        <v>806</v>
      </c>
      <c r="B206" t="s">
        <v>807</v>
      </c>
      <c r="C206" t="s">
        <v>96</v>
      </c>
      <c r="D206" t="s">
        <v>108</v>
      </c>
      <c r="E206" t="s">
        <v>808</v>
      </c>
      <c r="F206" t="s">
        <v>551</v>
      </c>
      <c r="G206" t="s">
        <v>650</v>
      </c>
      <c r="H206" t="s">
        <v>127</v>
      </c>
      <c r="I206" s="113" t="s">
        <v>3488</v>
      </c>
      <c r="J206" s="58">
        <v>2.93</v>
      </c>
      <c r="K206" t="s">
        <v>98</v>
      </c>
      <c r="L206" s="59">
        <v>4.53E-2</v>
      </c>
      <c r="M206" s="59">
        <v>5.6000000000000001E-2</v>
      </c>
      <c r="N206" s="58">
        <v>532675.28</v>
      </c>
      <c r="O206" s="58">
        <v>97.2</v>
      </c>
      <c r="P206" s="58">
        <v>0</v>
      </c>
      <c r="Q206" s="58">
        <v>517.76037215999997</v>
      </c>
      <c r="R206" s="59">
        <v>8.0000000000000004E-4</v>
      </c>
      <c r="S206" s="59">
        <v>2.8999999999999998E-3</v>
      </c>
      <c r="T206" s="59">
        <v>1.1000000000000001E-3</v>
      </c>
    </row>
    <row r="207" spans="1:20">
      <c r="A207" t="s">
        <v>809</v>
      </c>
      <c r="B207" t="s">
        <v>810</v>
      </c>
      <c r="C207" t="s">
        <v>96</v>
      </c>
      <c r="D207" t="s">
        <v>108</v>
      </c>
      <c r="E207" t="s">
        <v>811</v>
      </c>
      <c r="F207" t="s">
        <v>551</v>
      </c>
      <c r="G207" t="s">
        <v>650</v>
      </c>
      <c r="H207" t="s">
        <v>127</v>
      </c>
      <c r="I207" s="113" t="s">
        <v>3488</v>
      </c>
      <c r="J207" s="58">
        <v>3.15</v>
      </c>
      <c r="K207" t="s">
        <v>98</v>
      </c>
      <c r="L207" s="59">
        <v>2.5000000000000001E-2</v>
      </c>
      <c r="M207" s="59">
        <v>6.1100000000000002E-2</v>
      </c>
      <c r="N207" s="58">
        <v>488935.77</v>
      </c>
      <c r="O207" s="58">
        <v>89.63</v>
      </c>
      <c r="P207" s="58">
        <v>0</v>
      </c>
      <c r="Q207" s="58">
        <v>438.23313065100001</v>
      </c>
      <c r="R207" s="59">
        <v>2.3E-3</v>
      </c>
      <c r="S207" s="59">
        <v>2.3999999999999998E-3</v>
      </c>
      <c r="T207" s="59">
        <v>8.9999999999999998E-4</v>
      </c>
    </row>
    <row r="208" spans="1:20">
      <c r="A208" t="s">
        <v>812</v>
      </c>
      <c r="B208" t="s">
        <v>813</v>
      </c>
      <c r="C208" t="s">
        <v>96</v>
      </c>
      <c r="D208" t="s">
        <v>108</v>
      </c>
      <c r="E208" t="s">
        <v>814</v>
      </c>
      <c r="F208" t="s">
        <v>321</v>
      </c>
      <c r="G208" t="s">
        <v>650</v>
      </c>
      <c r="H208" t="s">
        <v>127</v>
      </c>
      <c r="I208" s="113" t="s">
        <v>3488</v>
      </c>
      <c r="J208" s="58">
        <v>4.8</v>
      </c>
      <c r="K208" t="s">
        <v>98</v>
      </c>
      <c r="L208" s="59">
        <v>6.7699999999999996E-2</v>
      </c>
      <c r="M208" s="59">
        <v>5.9700000000000003E-2</v>
      </c>
      <c r="N208" s="58">
        <v>777925.11</v>
      </c>
      <c r="O208" s="58">
        <v>107.02</v>
      </c>
      <c r="P208" s="58">
        <v>0</v>
      </c>
      <c r="Q208" s="58">
        <v>832.53545272199995</v>
      </c>
      <c r="R208" s="59">
        <v>0</v>
      </c>
      <c r="S208" s="59">
        <v>4.5999999999999999E-3</v>
      </c>
      <c r="T208" s="59">
        <v>1.8E-3</v>
      </c>
    </row>
    <row r="209" spans="1:20">
      <c r="A209" t="s">
        <v>815</v>
      </c>
      <c r="B209" t="s">
        <v>816</v>
      </c>
      <c r="C209" t="s">
        <v>96</v>
      </c>
      <c r="D209" t="s">
        <v>108</v>
      </c>
      <c r="E209" t="s">
        <v>817</v>
      </c>
      <c r="F209" t="s">
        <v>675</v>
      </c>
      <c r="G209" s="65" t="s">
        <v>3395</v>
      </c>
      <c r="H209" s="113" t="s">
        <v>3488</v>
      </c>
      <c r="I209" s="113" t="s">
        <v>3488</v>
      </c>
      <c r="J209" s="58">
        <v>2.94</v>
      </c>
      <c r="K209" t="s">
        <v>98</v>
      </c>
      <c r="L209" s="59">
        <v>1.2E-2</v>
      </c>
      <c r="M209" s="59">
        <v>8.43E-2</v>
      </c>
      <c r="N209" s="58">
        <v>60259.9</v>
      </c>
      <c r="O209" s="58">
        <v>81.599999999999994</v>
      </c>
      <c r="P209" s="58">
        <v>0</v>
      </c>
      <c r="Q209" s="58">
        <v>49.172078399999997</v>
      </c>
      <c r="R209" s="59">
        <v>1E-3</v>
      </c>
      <c r="S209" s="59">
        <v>2.9999999999999997E-4</v>
      </c>
      <c r="T209" s="59">
        <v>1E-4</v>
      </c>
    </row>
    <row r="210" spans="1:20">
      <c r="A210" t="s">
        <v>818</v>
      </c>
      <c r="B210" t="s">
        <v>819</v>
      </c>
      <c r="C210" t="s">
        <v>96</v>
      </c>
      <c r="D210" t="s">
        <v>108</v>
      </c>
      <c r="E210" t="s">
        <v>817</v>
      </c>
      <c r="F210" t="s">
        <v>675</v>
      </c>
      <c r="G210" s="65" t="s">
        <v>3395</v>
      </c>
      <c r="H210" s="113" t="s">
        <v>3488</v>
      </c>
      <c r="I210" s="113" t="s">
        <v>3488</v>
      </c>
      <c r="J210" s="58">
        <v>3.33</v>
      </c>
      <c r="K210" t="s">
        <v>98</v>
      </c>
      <c r="L210" s="59">
        <v>6.0499999999999998E-2</v>
      </c>
      <c r="M210" s="59">
        <v>5.8999999999999997E-2</v>
      </c>
      <c r="N210" s="58">
        <v>471901.25</v>
      </c>
      <c r="O210" s="58">
        <v>102.3</v>
      </c>
      <c r="P210" s="58">
        <v>0</v>
      </c>
      <c r="Q210" s="58">
        <v>482.75497875000002</v>
      </c>
      <c r="R210" s="59">
        <v>2.0999999999999999E-3</v>
      </c>
      <c r="S210" s="59">
        <v>2.7000000000000001E-3</v>
      </c>
      <c r="T210" s="59">
        <v>1E-3</v>
      </c>
    </row>
    <row r="211" spans="1:20">
      <c r="A211" t="s">
        <v>820</v>
      </c>
      <c r="B211" t="s">
        <v>821</v>
      </c>
      <c r="C211" t="s">
        <v>96</v>
      </c>
      <c r="D211" t="s">
        <v>108</v>
      </c>
      <c r="E211" t="s">
        <v>817</v>
      </c>
      <c r="F211" t="s">
        <v>675</v>
      </c>
      <c r="G211" s="65" t="s">
        <v>3395</v>
      </c>
      <c r="H211" s="113" t="s">
        <v>3488</v>
      </c>
      <c r="I211" s="113" t="s">
        <v>3488</v>
      </c>
      <c r="J211" s="58">
        <v>0.97</v>
      </c>
      <c r="K211" t="s">
        <v>98</v>
      </c>
      <c r="L211" s="59">
        <v>3.5499999999999997E-2</v>
      </c>
      <c r="M211" s="59">
        <v>7.3099999999999998E-2</v>
      </c>
      <c r="N211" s="58">
        <v>94011.55</v>
      </c>
      <c r="O211" s="58">
        <v>96.63</v>
      </c>
      <c r="P211" s="58">
        <v>0</v>
      </c>
      <c r="Q211" s="58">
        <v>90.843360765</v>
      </c>
      <c r="R211" s="59">
        <v>2.9999999999999997E-4</v>
      </c>
      <c r="S211" s="59">
        <v>5.0000000000000001E-4</v>
      </c>
      <c r="T211" s="59">
        <v>2.0000000000000001E-4</v>
      </c>
    </row>
    <row r="212" spans="1:20">
      <c r="A212" t="s">
        <v>822</v>
      </c>
      <c r="B212" t="s">
        <v>823</v>
      </c>
      <c r="C212" t="s">
        <v>96</v>
      </c>
      <c r="D212" t="s">
        <v>108</v>
      </c>
      <c r="E212" t="s">
        <v>824</v>
      </c>
      <c r="F212" t="s">
        <v>341</v>
      </c>
      <c r="G212" s="65" t="s">
        <v>3395</v>
      </c>
      <c r="H212" s="113" t="s">
        <v>3488</v>
      </c>
      <c r="I212" s="113" t="s">
        <v>3488</v>
      </c>
      <c r="J212" s="58">
        <v>1.98</v>
      </c>
      <c r="K212" t="s">
        <v>98</v>
      </c>
      <c r="L212" s="59">
        <v>0.01</v>
      </c>
      <c r="M212" s="59">
        <v>6.5199999999999994E-2</v>
      </c>
      <c r="N212" s="58">
        <v>145203.57</v>
      </c>
      <c r="O212" s="58">
        <v>90</v>
      </c>
      <c r="P212" s="58">
        <v>0</v>
      </c>
      <c r="Q212" s="58">
        <v>130.68321299999999</v>
      </c>
      <c r="R212" s="59">
        <v>8.0000000000000004E-4</v>
      </c>
      <c r="S212" s="59">
        <v>6.9999999999999999E-4</v>
      </c>
      <c r="T212" s="59">
        <v>2.9999999999999997E-4</v>
      </c>
    </row>
    <row r="213" spans="1:20">
      <c r="A213" s="60" t="s">
        <v>305</v>
      </c>
      <c r="B213" s="115" t="s">
        <v>3488</v>
      </c>
      <c r="C213" s="115" t="s">
        <v>3488</v>
      </c>
      <c r="D213" s="115" t="s">
        <v>3488</v>
      </c>
      <c r="E213" s="115" t="s">
        <v>3488</v>
      </c>
      <c r="F213" s="115" t="s">
        <v>3488</v>
      </c>
      <c r="G213" s="115" t="s">
        <v>3488</v>
      </c>
      <c r="H213" s="115" t="s">
        <v>3488</v>
      </c>
      <c r="I213" s="115" t="s">
        <v>3488</v>
      </c>
      <c r="J213" s="62">
        <v>2.82</v>
      </c>
      <c r="K213" s="115" t="s">
        <v>3488</v>
      </c>
      <c r="L213" s="115" t="s">
        <v>3488</v>
      </c>
      <c r="M213" s="61">
        <v>4.6899999999999997E-2</v>
      </c>
      <c r="N213" s="62">
        <v>351536.38</v>
      </c>
      <c r="O213" s="115" t="s">
        <v>3488</v>
      </c>
      <c r="P213" s="62">
        <v>0</v>
      </c>
      <c r="Q213" s="62">
        <v>362.08247139999997</v>
      </c>
      <c r="R213" s="115" t="s">
        <v>3488</v>
      </c>
      <c r="S213" s="61">
        <v>2E-3</v>
      </c>
      <c r="T213" s="61">
        <v>8.0000000000000004E-4</v>
      </c>
    </row>
    <row r="214" spans="1:20">
      <c r="A214" t="s">
        <v>825</v>
      </c>
      <c r="B214" t="s">
        <v>826</v>
      </c>
      <c r="C214" t="s">
        <v>96</v>
      </c>
      <c r="D214" t="s">
        <v>108</v>
      </c>
      <c r="E214" t="s">
        <v>827</v>
      </c>
      <c r="F214" t="s">
        <v>688</v>
      </c>
      <c r="G214" t="s">
        <v>354</v>
      </c>
      <c r="H214" t="s">
        <v>174</v>
      </c>
      <c r="I214" s="113" t="s">
        <v>3488</v>
      </c>
      <c r="J214" s="58">
        <v>2.82</v>
      </c>
      <c r="K214" t="s">
        <v>98</v>
      </c>
      <c r="L214" s="59">
        <v>2.12E-2</v>
      </c>
      <c r="M214" s="59">
        <v>4.7699999999999999E-2</v>
      </c>
      <c r="N214" s="58">
        <v>351536.38</v>
      </c>
      <c r="O214" s="58">
        <v>103</v>
      </c>
      <c r="P214" s="58">
        <v>0</v>
      </c>
      <c r="Q214" s="58">
        <v>362.08247139999997</v>
      </c>
      <c r="R214" s="59">
        <v>2.3E-3</v>
      </c>
      <c r="S214" s="59">
        <v>2E-3</v>
      </c>
      <c r="T214" s="59">
        <v>8.0000000000000004E-4</v>
      </c>
    </row>
    <row r="215" spans="1:20">
      <c r="A215" s="60" t="s">
        <v>828</v>
      </c>
      <c r="B215" s="115" t="s">
        <v>3488</v>
      </c>
      <c r="C215" s="115" t="s">
        <v>3488</v>
      </c>
      <c r="D215" s="115" t="s">
        <v>3488</v>
      </c>
      <c r="E215" s="115" t="s">
        <v>3488</v>
      </c>
      <c r="F215" s="115" t="s">
        <v>3488</v>
      </c>
      <c r="G215" s="115" t="s">
        <v>3488</v>
      </c>
      <c r="H215" s="115" t="s">
        <v>3488</v>
      </c>
      <c r="I215" s="115" t="s">
        <v>3488</v>
      </c>
      <c r="J215" s="62">
        <v>0</v>
      </c>
      <c r="K215" s="115" t="s">
        <v>3488</v>
      </c>
      <c r="L215" s="115" t="s">
        <v>3488</v>
      </c>
      <c r="M215" s="61">
        <v>0</v>
      </c>
      <c r="N215" s="62">
        <v>0</v>
      </c>
      <c r="O215" s="115" t="s">
        <v>3488</v>
      </c>
      <c r="P215" s="62">
        <v>0</v>
      </c>
      <c r="Q215" s="62">
        <v>0</v>
      </c>
      <c r="R215" s="115" t="s">
        <v>3488</v>
      </c>
      <c r="S215" s="61">
        <v>0</v>
      </c>
      <c r="T215" s="61">
        <v>0</v>
      </c>
    </row>
    <row r="216" spans="1:20">
      <c r="A216" t="s">
        <v>176</v>
      </c>
      <c r="B216" t="s">
        <v>176</v>
      </c>
      <c r="C216" s="115" t="s">
        <v>3488</v>
      </c>
      <c r="D216" s="115" t="s">
        <v>3488</v>
      </c>
      <c r="E216" s="115" t="s">
        <v>3488</v>
      </c>
      <c r="F216" t="s">
        <v>176</v>
      </c>
      <c r="G216" t="s">
        <v>176</v>
      </c>
      <c r="H216" s="115" t="s">
        <v>3488</v>
      </c>
      <c r="I216" s="115" t="s">
        <v>3488</v>
      </c>
      <c r="J216" s="58">
        <v>0</v>
      </c>
      <c r="K216" t="s">
        <v>176</v>
      </c>
      <c r="L216" s="59">
        <v>0</v>
      </c>
      <c r="M216" s="59">
        <v>0</v>
      </c>
      <c r="N216" s="58">
        <v>0</v>
      </c>
      <c r="O216" s="58">
        <v>0</v>
      </c>
      <c r="P216" s="115" t="s">
        <v>3488</v>
      </c>
      <c r="Q216" s="58">
        <v>0</v>
      </c>
      <c r="R216" s="59">
        <v>0</v>
      </c>
      <c r="S216" s="59">
        <v>0</v>
      </c>
      <c r="T216" s="59">
        <v>0</v>
      </c>
    </row>
    <row r="217" spans="1:20">
      <c r="A217" s="60" t="s">
        <v>187</v>
      </c>
      <c r="B217" s="115" t="s">
        <v>3488</v>
      </c>
      <c r="C217" s="115" t="s">
        <v>3488</v>
      </c>
      <c r="D217" s="115" t="s">
        <v>3488</v>
      </c>
      <c r="E217" s="115" t="s">
        <v>3488</v>
      </c>
      <c r="F217" s="115" t="s">
        <v>3488</v>
      </c>
      <c r="G217" s="115" t="s">
        <v>3488</v>
      </c>
      <c r="H217" s="115" t="s">
        <v>3488</v>
      </c>
      <c r="I217" s="115" t="s">
        <v>3488</v>
      </c>
      <c r="J217" s="62">
        <v>4.74</v>
      </c>
      <c r="K217" s="115" t="s">
        <v>3488</v>
      </c>
      <c r="L217" s="115" t="s">
        <v>3488</v>
      </c>
      <c r="M217" s="61">
        <v>6.3899999999999998E-2</v>
      </c>
      <c r="N217" s="62">
        <v>6948949.75</v>
      </c>
      <c r="O217" s="115" t="s">
        <v>3488</v>
      </c>
      <c r="P217" s="62">
        <v>0</v>
      </c>
      <c r="Q217" s="62">
        <v>26096.009920693872</v>
      </c>
      <c r="R217" s="115" t="s">
        <v>3488</v>
      </c>
      <c r="S217" s="61">
        <v>0.14560000000000001</v>
      </c>
      <c r="T217" s="61">
        <v>5.6500000000000002E-2</v>
      </c>
    </row>
    <row r="218" spans="1:20">
      <c r="A218" s="60" t="s">
        <v>306</v>
      </c>
      <c r="B218" s="115" t="s">
        <v>3488</v>
      </c>
      <c r="C218" s="115" t="s">
        <v>3488</v>
      </c>
      <c r="D218" s="115" t="s">
        <v>3488</v>
      </c>
      <c r="E218" s="115" t="s">
        <v>3488</v>
      </c>
      <c r="F218" s="115" t="s">
        <v>3488</v>
      </c>
      <c r="G218" s="115" t="s">
        <v>3488</v>
      </c>
      <c r="H218" s="115" t="s">
        <v>3488</v>
      </c>
      <c r="I218" s="115" t="s">
        <v>3488</v>
      </c>
      <c r="J218" s="62">
        <v>5.09</v>
      </c>
      <c r="K218" s="115" t="s">
        <v>3488</v>
      </c>
      <c r="L218" s="115" t="s">
        <v>3488</v>
      </c>
      <c r="M218" s="61">
        <v>7.6200000000000004E-2</v>
      </c>
      <c r="N218" s="62">
        <v>1303207.72</v>
      </c>
      <c r="O218" s="115" t="s">
        <v>3488</v>
      </c>
      <c r="P218" s="62">
        <v>0</v>
      </c>
      <c r="Q218" s="62">
        <v>4527.1804681269005</v>
      </c>
      <c r="R218" s="115" t="s">
        <v>3488</v>
      </c>
      <c r="S218" s="61">
        <v>2.53E-2</v>
      </c>
      <c r="T218" s="61">
        <v>9.7999999999999997E-3</v>
      </c>
    </row>
    <row r="219" spans="1:20">
      <c r="A219" t="s">
        <v>829</v>
      </c>
      <c r="B219" t="s">
        <v>830</v>
      </c>
      <c r="C219" t="s">
        <v>108</v>
      </c>
      <c r="D219" t="s">
        <v>831</v>
      </c>
      <c r="E219" t="s">
        <v>320</v>
      </c>
      <c r="F219" t="s">
        <v>321</v>
      </c>
      <c r="G219" t="s">
        <v>832</v>
      </c>
      <c r="H219" t="s">
        <v>833</v>
      </c>
      <c r="I219" s="113" t="s">
        <v>3488</v>
      </c>
      <c r="J219" s="58">
        <v>6.86</v>
      </c>
      <c r="K219" t="s">
        <v>100</v>
      </c>
      <c r="L219" s="59">
        <v>3.7499999999999999E-2</v>
      </c>
      <c r="M219" s="59">
        <v>6.1400000000000003E-2</v>
      </c>
      <c r="N219" s="58">
        <v>50338.879999999997</v>
      </c>
      <c r="O219" s="58">
        <v>85.582330000000098</v>
      </c>
      <c r="P219" s="58">
        <v>0</v>
      </c>
      <c r="Q219" s="58">
        <v>156.25546307245199</v>
      </c>
      <c r="R219" s="59">
        <v>1E-4</v>
      </c>
      <c r="S219" s="59">
        <v>8.9999999999999998E-4</v>
      </c>
      <c r="T219" s="59">
        <v>2.9999999999999997E-4</v>
      </c>
    </row>
    <row r="220" spans="1:20">
      <c r="A220" t="s">
        <v>834</v>
      </c>
      <c r="B220" t="s">
        <v>835</v>
      </c>
      <c r="C220" t="s">
        <v>108</v>
      </c>
      <c r="D220" t="s">
        <v>831</v>
      </c>
      <c r="E220" t="s">
        <v>451</v>
      </c>
      <c r="F220" t="s">
        <v>311</v>
      </c>
      <c r="G220" t="s">
        <v>836</v>
      </c>
      <c r="H220" t="s">
        <v>296</v>
      </c>
      <c r="I220" s="113" t="s">
        <v>3488</v>
      </c>
      <c r="J220" s="58">
        <v>2.64</v>
      </c>
      <c r="K220" t="s">
        <v>100</v>
      </c>
      <c r="L220" s="59">
        <v>3.2599999999999997E-2</v>
      </c>
      <c r="M220" s="59">
        <v>8.6599999999999996E-2</v>
      </c>
      <c r="N220" s="58">
        <v>151177.47</v>
      </c>
      <c r="O220" s="58">
        <v>87.799629999999937</v>
      </c>
      <c r="P220" s="58">
        <v>0</v>
      </c>
      <c r="Q220" s="58">
        <v>481.42353149329</v>
      </c>
      <c r="R220" s="59">
        <v>2.0000000000000001E-4</v>
      </c>
      <c r="S220" s="59">
        <v>2.7000000000000001E-3</v>
      </c>
      <c r="T220" s="59">
        <v>1E-3</v>
      </c>
    </row>
    <row r="221" spans="1:20">
      <c r="A221" t="s">
        <v>837</v>
      </c>
      <c r="B221" t="s">
        <v>838</v>
      </c>
      <c r="C221" t="s">
        <v>108</v>
      </c>
      <c r="D221" t="s">
        <v>831</v>
      </c>
      <c r="E221" t="s">
        <v>441</v>
      </c>
      <c r="F221" t="s">
        <v>311</v>
      </c>
      <c r="G221" t="s">
        <v>836</v>
      </c>
      <c r="H221" t="s">
        <v>296</v>
      </c>
      <c r="I221" s="113" t="s">
        <v>3488</v>
      </c>
      <c r="J221" s="58">
        <v>1.99</v>
      </c>
      <c r="K221" t="s">
        <v>100</v>
      </c>
      <c r="L221" s="59">
        <v>3.2800000000000003E-2</v>
      </c>
      <c r="M221" s="59">
        <v>8.3099999999999993E-2</v>
      </c>
      <c r="N221" s="58">
        <v>213990.11</v>
      </c>
      <c r="O221" s="58">
        <v>91.480680000000007</v>
      </c>
      <c r="P221" s="58">
        <v>0</v>
      </c>
      <c r="Q221" s="58">
        <v>710.02009734823298</v>
      </c>
      <c r="R221" s="59">
        <v>2.9999999999999997E-4</v>
      </c>
      <c r="S221" s="59">
        <v>4.0000000000000001E-3</v>
      </c>
      <c r="T221" s="59">
        <v>1.5E-3</v>
      </c>
    </row>
    <row r="222" spans="1:20">
      <c r="A222" t="s">
        <v>839</v>
      </c>
      <c r="B222" t="s">
        <v>840</v>
      </c>
      <c r="C222" t="s">
        <v>108</v>
      </c>
      <c r="D222" t="s">
        <v>831</v>
      </c>
      <c r="E222" t="s">
        <v>441</v>
      </c>
      <c r="F222" t="s">
        <v>311</v>
      </c>
      <c r="G222" t="s">
        <v>836</v>
      </c>
      <c r="H222" t="s">
        <v>296</v>
      </c>
      <c r="I222" s="113" t="s">
        <v>3488</v>
      </c>
      <c r="J222" s="58">
        <v>3.83</v>
      </c>
      <c r="K222" t="s">
        <v>100</v>
      </c>
      <c r="L222" s="59">
        <v>7.1300000000000002E-2</v>
      </c>
      <c r="M222" s="59">
        <v>7.4999999999999997E-2</v>
      </c>
      <c r="N222" s="58">
        <v>122228.6</v>
      </c>
      <c r="O222" s="58">
        <v>101.25704999999998</v>
      </c>
      <c r="P222" s="58">
        <v>0</v>
      </c>
      <c r="Q222" s="58">
        <v>448.89592563332002</v>
      </c>
      <c r="R222" s="59">
        <v>2.0000000000000001E-4</v>
      </c>
      <c r="S222" s="59">
        <v>2.5000000000000001E-3</v>
      </c>
      <c r="T222" s="59">
        <v>1E-3</v>
      </c>
    </row>
    <row r="223" spans="1:20">
      <c r="A223" t="s">
        <v>841</v>
      </c>
      <c r="B223" t="s">
        <v>842</v>
      </c>
      <c r="C223" t="s">
        <v>108</v>
      </c>
      <c r="D223" t="s">
        <v>831</v>
      </c>
      <c r="E223" t="s">
        <v>843</v>
      </c>
      <c r="F223" t="s">
        <v>479</v>
      </c>
      <c r="G223" t="s">
        <v>844</v>
      </c>
      <c r="H223" t="s">
        <v>296</v>
      </c>
      <c r="I223" s="113" t="s">
        <v>3488</v>
      </c>
      <c r="J223" s="58">
        <v>9.4600000000000009</v>
      </c>
      <c r="K223" t="s">
        <v>100</v>
      </c>
      <c r="L223" s="59">
        <v>6.3799999999999996E-2</v>
      </c>
      <c r="M223" s="59">
        <v>6.8699999999999997E-2</v>
      </c>
      <c r="N223" s="58">
        <v>305893.14</v>
      </c>
      <c r="O223" s="58">
        <v>94.761249999999748</v>
      </c>
      <c r="P223" s="58">
        <v>0</v>
      </c>
      <c r="Q223" s="58">
        <v>1051.35182766616</v>
      </c>
      <c r="R223" s="59">
        <v>4.0000000000000002E-4</v>
      </c>
      <c r="S223" s="59">
        <v>5.8999999999999999E-3</v>
      </c>
      <c r="T223" s="59">
        <v>2.3E-3</v>
      </c>
    </row>
    <row r="224" spans="1:20">
      <c r="A224" t="s">
        <v>845</v>
      </c>
      <c r="B224" t="s">
        <v>846</v>
      </c>
      <c r="C224" t="s">
        <v>108</v>
      </c>
      <c r="D224" t="s">
        <v>831</v>
      </c>
      <c r="E224" t="s">
        <v>847</v>
      </c>
      <c r="F224" t="s">
        <v>311</v>
      </c>
      <c r="G224" t="s">
        <v>844</v>
      </c>
      <c r="H224" t="s">
        <v>833</v>
      </c>
      <c r="I224" s="113" t="s">
        <v>3488</v>
      </c>
      <c r="J224" s="58">
        <v>2.19</v>
      </c>
      <c r="K224" t="s">
        <v>100</v>
      </c>
      <c r="L224" s="59">
        <v>3.0800000000000001E-2</v>
      </c>
      <c r="M224" s="59">
        <v>8.6099999999999996E-2</v>
      </c>
      <c r="N224" s="58">
        <v>171699.01</v>
      </c>
      <c r="O224" s="58">
        <v>89.040420000000012</v>
      </c>
      <c r="P224" s="58">
        <v>0</v>
      </c>
      <c r="Q224" s="58">
        <v>554.50127173370697</v>
      </c>
      <c r="R224" s="59">
        <v>2.9999999999999997E-4</v>
      </c>
      <c r="S224" s="59">
        <v>3.0999999999999999E-3</v>
      </c>
      <c r="T224" s="59">
        <v>1.1999999999999999E-3</v>
      </c>
    </row>
    <row r="225" spans="1:20">
      <c r="A225" t="s">
        <v>848</v>
      </c>
      <c r="B225" t="s">
        <v>849</v>
      </c>
      <c r="C225" t="s">
        <v>108</v>
      </c>
      <c r="D225" t="s">
        <v>831</v>
      </c>
      <c r="E225" t="s">
        <v>850</v>
      </c>
      <c r="F225" t="s">
        <v>851</v>
      </c>
      <c r="G225" t="s">
        <v>852</v>
      </c>
      <c r="H225" t="s">
        <v>833</v>
      </c>
      <c r="I225" s="113" t="s">
        <v>3488</v>
      </c>
      <c r="J225" s="58">
        <v>6.49</v>
      </c>
      <c r="K225" t="s">
        <v>100</v>
      </c>
      <c r="L225" s="59">
        <v>8.5000000000000006E-2</v>
      </c>
      <c r="M225" s="59">
        <v>9.1800000000000007E-2</v>
      </c>
      <c r="N225" s="58">
        <v>128661.68</v>
      </c>
      <c r="O225" s="58">
        <v>99.108279999999951</v>
      </c>
      <c r="P225" s="58">
        <v>0</v>
      </c>
      <c r="Q225" s="58">
        <v>462.49464924938599</v>
      </c>
      <c r="R225" s="59">
        <v>2.0000000000000001E-4</v>
      </c>
      <c r="S225" s="59">
        <v>2.5999999999999999E-3</v>
      </c>
      <c r="T225" s="59">
        <v>1E-3</v>
      </c>
    </row>
    <row r="226" spans="1:20">
      <c r="A226" t="s">
        <v>853</v>
      </c>
      <c r="B226" t="s">
        <v>854</v>
      </c>
      <c r="C226" t="s">
        <v>108</v>
      </c>
      <c r="D226" t="s">
        <v>831</v>
      </c>
      <c r="E226" t="s">
        <v>855</v>
      </c>
      <c r="F226" t="s">
        <v>856</v>
      </c>
      <c r="G226" t="s">
        <v>852</v>
      </c>
      <c r="H226" t="s">
        <v>296</v>
      </c>
      <c r="I226" s="113" t="s">
        <v>3488</v>
      </c>
      <c r="J226" s="58">
        <v>5.55</v>
      </c>
      <c r="K226" t="s">
        <v>102</v>
      </c>
      <c r="L226" s="59">
        <v>4.3799999999999999E-2</v>
      </c>
      <c r="M226" s="59">
        <v>5.4800000000000001E-2</v>
      </c>
      <c r="N226" s="58">
        <v>32165.42</v>
      </c>
      <c r="O226" s="58">
        <v>94.237790000000217</v>
      </c>
      <c r="P226" s="58">
        <v>0</v>
      </c>
      <c r="Q226" s="58">
        <v>121.599542787918</v>
      </c>
      <c r="R226" s="59">
        <v>0</v>
      </c>
      <c r="S226" s="59">
        <v>6.9999999999999999E-4</v>
      </c>
      <c r="T226" s="59">
        <v>2.9999999999999997E-4</v>
      </c>
    </row>
    <row r="227" spans="1:20">
      <c r="A227" t="s">
        <v>857</v>
      </c>
      <c r="B227" t="s">
        <v>858</v>
      </c>
      <c r="C227" t="s">
        <v>108</v>
      </c>
      <c r="D227" t="s">
        <v>831</v>
      </c>
      <c r="E227" t="s">
        <v>855</v>
      </c>
      <c r="F227" t="s">
        <v>856</v>
      </c>
      <c r="G227" t="s">
        <v>852</v>
      </c>
      <c r="H227" t="s">
        <v>296</v>
      </c>
      <c r="I227" s="113" t="s">
        <v>3488</v>
      </c>
      <c r="J227" s="58">
        <v>4.54</v>
      </c>
      <c r="K227" t="s">
        <v>102</v>
      </c>
      <c r="L227" s="59">
        <v>7.3800000000000004E-2</v>
      </c>
      <c r="M227" s="59">
        <v>5.3199999999999997E-2</v>
      </c>
      <c r="N227" s="58">
        <v>65939.11</v>
      </c>
      <c r="O227" s="58">
        <v>111.22804000000009</v>
      </c>
      <c r="P227" s="58">
        <v>0</v>
      </c>
      <c r="Q227" s="58">
        <v>294.22189482967502</v>
      </c>
      <c r="R227" s="59">
        <v>1E-4</v>
      </c>
      <c r="S227" s="59">
        <v>1.6000000000000001E-3</v>
      </c>
      <c r="T227" s="59">
        <v>5.9999999999999995E-4</v>
      </c>
    </row>
    <row r="228" spans="1:20">
      <c r="A228" t="s">
        <v>859</v>
      </c>
      <c r="B228" t="s">
        <v>860</v>
      </c>
      <c r="C228" t="s">
        <v>108</v>
      </c>
      <c r="D228" t="s">
        <v>831</v>
      </c>
      <c r="E228" t="s">
        <v>855</v>
      </c>
      <c r="F228" t="s">
        <v>856</v>
      </c>
      <c r="G228" t="s">
        <v>852</v>
      </c>
      <c r="H228" t="s">
        <v>296</v>
      </c>
      <c r="I228" s="113" t="s">
        <v>3488</v>
      </c>
      <c r="J228" s="58">
        <v>5.69</v>
      </c>
      <c r="K228" t="s">
        <v>100</v>
      </c>
      <c r="L228" s="59">
        <v>8.1299999999999997E-2</v>
      </c>
      <c r="M228" s="59">
        <v>6.5299999999999997E-2</v>
      </c>
      <c r="N228" s="58">
        <v>61114.3</v>
      </c>
      <c r="O228" s="58">
        <v>111.16778999999991</v>
      </c>
      <c r="P228" s="58">
        <v>0</v>
      </c>
      <c r="Q228" s="58">
        <v>246.41626431275901</v>
      </c>
      <c r="R228" s="59">
        <v>1E-4</v>
      </c>
      <c r="S228" s="59">
        <v>1.4E-3</v>
      </c>
      <c r="T228" s="59">
        <v>5.0000000000000001E-4</v>
      </c>
    </row>
    <row r="229" spans="1:20">
      <c r="A229" s="60" t="s">
        <v>307</v>
      </c>
      <c r="B229" s="115" t="s">
        <v>3488</v>
      </c>
      <c r="C229" s="115" t="s">
        <v>3488</v>
      </c>
      <c r="D229" s="115" t="s">
        <v>3488</v>
      </c>
      <c r="E229" s="115" t="s">
        <v>3488</v>
      </c>
      <c r="F229" s="115" t="s">
        <v>3488</v>
      </c>
      <c r="G229" s="115" t="s">
        <v>3488</v>
      </c>
      <c r="H229" s="115" t="s">
        <v>3488</v>
      </c>
      <c r="I229" s="115" t="s">
        <v>3488</v>
      </c>
      <c r="J229" s="62">
        <v>4.66</v>
      </c>
      <c r="K229" s="115" t="s">
        <v>3488</v>
      </c>
      <c r="L229" s="115" t="s">
        <v>3488</v>
      </c>
      <c r="M229" s="61">
        <v>6.13E-2</v>
      </c>
      <c r="N229" s="62">
        <v>5645742.0300000003</v>
      </c>
      <c r="O229" s="115" t="s">
        <v>3488</v>
      </c>
      <c r="P229" s="62">
        <v>0</v>
      </c>
      <c r="Q229" s="62">
        <v>21568.829452566973</v>
      </c>
      <c r="R229" s="115" t="s">
        <v>3488</v>
      </c>
      <c r="S229" s="61">
        <v>0.1203</v>
      </c>
      <c r="T229" s="61">
        <v>4.6699999999999998E-2</v>
      </c>
    </row>
    <row r="230" spans="1:20">
      <c r="A230" t="s">
        <v>861</v>
      </c>
      <c r="B230" t="s">
        <v>862</v>
      </c>
      <c r="C230" t="s">
        <v>108</v>
      </c>
      <c r="D230" t="s">
        <v>831</v>
      </c>
      <c r="E230" s="113" t="s">
        <v>3488</v>
      </c>
      <c r="F230" t="s">
        <v>863</v>
      </c>
      <c r="G230" t="s">
        <v>295</v>
      </c>
      <c r="H230" t="s">
        <v>833</v>
      </c>
      <c r="I230" s="113" t="s">
        <v>3488</v>
      </c>
      <c r="J230" s="58">
        <v>7.16</v>
      </c>
      <c r="K230" t="s">
        <v>102</v>
      </c>
      <c r="L230" s="59">
        <v>4.2500000000000003E-2</v>
      </c>
      <c r="M230" s="59">
        <v>4.36E-2</v>
      </c>
      <c r="N230" s="58">
        <v>64330.84</v>
      </c>
      <c r="O230" s="58">
        <v>100.85723000000004</v>
      </c>
      <c r="P230" s="58">
        <v>0</v>
      </c>
      <c r="Q230" s="58">
        <v>260.281847756741</v>
      </c>
      <c r="R230" s="59">
        <v>1E-4</v>
      </c>
      <c r="S230" s="59">
        <v>1.5E-3</v>
      </c>
      <c r="T230" s="59">
        <v>5.9999999999999995E-4</v>
      </c>
    </row>
    <row r="231" spans="1:20">
      <c r="A231" t="s">
        <v>864</v>
      </c>
      <c r="B231" t="s">
        <v>865</v>
      </c>
      <c r="C231" t="s">
        <v>108</v>
      </c>
      <c r="D231" t="s">
        <v>831</v>
      </c>
      <c r="E231" s="113" t="s">
        <v>3488</v>
      </c>
      <c r="F231" t="s">
        <v>863</v>
      </c>
      <c r="G231" t="s">
        <v>866</v>
      </c>
      <c r="H231" t="s">
        <v>833</v>
      </c>
      <c r="I231" s="113" t="s">
        <v>3488</v>
      </c>
      <c r="J231" s="58">
        <v>0.69</v>
      </c>
      <c r="K231" t="s">
        <v>100</v>
      </c>
      <c r="L231" s="59">
        <v>4.4999999999999998E-2</v>
      </c>
      <c r="M231" s="59">
        <v>6.0699999999999997E-2</v>
      </c>
      <c r="N231" s="58">
        <v>41.82</v>
      </c>
      <c r="O231" s="58">
        <v>101.30250597800095</v>
      </c>
      <c r="P231" s="58">
        <v>0</v>
      </c>
      <c r="Q231" s="58">
        <v>0.15365679591600001</v>
      </c>
      <c r="R231" s="59">
        <v>0</v>
      </c>
      <c r="S231" s="59">
        <v>0</v>
      </c>
      <c r="T231" s="59">
        <v>0</v>
      </c>
    </row>
    <row r="232" spans="1:20">
      <c r="A232" t="s">
        <v>867</v>
      </c>
      <c r="B232" t="s">
        <v>868</v>
      </c>
      <c r="C232" t="s">
        <v>108</v>
      </c>
      <c r="D232" t="s">
        <v>831</v>
      </c>
      <c r="E232" s="113" t="s">
        <v>3488</v>
      </c>
      <c r="F232" t="s">
        <v>863</v>
      </c>
      <c r="G232" t="s">
        <v>869</v>
      </c>
      <c r="H232" t="s">
        <v>870</v>
      </c>
      <c r="I232" s="113" t="s">
        <v>3488</v>
      </c>
      <c r="J232" s="58">
        <v>6.41</v>
      </c>
      <c r="K232" t="s">
        <v>100</v>
      </c>
      <c r="L232" s="59">
        <v>0.03</v>
      </c>
      <c r="M232" s="59">
        <v>6.2899999999999998E-2</v>
      </c>
      <c r="N232" s="58">
        <v>119012.05</v>
      </c>
      <c r="O232" s="58">
        <v>82.705669999999927</v>
      </c>
      <c r="P232" s="58">
        <v>0</v>
      </c>
      <c r="Q232" s="58">
        <v>357.004570259643</v>
      </c>
      <c r="R232" s="59">
        <v>1E-4</v>
      </c>
      <c r="S232" s="59">
        <v>2E-3</v>
      </c>
      <c r="T232" s="59">
        <v>8.0000000000000004E-4</v>
      </c>
    </row>
    <row r="233" spans="1:20">
      <c r="A233" t="s">
        <v>871</v>
      </c>
      <c r="B233" t="s">
        <v>872</v>
      </c>
      <c r="C233" t="s">
        <v>108</v>
      </c>
      <c r="D233" t="s">
        <v>831</v>
      </c>
      <c r="E233" s="113" t="s">
        <v>3488</v>
      </c>
      <c r="F233" t="s">
        <v>863</v>
      </c>
      <c r="G233" t="s">
        <v>869</v>
      </c>
      <c r="H233" t="s">
        <v>870</v>
      </c>
      <c r="I233" s="113" t="s">
        <v>3488</v>
      </c>
      <c r="J233" s="58">
        <v>7.05</v>
      </c>
      <c r="K233" t="s">
        <v>100</v>
      </c>
      <c r="L233" s="59">
        <v>3.5000000000000003E-2</v>
      </c>
      <c r="M233" s="59">
        <v>6.3600000000000004E-2</v>
      </c>
      <c r="N233" s="58">
        <v>48248.13</v>
      </c>
      <c r="O233" s="58">
        <v>83.612889999999979</v>
      </c>
      <c r="P233" s="58">
        <v>0</v>
      </c>
      <c r="Q233" s="58">
        <v>146.31918581857201</v>
      </c>
      <c r="R233" s="59">
        <v>1E-4</v>
      </c>
      <c r="S233" s="59">
        <v>8.0000000000000004E-4</v>
      </c>
      <c r="T233" s="59">
        <v>2.9999999999999997E-4</v>
      </c>
    </row>
    <row r="234" spans="1:20">
      <c r="A234" t="s">
        <v>873</v>
      </c>
      <c r="B234" t="s">
        <v>874</v>
      </c>
      <c r="C234" t="s">
        <v>108</v>
      </c>
      <c r="D234" t="s">
        <v>831</v>
      </c>
      <c r="E234" s="113" t="s">
        <v>3488</v>
      </c>
      <c r="F234" t="s">
        <v>863</v>
      </c>
      <c r="G234" t="s">
        <v>875</v>
      </c>
      <c r="H234" t="s">
        <v>870</v>
      </c>
      <c r="I234" s="113" t="s">
        <v>3488</v>
      </c>
      <c r="J234" s="58">
        <v>3.54</v>
      </c>
      <c r="K234" t="s">
        <v>100</v>
      </c>
      <c r="L234" s="59">
        <v>3.2000000000000001E-2</v>
      </c>
      <c r="M234" s="59">
        <v>9.8799999999999999E-2</v>
      </c>
      <c r="N234" s="58">
        <v>102929.34</v>
      </c>
      <c r="O234" s="58">
        <v>81.108330000000052</v>
      </c>
      <c r="P234" s="58">
        <v>0</v>
      </c>
      <c r="Q234" s="58">
        <v>302.79744277083802</v>
      </c>
      <c r="R234" s="59">
        <v>1E-4</v>
      </c>
      <c r="S234" s="59">
        <v>1.6999999999999999E-3</v>
      </c>
      <c r="T234" s="59">
        <v>6.9999999999999999E-4</v>
      </c>
    </row>
    <row r="235" spans="1:20">
      <c r="A235" t="s">
        <v>876</v>
      </c>
      <c r="B235" t="s">
        <v>877</v>
      </c>
      <c r="C235" t="s">
        <v>108</v>
      </c>
      <c r="D235" t="s">
        <v>831</v>
      </c>
      <c r="E235" s="113" t="s">
        <v>3488</v>
      </c>
      <c r="F235" t="s">
        <v>863</v>
      </c>
      <c r="G235" t="s">
        <v>878</v>
      </c>
      <c r="H235" t="s">
        <v>833</v>
      </c>
      <c r="I235" s="113" t="s">
        <v>3488</v>
      </c>
      <c r="J235" s="58">
        <v>7.18</v>
      </c>
      <c r="K235" t="s">
        <v>102</v>
      </c>
      <c r="L235" s="59">
        <v>4.2500000000000003E-2</v>
      </c>
      <c r="M235" s="59">
        <v>4.3900000000000002E-2</v>
      </c>
      <c r="N235" s="58">
        <v>128661.68</v>
      </c>
      <c r="O235" s="58">
        <v>102.01257999999993</v>
      </c>
      <c r="P235" s="58">
        <v>0</v>
      </c>
      <c r="Q235" s="58">
        <v>526.52690970855201</v>
      </c>
      <c r="R235" s="59">
        <v>1E-4</v>
      </c>
      <c r="S235" s="59">
        <v>2.8999999999999998E-3</v>
      </c>
      <c r="T235" s="59">
        <v>1.1000000000000001E-3</v>
      </c>
    </row>
    <row r="236" spans="1:20">
      <c r="A236" t="s">
        <v>879</v>
      </c>
      <c r="B236" t="s">
        <v>880</v>
      </c>
      <c r="C236" t="s">
        <v>108</v>
      </c>
      <c r="D236" t="s">
        <v>831</v>
      </c>
      <c r="E236" s="113" t="s">
        <v>3488</v>
      </c>
      <c r="F236" t="s">
        <v>881</v>
      </c>
      <c r="G236" t="s">
        <v>878</v>
      </c>
      <c r="H236" t="s">
        <v>833</v>
      </c>
      <c r="I236" s="113" t="s">
        <v>3488</v>
      </c>
      <c r="J236" s="58">
        <v>7.37</v>
      </c>
      <c r="K236" t="s">
        <v>100</v>
      </c>
      <c r="L236" s="59">
        <v>5.8799999999999998E-2</v>
      </c>
      <c r="M236" s="59">
        <v>5.4800000000000001E-2</v>
      </c>
      <c r="N236" s="58">
        <v>64330.84</v>
      </c>
      <c r="O236" s="58">
        <v>106.23859999999979</v>
      </c>
      <c r="P236" s="58">
        <v>0</v>
      </c>
      <c r="Q236" s="58">
        <v>247.88435458543799</v>
      </c>
      <c r="R236" s="59">
        <v>1E-4</v>
      </c>
      <c r="S236" s="59">
        <v>1.4E-3</v>
      </c>
      <c r="T236" s="59">
        <v>5.0000000000000001E-4</v>
      </c>
    </row>
    <row r="237" spans="1:20">
      <c r="A237" t="s">
        <v>882</v>
      </c>
      <c r="B237" t="s">
        <v>883</v>
      </c>
      <c r="C237" t="s">
        <v>108</v>
      </c>
      <c r="D237" t="s">
        <v>831</v>
      </c>
      <c r="E237" s="113" t="s">
        <v>3488</v>
      </c>
      <c r="F237" t="s">
        <v>884</v>
      </c>
      <c r="G237" t="s">
        <v>878</v>
      </c>
      <c r="H237" t="s">
        <v>833</v>
      </c>
      <c r="I237" s="113" t="s">
        <v>3488</v>
      </c>
      <c r="J237" s="58">
        <v>3.33</v>
      </c>
      <c r="K237" t="s">
        <v>104</v>
      </c>
      <c r="L237" s="59">
        <v>4.6300000000000001E-2</v>
      </c>
      <c r="M237" s="59">
        <v>5.8299999999999998E-2</v>
      </c>
      <c r="N237" s="58">
        <v>96496.26</v>
      </c>
      <c r="O237" s="58">
        <v>97.506599999999992</v>
      </c>
      <c r="P237" s="58">
        <v>0</v>
      </c>
      <c r="Q237" s="58">
        <v>434.78150800962698</v>
      </c>
      <c r="R237" s="59">
        <v>2.0000000000000001E-4</v>
      </c>
      <c r="S237" s="59">
        <v>2.3999999999999998E-3</v>
      </c>
      <c r="T237" s="59">
        <v>8.9999999999999998E-4</v>
      </c>
    </row>
    <row r="238" spans="1:20">
      <c r="A238" t="s">
        <v>885</v>
      </c>
      <c r="B238" t="s">
        <v>886</v>
      </c>
      <c r="C238" t="s">
        <v>108</v>
      </c>
      <c r="D238" t="s">
        <v>831</v>
      </c>
      <c r="E238" s="113" t="s">
        <v>3488</v>
      </c>
      <c r="F238" t="s">
        <v>884</v>
      </c>
      <c r="G238" t="s">
        <v>832</v>
      </c>
      <c r="H238" t="s">
        <v>833</v>
      </c>
      <c r="I238" s="113" t="s">
        <v>3488</v>
      </c>
      <c r="J238" s="58">
        <v>6.91</v>
      </c>
      <c r="K238" t="s">
        <v>100</v>
      </c>
      <c r="L238" s="59">
        <v>6.7400000000000002E-2</v>
      </c>
      <c r="M238" s="59">
        <v>5.6399999999999999E-2</v>
      </c>
      <c r="N238" s="58">
        <v>48248.13</v>
      </c>
      <c r="O238" s="58">
        <v>107.58700999999974</v>
      </c>
      <c r="P238" s="58">
        <v>0</v>
      </c>
      <c r="Q238" s="58">
        <v>188.27292906458001</v>
      </c>
      <c r="R238" s="59">
        <v>0</v>
      </c>
      <c r="S238" s="59">
        <v>1.1000000000000001E-3</v>
      </c>
      <c r="T238" s="59">
        <v>4.0000000000000002E-4</v>
      </c>
    </row>
    <row r="239" spans="1:20">
      <c r="A239" t="s">
        <v>887</v>
      </c>
      <c r="B239" t="s">
        <v>888</v>
      </c>
      <c r="C239" t="s">
        <v>108</v>
      </c>
      <c r="D239" t="s">
        <v>831</v>
      </c>
      <c r="E239" s="113" t="s">
        <v>3488</v>
      </c>
      <c r="F239" t="s">
        <v>884</v>
      </c>
      <c r="G239" t="s">
        <v>832</v>
      </c>
      <c r="H239" t="s">
        <v>833</v>
      </c>
      <c r="I239" s="113" t="s">
        <v>3488</v>
      </c>
      <c r="J239" s="58">
        <v>4.95</v>
      </c>
      <c r="K239" t="s">
        <v>100</v>
      </c>
      <c r="L239" s="59">
        <v>3.9300000000000002E-2</v>
      </c>
      <c r="M239" s="59">
        <v>5.8700000000000002E-2</v>
      </c>
      <c r="N239" s="58">
        <v>68029.86</v>
      </c>
      <c r="O239" s="58">
        <v>92.249900000000096</v>
      </c>
      <c r="P239" s="58">
        <v>0</v>
      </c>
      <c r="Q239" s="58">
        <v>227.621372053648</v>
      </c>
      <c r="R239" s="59">
        <v>0</v>
      </c>
      <c r="S239" s="59">
        <v>1.2999999999999999E-3</v>
      </c>
      <c r="T239" s="59">
        <v>5.0000000000000001E-4</v>
      </c>
    </row>
    <row r="240" spans="1:20">
      <c r="A240" t="s">
        <v>889</v>
      </c>
      <c r="B240" t="s">
        <v>890</v>
      </c>
      <c r="C240" t="s">
        <v>108</v>
      </c>
      <c r="D240" t="s">
        <v>831</v>
      </c>
      <c r="E240" s="113" t="s">
        <v>3488</v>
      </c>
      <c r="F240" t="s">
        <v>891</v>
      </c>
      <c r="G240" t="s">
        <v>832</v>
      </c>
      <c r="H240" t="s">
        <v>296</v>
      </c>
      <c r="I240" s="113" t="s">
        <v>3488</v>
      </c>
      <c r="J240" s="58">
        <v>2.5499999999999998</v>
      </c>
      <c r="K240" t="s">
        <v>100</v>
      </c>
      <c r="L240" s="59">
        <v>4.7500000000000001E-2</v>
      </c>
      <c r="M240" s="59">
        <v>7.3499999999999996E-2</v>
      </c>
      <c r="N240" s="58">
        <v>73980.47</v>
      </c>
      <c r="O240" s="58">
        <v>94.500669999999843</v>
      </c>
      <c r="P240" s="58">
        <v>0</v>
      </c>
      <c r="Q240" s="58">
        <v>253.57096842405301</v>
      </c>
      <c r="R240" s="59">
        <v>0</v>
      </c>
      <c r="S240" s="59">
        <v>1.4E-3</v>
      </c>
      <c r="T240" s="59">
        <v>5.0000000000000001E-4</v>
      </c>
    </row>
    <row r="241" spans="1:20">
      <c r="A241" t="s">
        <v>892</v>
      </c>
      <c r="B241" t="s">
        <v>893</v>
      </c>
      <c r="C241" t="s">
        <v>108</v>
      </c>
      <c r="D241" t="s">
        <v>831</v>
      </c>
      <c r="E241" s="113" t="s">
        <v>3488</v>
      </c>
      <c r="F241" t="s">
        <v>891</v>
      </c>
      <c r="G241" t="s">
        <v>832</v>
      </c>
      <c r="H241" t="s">
        <v>296</v>
      </c>
      <c r="I241" s="113" t="s">
        <v>3488</v>
      </c>
      <c r="J241" s="58">
        <v>5.62</v>
      </c>
      <c r="K241" t="s">
        <v>100</v>
      </c>
      <c r="L241" s="59">
        <v>5.1299999999999998E-2</v>
      </c>
      <c r="M241" s="59">
        <v>7.2099999999999997E-2</v>
      </c>
      <c r="N241" s="58">
        <v>52912.12</v>
      </c>
      <c r="O241" s="58">
        <v>89.959669999999733</v>
      </c>
      <c r="P241" s="58">
        <v>0</v>
      </c>
      <c r="Q241" s="58">
        <v>172.64363510184799</v>
      </c>
      <c r="R241" s="59">
        <v>0</v>
      </c>
      <c r="S241" s="59">
        <v>1E-3</v>
      </c>
      <c r="T241" s="59">
        <v>4.0000000000000002E-4</v>
      </c>
    </row>
    <row r="242" spans="1:20">
      <c r="A242" t="s">
        <v>894</v>
      </c>
      <c r="B242" t="s">
        <v>895</v>
      </c>
      <c r="C242" t="s">
        <v>108</v>
      </c>
      <c r="D242" t="s">
        <v>831</v>
      </c>
      <c r="E242" s="113" t="s">
        <v>3488</v>
      </c>
      <c r="F242" t="s">
        <v>896</v>
      </c>
      <c r="G242" t="s">
        <v>836</v>
      </c>
      <c r="H242" t="s">
        <v>296</v>
      </c>
      <c r="I242" s="113" t="s">
        <v>3488</v>
      </c>
      <c r="J242" s="58">
        <v>6.96</v>
      </c>
      <c r="K242" t="s">
        <v>100</v>
      </c>
      <c r="L242" s="59">
        <v>3.3000000000000002E-2</v>
      </c>
      <c r="M242" s="59">
        <v>5.2699999999999997E-2</v>
      </c>
      <c r="N242" s="58">
        <v>96496.26</v>
      </c>
      <c r="O242" s="58">
        <v>88.375999999999948</v>
      </c>
      <c r="P242" s="58">
        <v>0</v>
      </c>
      <c r="Q242" s="58">
        <v>309.30887249327498</v>
      </c>
      <c r="R242" s="59">
        <v>0</v>
      </c>
      <c r="S242" s="59">
        <v>1.6999999999999999E-3</v>
      </c>
      <c r="T242" s="59">
        <v>6.9999999999999999E-4</v>
      </c>
    </row>
    <row r="243" spans="1:20">
      <c r="A243" t="s">
        <v>897</v>
      </c>
      <c r="B243" t="s">
        <v>898</v>
      </c>
      <c r="C243" t="s">
        <v>108</v>
      </c>
      <c r="D243" t="s">
        <v>831</v>
      </c>
      <c r="E243" s="113" t="s">
        <v>3488</v>
      </c>
      <c r="F243" t="s">
        <v>863</v>
      </c>
      <c r="G243" t="s">
        <v>899</v>
      </c>
      <c r="H243" t="s">
        <v>870</v>
      </c>
      <c r="I243" s="113" t="s">
        <v>3488</v>
      </c>
      <c r="J243" s="58">
        <v>6.52</v>
      </c>
      <c r="K243" t="s">
        <v>102</v>
      </c>
      <c r="L243" s="59">
        <v>5.8000000000000003E-2</v>
      </c>
      <c r="M243" s="59">
        <v>4.58E-2</v>
      </c>
      <c r="N243" s="58">
        <v>48248.13</v>
      </c>
      <c r="O243" s="58">
        <v>110.29677000000018</v>
      </c>
      <c r="P243" s="58">
        <v>0</v>
      </c>
      <c r="Q243" s="58">
        <v>213.48182299771901</v>
      </c>
      <c r="R243" s="59">
        <v>1E-4</v>
      </c>
      <c r="S243" s="59">
        <v>1.1999999999999999E-3</v>
      </c>
      <c r="T243" s="59">
        <v>5.0000000000000001E-4</v>
      </c>
    </row>
    <row r="244" spans="1:20">
      <c r="A244" t="s">
        <v>900</v>
      </c>
      <c r="B244" t="s">
        <v>901</v>
      </c>
      <c r="C244" t="s">
        <v>108</v>
      </c>
      <c r="D244" t="s">
        <v>831</v>
      </c>
      <c r="E244" s="113" t="s">
        <v>3488</v>
      </c>
      <c r="F244" t="s">
        <v>884</v>
      </c>
      <c r="G244" t="s">
        <v>836</v>
      </c>
      <c r="H244" t="s">
        <v>833</v>
      </c>
      <c r="I244" s="113" t="s">
        <v>3488</v>
      </c>
      <c r="J244" s="58">
        <v>7.26</v>
      </c>
      <c r="K244" t="s">
        <v>100</v>
      </c>
      <c r="L244" s="59">
        <v>6.1699999999999998E-2</v>
      </c>
      <c r="M244" s="59">
        <v>5.6800000000000003E-2</v>
      </c>
      <c r="N244" s="58">
        <v>48248.13</v>
      </c>
      <c r="O244" s="58">
        <v>103.84925000000018</v>
      </c>
      <c r="P244" s="58">
        <v>0</v>
      </c>
      <c r="Q244" s="58">
        <v>181.73199978937899</v>
      </c>
      <c r="R244" s="59">
        <v>0</v>
      </c>
      <c r="S244" s="59">
        <v>1E-3</v>
      </c>
      <c r="T244" s="59">
        <v>4.0000000000000002E-4</v>
      </c>
    </row>
    <row r="245" spans="1:20">
      <c r="A245" t="s">
        <v>902</v>
      </c>
      <c r="B245" t="s">
        <v>903</v>
      </c>
      <c r="C245" t="s">
        <v>108</v>
      </c>
      <c r="D245" t="s">
        <v>831</v>
      </c>
      <c r="E245" s="113" t="s">
        <v>3488</v>
      </c>
      <c r="F245" t="s">
        <v>904</v>
      </c>
      <c r="G245" t="s">
        <v>836</v>
      </c>
      <c r="H245" t="s">
        <v>296</v>
      </c>
      <c r="I245" s="113" t="s">
        <v>3488</v>
      </c>
      <c r="J245" s="58">
        <v>6.72</v>
      </c>
      <c r="K245" t="s">
        <v>100</v>
      </c>
      <c r="L245" s="59">
        <v>6.4000000000000001E-2</v>
      </c>
      <c r="M245" s="59">
        <v>5.4600000000000003E-2</v>
      </c>
      <c r="N245" s="58">
        <v>41815.050000000003</v>
      </c>
      <c r="O245" s="58">
        <v>109.184</v>
      </c>
      <c r="P245" s="58">
        <v>0</v>
      </c>
      <c r="Q245" s="58">
        <v>165.59193338438399</v>
      </c>
      <c r="R245" s="59">
        <v>0</v>
      </c>
      <c r="S245" s="59">
        <v>8.9999999999999998E-4</v>
      </c>
      <c r="T245" s="59">
        <v>4.0000000000000002E-4</v>
      </c>
    </row>
    <row r="246" spans="1:20">
      <c r="A246" t="s">
        <v>905</v>
      </c>
      <c r="B246" t="s">
        <v>906</v>
      </c>
      <c r="C246" t="s">
        <v>108</v>
      </c>
      <c r="D246" t="s">
        <v>831</v>
      </c>
      <c r="E246" s="113" t="s">
        <v>3488</v>
      </c>
      <c r="F246" t="s">
        <v>884</v>
      </c>
      <c r="G246" t="s">
        <v>836</v>
      </c>
      <c r="H246" t="s">
        <v>833</v>
      </c>
      <c r="I246" s="113" t="s">
        <v>3488</v>
      </c>
      <c r="J246" s="58">
        <v>4.05</v>
      </c>
      <c r="K246" t="s">
        <v>102</v>
      </c>
      <c r="L246" s="59">
        <v>4.1300000000000003E-2</v>
      </c>
      <c r="M246" s="59">
        <v>0.04</v>
      </c>
      <c r="N246" s="58">
        <v>95531.3</v>
      </c>
      <c r="O246" s="58">
        <v>101.70788999999999</v>
      </c>
      <c r="P246" s="58">
        <v>0</v>
      </c>
      <c r="Q246" s="58">
        <v>389.77856736470699</v>
      </c>
      <c r="R246" s="59">
        <v>1E-4</v>
      </c>
      <c r="S246" s="59">
        <v>2.2000000000000001E-3</v>
      </c>
      <c r="T246" s="59">
        <v>8.0000000000000004E-4</v>
      </c>
    </row>
    <row r="247" spans="1:20">
      <c r="A247" t="s">
        <v>907</v>
      </c>
      <c r="B247" t="s">
        <v>908</v>
      </c>
      <c r="C247" t="s">
        <v>108</v>
      </c>
      <c r="D247" t="s">
        <v>831</v>
      </c>
      <c r="E247" s="113" t="s">
        <v>3488</v>
      </c>
      <c r="F247" t="s">
        <v>909</v>
      </c>
      <c r="G247" t="s">
        <v>836</v>
      </c>
      <c r="H247" t="s">
        <v>833</v>
      </c>
      <c r="I247" s="113" t="s">
        <v>3488</v>
      </c>
      <c r="J247" s="58">
        <v>6.78</v>
      </c>
      <c r="K247" t="s">
        <v>100</v>
      </c>
      <c r="L247" s="59">
        <v>6.8000000000000005E-2</v>
      </c>
      <c r="M247" s="59">
        <v>5.8299999999999998E-2</v>
      </c>
      <c r="N247" s="58">
        <v>96496.26</v>
      </c>
      <c r="O247" s="58">
        <v>109.30910000000006</v>
      </c>
      <c r="P247" s="58">
        <v>0</v>
      </c>
      <c r="Q247" s="58">
        <v>382.57303424294702</v>
      </c>
      <c r="R247" s="59">
        <v>1E-4</v>
      </c>
      <c r="S247" s="59">
        <v>2.0999999999999999E-3</v>
      </c>
      <c r="T247" s="59">
        <v>8.0000000000000004E-4</v>
      </c>
    </row>
    <row r="248" spans="1:20">
      <c r="A248" t="s">
        <v>910</v>
      </c>
      <c r="B248" t="s">
        <v>911</v>
      </c>
      <c r="C248" t="s">
        <v>108</v>
      </c>
      <c r="D248" t="s">
        <v>831</v>
      </c>
      <c r="E248" s="113" t="s">
        <v>3488</v>
      </c>
      <c r="F248" t="s">
        <v>863</v>
      </c>
      <c r="G248" t="s">
        <v>836</v>
      </c>
      <c r="H248" t="s">
        <v>296</v>
      </c>
      <c r="I248" s="113" t="s">
        <v>3488</v>
      </c>
      <c r="J248" s="58">
        <v>6.59</v>
      </c>
      <c r="K248" t="s">
        <v>100</v>
      </c>
      <c r="L248" s="59">
        <v>0.06</v>
      </c>
      <c r="M248" s="59">
        <v>6.0299999999999999E-2</v>
      </c>
      <c r="N248" s="58">
        <v>80413.55</v>
      </c>
      <c r="O248" s="58">
        <v>101.31632999999989</v>
      </c>
      <c r="P248" s="58">
        <v>0</v>
      </c>
      <c r="Q248" s="58">
        <v>295.499153215207</v>
      </c>
      <c r="R248" s="59">
        <v>1E-4</v>
      </c>
      <c r="S248" s="59">
        <v>1.6000000000000001E-3</v>
      </c>
      <c r="T248" s="59">
        <v>5.9999999999999995E-4</v>
      </c>
    </row>
    <row r="249" spans="1:20">
      <c r="A249" t="s">
        <v>912</v>
      </c>
      <c r="B249" t="s">
        <v>913</v>
      </c>
      <c r="C249" t="s">
        <v>108</v>
      </c>
      <c r="D249" t="s">
        <v>831</v>
      </c>
      <c r="E249" s="113" t="s">
        <v>3488</v>
      </c>
      <c r="F249" t="s">
        <v>884</v>
      </c>
      <c r="G249" t="s">
        <v>836</v>
      </c>
      <c r="H249" t="s">
        <v>833</v>
      </c>
      <c r="I249" s="113" t="s">
        <v>3488</v>
      </c>
      <c r="J249" s="58">
        <v>3.29</v>
      </c>
      <c r="K249" t="s">
        <v>100</v>
      </c>
      <c r="L249" s="59">
        <v>8.1299999999999997E-2</v>
      </c>
      <c r="M249" s="59">
        <v>6.7400000000000002E-2</v>
      </c>
      <c r="N249" s="58">
        <v>64330.84</v>
      </c>
      <c r="O249" s="58">
        <v>105.57917000000019</v>
      </c>
      <c r="P249" s="58">
        <v>0</v>
      </c>
      <c r="Q249" s="58">
        <v>246.34572004070401</v>
      </c>
      <c r="R249" s="59">
        <v>0</v>
      </c>
      <c r="S249" s="59">
        <v>1.4E-3</v>
      </c>
      <c r="T249" s="59">
        <v>5.0000000000000001E-4</v>
      </c>
    </row>
    <row r="250" spans="1:20">
      <c r="A250" t="s">
        <v>914</v>
      </c>
      <c r="B250" t="s">
        <v>915</v>
      </c>
      <c r="C250" t="s">
        <v>108</v>
      </c>
      <c r="D250" t="s">
        <v>831</v>
      </c>
      <c r="E250" s="113" t="s">
        <v>3488</v>
      </c>
      <c r="F250" t="s">
        <v>916</v>
      </c>
      <c r="G250" t="s">
        <v>836</v>
      </c>
      <c r="H250" t="s">
        <v>833</v>
      </c>
      <c r="I250" s="113" t="s">
        <v>3488</v>
      </c>
      <c r="J250" s="58">
        <v>6.99</v>
      </c>
      <c r="K250" t="s">
        <v>100</v>
      </c>
      <c r="L250" s="59">
        <v>7.85E-2</v>
      </c>
      <c r="M250" s="59">
        <v>6.8699999999999997E-2</v>
      </c>
      <c r="N250" s="58">
        <v>61114.3</v>
      </c>
      <c r="O250" s="58">
        <v>107.25457999999983</v>
      </c>
      <c r="P250" s="58">
        <v>0</v>
      </c>
      <c r="Q250" s="58">
        <v>237.74218174197699</v>
      </c>
      <c r="R250" s="59">
        <v>0</v>
      </c>
      <c r="S250" s="59">
        <v>1.2999999999999999E-3</v>
      </c>
      <c r="T250" s="59">
        <v>5.0000000000000001E-4</v>
      </c>
    </row>
    <row r="251" spans="1:20">
      <c r="A251" t="s">
        <v>917</v>
      </c>
      <c r="B251" t="s">
        <v>918</v>
      </c>
      <c r="C251" t="s">
        <v>108</v>
      </c>
      <c r="D251" t="s">
        <v>831</v>
      </c>
      <c r="E251" s="113" t="s">
        <v>3488</v>
      </c>
      <c r="F251" t="s">
        <v>884</v>
      </c>
      <c r="G251" t="s">
        <v>844</v>
      </c>
      <c r="H251" t="s">
        <v>833</v>
      </c>
      <c r="I251" s="113" t="s">
        <v>3488</v>
      </c>
      <c r="J251" s="58">
        <v>4.05</v>
      </c>
      <c r="K251" t="s">
        <v>102</v>
      </c>
      <c r="L251" s="59">
        <v>7.2499999999999995E-2</v>
      </c>
      <c r="M251" s="59">
        <v>5.7500000000000002E-2</v>
      </c>
      <c r="N251" s="58">
        <v>114830.55</v>
      </c>
      <c r="O251" s="58">
        <v>105.85034000000002</v>
      </c>
      <c r="P251" s="58">
        <v>0</v>
      </c>
      <c r="Q251" s="58">
        <v>487.60407331562698</v>
      </c>
      <c r="R251" s="59">
        <v>1E-4</v>
      </c>
      <c r="S251" s="59">
        <v>2.7000000000000001E-3</v>
      </c>
      <c r="T251" s="59">
        <v>1.1000000000000001E-3</v>
      </c>
    </row>
    <row r="252" spans="1:20">
      <c r="A252" t="s">
        <v>919</v>
      </c>
      <c r="B252" t="s">
        <v>920</v>
      </c>
      <c r="C252" t="s">
        <v>108</v>
      </c>
      <c r="D252" t="s">
        <v>831</v>
      </c>
      <c r="E252" s="113" t="s">
        <v>3488</v>
      </c>
      <c r="F252" t="s">
        <v>884</v>
      </c>
      <c r="G252" t="s">
        <v>844</v>
      </c>
      <c r="H252" t="s">
        <v>833</v>
      </c>
      <c r="I252" s="113" t="s">
        <v>3488</v>
      </c>
      <c r="J252" s="58">
        <v>7.13</v>
      </c>
      <c r="K252" t="s">
        <v>100</v>
      </c>
      <c r="L252" s="59">
        <v>7.1199999999999999E-2</v>
      </c>
      <c r="M252" s="59">
        <v>6.1899999999999997E-2</v>
      </c>
      <c r="N252" s="58">
        <v>64330.84</v>
      </c>
      <c r="O252" s="58">
        <v>106.2843299999999</v>
      </c>
      <c r="P252" s="58">
        <v>0</v>
      </c>
      <c r="Q252" s="58">
        <v>247.99105546002801</v>
      </c>
      <c r="R252" s="59">
        <v>0</v>
      </c>
      <c r="S252" s="59">
        <v>1.4E-3</v>
      </c>
      <c r="T252" s="59">
        <v>5.0000000000000001E-4</v>
      </c>
    </row>
    <row r="253" spans="1:20">
      <c r="A253" t="s">
        <v>921</v>
      </c>
      <c r="B253" t="s">
        <v>922</v>
      </c>
      <c r="C253" t="s">
        <v>108</v>
      </c>
      <c r="D253" t="s">
        <v>831</v>
      </c>
      <c r="E253" s="113" t="s">
        <v>3488</v>
      </c>
      <c r="F253" t="s">
        <v>909</v>
      </c>
      <c r="G253" t="s">
        <v>844</v>
      </c>
      <c r="H253" t="s">
        <v>833</v>
      </c>
      <c r="I253" s="113" t="s">
        <v>3488</v>
      </c>
      <c r="J253" s="58">
        <v>2.85</v>
      </c>
      <c r="K253" t="s">
        <v>100</v>
      </c>
      <c r="L253" s="59">
        <v>2.63E-2</v>
      </c>
      <c r="M253" s="59">
        <v>6.1400000000000003E-2</v>
      </c>
      <c r="N253" s="58">
        <v>81555.42</v>
      </c>
      <c r="O253" s="58">
        <v>90.60338000000003</v>
      </c>
      <c r="P253" s="58">
        <v>0</v>
      </c>
      <c r="Q253" s="58">
        <v>268.00616464702199</v>
      </c>
      <c r="R253" s="59">
        <v>1E-4</v>
      </c>
      <c r="S253" s="59">
        <v>1.5E-3</v>
      </c>
      <c r="T253" s="59">
        <v>5.9999999999999995E-4</v>
      </c>
    </row>
    <row r="254" spans="1:20">
      <c r="A254" t="s">
        <v>923</v>
      </c>
      <c r="B254" t="s">
        <v>924</v>
      </c>
      <c r="C254" t="s">
        <v>108</v>
      </c>
      <c r="D254" t="s">
        <v>831</v>
      </c>
      <c r="E254" s="113" t="s">
        <v>3488</v>
      </c>
      <c r="F254" t="s">
        <v>909</v>
      </c>
      <c r="G254" t="s">
        <v>844</v>
      </c>
      <c r="H254" t="s">
        <v>833</v>
      </c>
      <c r="I254" s="113" t="s">
        <v>3488</v>
      </c>
      <c r="J254" s="58">
        <v>1.64</v>
      </c>
      <c r="K254" t="s">
        <v>100</v>
      </c>
      <c r="L254" s="59">
        <v>7.0499999999999993E-2</v>
      </c>
      <c r="M254" s="59">
        <v>5.8700000000000002E-2</v>
      </c>
      <c r="N254" s="58">
        <v>32165.42</v>
      </c>
      <c r="O254" s="58">
        <v>103.52607999999994</v>
      </c>
      <c r="P254" s="58">
        <v>0</v>
      </c>
      <c r="Q254" s="58">
        <v>120.77764354745101</v>
      </c>
      <c r="R254" s="59">
        <v>0</v>
      </c>
      <c r="S254" s="59">
        <v>6.9999999999999999E-4</v>
      </c>
      <c r="T254" s="59">
        <v>2.9999999999999997E-4</v>
      </c>
    </row>
    <row r="255" spans="1:20">
      <c r="A255" t="s">
        <v>925</v>
      </c>
      <c r="B255" t="s">
        <v>926</v>
      </c>
      <c r="C255" t="s">
        <v>108</v>
      </c>
      <c r="D255" t="s">
        <v>831</v>
      </c>
      <c r="E255" s="113" t="s">
        <v>3488</v>
      </c>
      <c r="F255" t="s">
        <v>851</v>
      </c>
      <c r="G255" t="s">
        <v>844</v>
      </c>
      <c r="H255" t="s">
        <v>296</v>
      </c>
      <c r="I255" s="113" t="s">
        <v>3488</v>
      </c>
      <c r="J255" s="58">
        <v>3.16</v>
      </c>
      <c r="K255" t="s">
        <v>100</v>
      </c>
      <c r="L255" s="59">
        <v>5.5E-2</v>
      </c>
      <c r="M255" s="59">
        <v>8.1199999999999994E-2</v>
      </c>
      <c r="N255" s="58">
        <v>22515.79</v>
      </c>
      <c r="O255" s="58">
        <v>94.118110000000044</v>
      </c>
      <c r="P255" s="58">
        <v>0</v>
      </c>
      <c r="Q255" s="58">
        <v>76.861338370436798</v>
      </c>
      <c r="R255" s="59">
        <v>0</v>
      </c>
      <c r="S255" s="59">
        <v>4.0000000000000002E-4</v>
      </c>
      <c r="T255" s="59">
        <v>2.0000000000000001E-4</v>
      </c>
    </row>
    <row r="256" spans="1:20">
      <c r="A256" t="s">
        <v>927</v>
      </c>
      <c r="B256" t="s">
        <v>928</v>
      </c>
      <c r="C256" t="s">
        <v>108</v>
      </c>
      <c r="D256" t="s">
        <v>831</v>
      </c>
      <c r="E256" s="113" t="s">
        <v>3488</v>
      </c>
      <c r="F256" t="s">
        <v>851</v>
      </c>
      <c r="G256" t="s">
        <v>844</v>
      </c>
      <c r="H256" t="s">
        <v>296</v>
      </c>
      <c r="I256" s="113" t="s">
        <v>3488</v>
      </c>
      <c r="J256" s="58">
        <v>2.73</v>
      </c>
      <c r="K256" t="s">
        <v>100</v>
      </c>
      <c r="L256" s="59">
        <v>0.06</v>
      </c>
      <c r="M256" s="59">
        <v>7.7399999999999997E-2</v>
      </c>
      <c r="N256" s="58">
        <v>101353.24</v>
      </c>
      <c r="O256" s="58">
        <v>97.244669999999971</v>
      </c>
      <c r="P256" s="58">
        <v>0</v>
      </c>
      <c r="Q256" s="58">
        <v>357.479382422161</v>
      </c>
      <c r="R256" s="59">
        <v>1E-4</v>
      </c>
      <c r="S256" s="59">
        <v>2E-3</v>
      </c>
      <c r="T256" s="59">
        <v>8.0000000000000004E-4</v>
      </c>
    </row>
    <row r="257" spans="1:20">
      <c r="A257" t="s">
        <v>929</v>
      </c>
      <c r="B257" t="s">
        <v>930</v>
      </c>
      <c r="C257" t="s">
        <v>108</v>
      </c>
      <c r="D257" t="s">
        <v>831</v>
      </c>
      <c r="E257" s="113" t="s">
        <v>3488</v>
      </c>
      <c r="F257" t="s">
        <v>909</v>
      </c>
      <c r="G257" t="s">
        <v>844</v>
      </c>
      <c r="H257" t="s">
        <v>296</v>
      </c>
      <c r="I257" s="113" t="s">
        <v>3488</v>
      </c>
      <c r="J257" s="58">
        <v>1.08</v>
      </c>
      <c r="K257" t="s">
        <v>100</v>
      </c>
      <c r="L257" s="59">
        <v>4.2500000000000003E-2</v>
      </c>
      <c r="M257" s="59">
        <v>6.83E-2</v>
      </c>
      <c r="N257" s="58">
        <v>70763.92</v>
      </c>
      <c r="O257" s="58">
        <v>98.778559999999956</v>
      </c>
      <c r="P257" s="58">
        <v>0</v>
      </c>
      <c r="Q257" s="58">
        <v>253.52578092372701</v>
      </c>
      <c r="R257" s="59">
        <v>1E-4</v>
      </c>
      <c r="S257" s="59">
        <v>1.4E-3</v>
      </c>
      <c r="T257" s="59">
        <v>5.0000000000000001E-4</v>
      </c>
    </row>
    <row r="258" spans="1:20">
      <c r="A258" t="s">
        <v>931</v>
      </c>
      <c r="B258" t="s">
        <v>932</v>
      </c>
      <c r="C258" t="s">
        <v>108</v>
      </c>
      <c r="D258" t="s">
        <v>831</v>
      </c>
      <c r="E258" s="113" t="s">
        <v>3488</v>
      </c>
      <c r="F258" t="s">
        <v>909</v>
      </c>
      <c r="G258" t="s">
        <v>844</v>
      </c>
      <c r="H258" t="s">
        <v>296</v>
      </c>
      <c r="I258" s="113" t="s">
        <v>3488</v>
      </c>
      <c r="J258" s="58">
        <v>4.1900000000000004</v>
      </c>
      <c r="K258" t="s">
        <v>100</v>
      </c>
      <c r="L258" s="59">
        <v>7.8799999999999995E-2</v>
      </c>
      <c r="M258" s="59">
        <v>6.4100000000000004E-2</v>
      </c>
      <c r="N258" s="58">
        <v>32165.42</v>
      </c>
      <c r="O258" s="58">
        <v>106.73112999999979</v>
      </c>
      <c r="P258" s="58">
        <v>0</v>
      </c>
      <c r="Q258" s="58">
        <v>124.51678238523699</v>
      </c>
      <c r="R258" s="59">
        <v>1E-4</v>
      </c>
      <c r="S258" s="59">
        <v>6.9999999999999999E-4</v>
      </c>
      <c r="T258" s="59">
        <v>2.9999999999999997E-4</v>
      </c>
    </row>
    <row r="259" spans="1:20">
      <c r="A259" t="s">
        <v>933</v>
      </c>
      <c r="B259" t="s">
        <v>934</v>
      </c>
      <c r="C259" t="s">
        <v>108</v>
      </c>
      <c r="D259" t="s">
        <v>831</v>
      </c>
      <c r="E259" s="113" t="s">
        <v>3488</v>
      </c>
      <c r="F259" t="s">
        <v>935</v>
      </c>
      <c r="G259" t="s">
        <v>844</v>
      </c>
      <c r="H259" t="s">
        <v>833</v>
      </c>
      <c r="I259" s="113" t="s">
        <v>3488</v>
      </c>
      <c r="J259" s="58">
        <v>4.12</v>
      </c>
      <c r="K259" t="s">
        <v>102</v>
      </c>
      <c r="L259" s="59">
        <v>4.8800000000000003E-2</v>
      </c>
      <c r="M259" s="59">
        <v>4.6300000000000001E-2</v>
      </c>
      <c r="N259" s="58">
        <v>88133.25</v>
      </c>
      <c r="O259" s="58">
        <v>102.81482999999992</v>
      </c>
      <c r="P259" s="58">
        <v>0</v>
      </c>
      <c r="Q259" s="58">
        <v>363.50732763736698</v>
      </c>
      <c r="R259" s="59">
        <v>1E-4</v>
      </c>
      <c r="S259" s="59">
        <v>2E-3</v>
      </c>
      <c r="T259" s="59">
        <v>8.0000000000000004E-4</v>
      </c>
    </row>
    <row r="260" spans="1:20">
      <c r="A260" t="s">
        <v>936</v>
      </c>
      <c r="B260" t="s">
        <v>937</v>
      </c>
      <c r="C260" t="s">
        <v>108</v>
      </c>
      <c r="D260" t="s">
        <v>831</v>
      </c>
      <c r="E260" s="113" t="s">
        <v>3488</v>
      </c>
      <c r="F260" t="s">
        <v>938</v>
      </c>
      <c r="G260" t="s">
        <v>844</v>
      </c>
      <c r="H260" t="s">
        <v>833</v>
      </c>
      <c r="I260" s="113" t="s">
        <v>3488</v>
      </c>
      <c r="J260" s="58">
        <v>6.95</v>
      </c>
      <c r="K260" t="s">
        <v>100</v>
      </c>
      <c r="L260" s="59">
        <v>5.8999999999999997E-2</v>
      </c>
      <c r="M260" s="59">
        <v>5.5800000000000002E-2</v>
      </c>
      <c r="N260" s="58">
        <v>90063.18</v>
      </c>
      <c r="O260" s="58">
        <v>103.72427999999994</v>
      </c>
      <c r="P260" s="58">
        <v>0</v>
      </c>
      <c r="Q260" s="58">
        <v>338.82485539537703</v>
      </c>
      <c r="R260" s="59">
        <v>2.0000000000000001E-4</v>
      </c>
      <c r="S260" s="59">
        <v>1.9E-3</v>
      </c>
      <c r="T260" s="59">
        <v>6.9999999999999999E-4</v>
      </c>
    </row>
    <row r="261" spans="1:20">
      <c r="A261" t="s">
        <v>939</v>
      </c>
      <c r="B261" t="s">
        <v>940</v>
      </c>
      <c r="C261" t="s">
        <v>108</v>
      </c>
      <c r="D261" t="s">
        <v>831</v>
      </c>
      <c r="E261" s="113" t="s">
        <v>3488</v>
      </c>
      <c r="F261" t="s">
        <v>941</v>
      </c>
      <c r="G261" t="s">
        <v>844</v>
      </c>
      <c r="H261" t="s">
        <v>833</v>
      </c>
      <c r="I261" s="113" t="s">
        <v>3488</v>
      </c>
      <c r="J261" s="58">
        <v>6.82</v>
      </c>
      <c r="K261" t="s">
        <v>100</v>
      </c>
      <c r="L261" s="59">
        <v>3.15E-2</v>
      </c>
      <c r="M261" s="59">
        <v>5.7099999999999998E-2</v>
      </c>
      <c r="N261" s="58">
        <v>64330.84</v>
      </c>
      <c r="O261" s="58">
        <v>84.47324999999995</v>
      </c>
      <c r="P261" s="58">
        <v>0</v>
      </c>
      <c r="Q261" s="58">
        <v>197.09970816618801</v>
      </c>
      <c r="R261" s="59">
        <v>1E-4</v>
      </c>
      <c r="S261" s="59">
        <v>1.1000000000000001E-3</v>
      </c>
      <c r="T261" s="59">
        <v>4.0000000000000002E-4</v>
      </c>
    </row>
    <row r="262" spans="1:20">
      <c r="A262" t="s">
        <v>942</v>
      </c>
      <c r="B262" t="s">
        <v>943</v>
      </c>
      <c r="C262" t="s">
        <v>108</v>
      </c>
      <c r="D262" t="s">
        <v>831</v>
      </c>
      <c r="E262" s="113" t="s">
        <v>3488</v>
      </c>
      <c r="F262" t="s">
        <v>916</v>
      </c>
      <c r="G262" t="s">
        <v>844</v>
      </c>
      <c r="H262" t="s">
        <v>296</v>
      </c>
      <c r="I262" s="113" t="s">
        <v>3488</v>
      </c>
      <c r="J262" s="58">
        <v>7.17</v>
      </c>
      <c r="K262" t="s">
        <v>100</v>
      </c>
      <c r="L262" s="59">
        <v>6.25E-2</v>
      </c>
      <c r="M262" s="59">
        <v>5.6099999999999997E-2</v>
      </c>
      <c r="N262" s="58">
        <v>80413.55</v>
      </c>
      <c r="O262" s="58">
        <v>104.44442000000015</v>
      </c>
      <c r="P262" s="58">
        <v>0</v>
      </c>
      <c r="Q262" s="58">
        <v>304.62253881534701</v>
      </c>
      <c r="R262" s="59">
        <v>1E-4</v>
      </c>
      <c r="S262" s="59">
        <v>1.6999999999999999E-3</v>
      </c>
      <c r="T262" s="59">
        <v>6.9999999999999999E-4</v>
      </c>
    </row>
    <row r="263" spans="1:20">
      <c r="A263" t="s">
        <v>944</v>
      </c>
      <c r="B263" t="s">
        <v>945</v>
      </c>
      <c r="C263" t="s">
        <v>108</v>
      </c>
      <c r="D263" t="s">
        <v>831</v>
      </c>
      <c r="E263" s="113" t="s">
        <v>3488</v>
      </c>
      <c r="F263" t="s">
        <v>896</v>
      </c>
      <c r="G263" t="s">
        <v>844</v>
      </c>
      <c r="H263" t="s">
        <v>296</v>
      </c>
      <c r="I263" s="113" t="s">
        <v>3488</v>
      </c>
      <c r="J263" s="58">
        <v>4.13</v>
      </c>
      <c r="K263" t="s">
        <v>100</v>
      </c>
      <c r="L263" s="59">
        <v>4.4999999999999998E-2</v>
      </c>
      <c r="M263" s="59">
        <v>5.9400000000000001E-2</v>
      </c>
      <c r="N263" s="58">
        <v>97001.26</v>
      </c>
      <c r="O263" s="58">
        <v>95.608500000000092</v>
      </c>
      <c r="P263" s="58">
        <v>0</v>
      </c>
      <c r="Q263" s="58">
        <v>336.37323794257202</v>
      </c>
      <c r="R263" s="59">
        <v>2.0000000000000001E-4</v>
      </c>
      <c r="S263" s="59">
        <v>1.9E-3</v>
      </c>
      <c r="T263" s="59">
        <v>6.9999999999999999E-4</v>
      </c>
    </row>
    <row r="264" spans="1:20">
      <c r="A264" t="s">
        <v>946</v>
      </c>
      <c r="B264" t="s">
        <v>947</v>
      </c>
      <c r="C264" t="s">
        <v>108</v>
      </c>
      <c r="D264" t="s">
        <v>831</v>
      </c>
      <c r="E264" s="113" t="s">
        <v>3488</v>
      </c>
      <c r="F264" t="s">
        <v>851</v>
      </c>
      <c r="G264" t="s">
        <v>844</v>
      </c>
      <c r="H264" t="s">
        <v>296</v>
      </c>
      <c r="I264" s="113" t="s">
        <v>3488</v>
      </c>
      <c r="J264" s="58">
        <v>2.71</v>
      </c>
      <c r="K264" t="s">
        <v>100</v>
      </c>
      <c r="L264" s="59">
        <v>6.88E-2</v>
      </c>
      <c r="M264" s="59">
        <v>5.7299999999999997E-2</v>
      </c>
      <c r="N264" s="58">
        <v>80413.55</v>
      </c>
      <c r="O264" s="58">
        <v>106.19403999999989</v>
      </c>
      <c r="P264" s="58">
        <v>0</v>
      </c>
      <c r="Q264" s="58">
        <v>309.72547955992701</v>
      </c>
      <c r="R264" s="59">
        <v>1E-4</v>
      </c>
      <c r="S264" s="59">
        <v>1.6999999999999999E-3</v>
      </c>
      <c r="T264" s="59">
        <v>6.9999999999999999E-4</v>
      </c>
    </row>
    <row r="265" spans="1:20">
      <c r="A265" t="s">
        <v>948</v>
      </c>
      <c r="B265" t="s">
        <v>949</v>
      </c>
      <c r="C265" t="s">
        <v>108</v>
      </c>
      <c r="D265" t="s">
        <v>831</v>
      </c>
      <c r="E265" s="113" t="s">
        <v>3488</v>
      </c>
      <c r="F265" t="s">
        <v>884</v>
      </c>
      <c r="G265" t="s">
        <v>844</v>
      </c>
      <c r="H265" t="s">
        <v>833</v>
      </c>
      <c r="I265" s="113" t="s">
        <v>3488</v>
      </c>
      <c r="J265" s="58">
        <v>3.66</v>
      </c>
      <c r="K265" t="s">
        <v>104</v>
      </c>
      <c r="L265" s="59">
        <v>7.4200000000000002E-2</v>
      </c>
      <c r="M265" s="59">
        <v>6.1499999999999999E-2</v>
      </c>
      <c r="N265" s="58">
        <v>109362.43</v>
      </c>
      <c r="O265" s="58">
        <v>104.88655999999992</v>
      </c>
      <c r="P265" s="58">
        <v>0</v>
      </c>
      <c r="Q265" s="58">
        <v>530.04722315014806</v>
      </c>
      <c r="R265" s="59">
        <v>2.0000000000000001E-4</v>
      </c>
      <c r="S265" s="59">
        <v>3.0000000000000001E-3</v>
      </c>
      <c r="T265" s="59">
        <v>1.1000000000000001E-3</v>
      </c>
    </row>
    <row r="266" spans="1:20">
      <c r="A266" t="s">
        <v>950</v>
      </c>
      <c r="B266" t="s">
        <v>951</v>
      </c>
      <c r="C266" t="s">
        <v>108</v>
      </c>
      <c r="D266" t="s">
        <v>831</v>
      </c>
      <c r="E266" s="113" t="s">
        <v>3488</v>
      </c>
      <c r="F266" t="s">
        <v>881</v>
      </c>
      <c r="G266" t="s">
        <v>844</v>
      </c>
      <c r="H266" t="s">
        <v>833</v>
      </c>
      <c r="I266" s="113" t="s">
        <v>3488</v>
      </c>
      <c r="J266" s="58">
        <v>2.86</v>
      </c>
      <c r="K266" t="s">
        <v>100</v>
      </c>
      <c r="L266" s="59">
        <v>4.7E-2</v>
      </c>
      <c r="M266" s="59">
        <v>6.5799999999999997E-2</v>
      </c>
      <c r="N266" s="58">
        <v>61114.3</v>
      </c>
      <c r="O266" s="58">
        <v>96.442889999999863</v>
      </c>
      <c r="P266" s="58">
        <v>0</v>
      </c>
      <c r="Q266" s="58">
        <v>213.7768203661</v>
      </c>
      <c r="R266" s="59">
        <v>1E-4</v>
      </c>
      <c r="S266" s="59">
        <v>1.1999999999999999E-3</v>
      </c>
      <c r="T266" s="59">
        <v>5.0000000000000001E-4</v>
      </c>
    </row>
    <row r="267" spans="1:20">
      <c r="A267" t="s">
        <v>952</v>
      </c>
      <c r="B267" t="s">
        <v>953</v>
      </c>
      <c r="C267" t="s">
        <v>108</v>
      </c>
      <c r="D267" t="s">
        <v>831</v>
      </c>
      <c r="E267" s="113" t="s">
        <v>3488</v>
      </c>
      <c r="F267" t="s">
        <v>909</v>
      </c>
      <c r="G267" t="s">
        <v>844</v>
      </c>
      <c r="H267" t="s">
        <v>833</v>
      </c>
      <c r="I267" s="113" t="s">
        <v>3488</v>
      </c>
      <c r="J267" s="58">
        <v>3.77</v>
      </c>
      <c r="K267" t="s">
        <v>100</v>
      </c>
      <c r="L267" s="59">
        <v>7.9500000000000001E-2</v>
      </c>
      <c r="M267" s="59">
        <v>6.9199999999999998E-2</v>
      </c>
      <c r="N267" s="58">
        <v>48248.13</v>
      </c>
      <c r="O267" s="58">
        <v>103.98741999999986</v>
      </c>
      <c r="P267" s="58">
        <v>0</v>
      </c>
      <c r="Q267" s="58">
        <v>181.97379171768699</v>
      </c>
      <c r="R267" s="59">
        <v>1E-4</v>
      </c>
      <c r="S267" s="59">
        <v>1E-3</v>
      </c>
      <c r="T267" s="59">
        <v>4.0000000000000002E-4</v>
      </c>
    </row>
    <row r="268" spans="1:20">
      <c r="A268" t="s">
        <v>954</v>
      </c>
      <c r="B268" t="s">
        <v>955</v>
      </c>
      <c r="C268" t="s">
        <v>108</v>
      </c>
      <c r="D268" t="s">
        <v>831</v>
      </c>
      <c r="E268" s="113" t="s">
        <v>3488</v>
      </c>
      <c r="F268" t="s">
        <v>884</v>
      </c>
      <c r="G268" t="s">
        <v>956</v>
      </c>
      <c r="H268" t="s">
        <v>870</v>
      </c>
      <c r="I268" s="113" t="s">
        <v>3488</v>
      </c>
      <c r="J268" s="58">
        <v>3.16</v>
      </c>
      <c r="K268" t="s">
        <v>100</v>
      </c>
      <c r="L268" s="59">
        <v>6.88E-2</v>
      </c>
      <c r="M268" s="59">
        <v>7.3999999999999996E-2</v>
      </c>
      <c r="N268" s="58">
        <v>34738.65</v>
      </c>
      <c r="O268" s="58">
        <v>98.033000000000399</v>
      </c>
      <c r="P268" s="58">
        <v>0</v>
      </c>
      <c r="Q268" s="58">
        <v>123.51872091657199</v>
      </c>
      <c r="R268" s="59">
        <v>1E-4</v>
      </c>
      <c r="S268" s="59">
        <v>6.9999999999999999E-4</v>
      </c>
      <c r="T268" s="59">
        <v>2.9999999999999997E-4</v>
      </c>
    </row>
    <row r="269" spans="1:20">
      <c r="A269" t="s">
        <v>957</v>
      </c>
      <c r="B269" t="s">
        <v>958</v>
      </c>
      <c r="C269" t="s">
        <v>108</v>
      </c>
      <c r="D269" t="s">
        <v>831</v>
      </c>
      <c r="E269" s="113" t="s">
        <v>3488</v>
      </c>
      <c r="F269" t="s">
        <v>863</v>
      </c>
      <c r="G269" t="s">
        <v>844</v>
      </c>
      <c r="H269" t="s">
        <v>296</v>
      </c>
      <c r="I269" s="113" t="s">
        <v>3488</v>
      </c>
      <c r="J269" s="58">
        <v>1.56</v>
      </c>
      <c r="K269" t="s">
        <v>100</v>
      </c>
      <c r="L269" s="59">
        <v>5.7500000000000002E-2</v>
      </c>
      <c r="M269" s="59">
        <v>6.4899999999999999E-2</v>
      </c>
      <c r="N269" s="58">
        <v>27260.19</v>
      </c>
      <c r="O269" s="58">
        <v>100.52222000000002</v>
      </c>
      <c r="P269" s="58">
        <v>0</v>
      </c>
      <c r="Q269" s="58">
        <v>99.389042191618699</v>
      </c>
      <c r="R269" s="59">
        <v>0</v>
      </c>
      <c r="S269" s="59">
        <v>5.9999999999999995E-4</v>
      </c>
      <c r="T269" s="59">
        <v>2.0000000000000001E-4</v>
      </c>
    </row>
    <row r="270" spans="1:20">
      <c r="A270" t="s">
        <v>959</v>
      </c>
      <c r="B270" t="s">
        <v>960</v>
      </c>
      <c r="C270" t="s">
        <v>108</v>
      </c>
      <c r="D270" t="s">
        <v>831</v>
      </c>
      <c r="E270" s="113" t="s">
        <v>3488</v>
      </c>
      <c r="F270" t="s">
        <v>935</v>
      </c>
      <c r="G270" t="s">
        <v>844</v>
      </c>
      <c r="H270" t="s">
        <v>833</v>
      </c>
      <c r="I270" s="113" t="s">
        <v>3488</v>
      </c>
      <c r="J270" s="58">
        <v>3.71</v>
      </c>
      <c r="K270" t="s">
        <v>102</v>
      </c>
      <c r="L270" s="59">
        <v>0.04</v>
      </c>
      <c r="M270" s="59">
        <v>4.8000000000000001E-2</v>
      </c>
      <c r="N270" s="58">
        <v>77197.009999999995</v>
      </c>
      <c r="O270" s="58">
        <v>99.467669999999885</v>
      </c>
      <c r="P270" s="58">
        <v>0</v>
      </c>
      <c r="Q270" s="58">
        <v>308.03498700568502</v>
      </c>
      <c r="R270" s="59">
        <v>1E-4</v>
      </c>
      <c r="S270" s="59">
        <v>1.6999999999999999E-3</v>
      </c>
      <c r="T270" s="59">
        <v>6.9999999999999999E-4</v>
      </c>
    </row>
    <row r="271" spans="1:20">
      <c r="A271" t="s">
        <v>961</v>
      </c>
      <c r="B271" t="s">
        <v>962</v>
      </c>
      <c r="C271" t="s">
        <v>108</v>
      </c>
      <c r="D271" t="s">
        <v>831</v>
      </c>
      <c r="E271" s="113" t="s">
        <v>3488</v>
      </c>
      <c r="F271" t="s">
        <v>963</v>
      </c>
      <c r="G271" t="s">
        <v>844</v>
      </c>
      <c r="H271" t="s">
        <v>833</v>
      </c>
      <c r="I271" s="113" t="s">
        <v>3488</v>
      </c>
      <c r="J271" s="58">
        <v>3.71</v>
      </c>
      <c r="K271" t="s">
        <v>102</v>
      </c>
      <c r="L271" s="59">
        <v>4.6300000000000001E-2</v>
      </c>
      <c r="M271" s="59">
        <v>4.65E-2</v>
      </c>
      <c r="N271" s="58">
        <v>65939.11</v>
      </c>
      <c r="O271" s="58">
        <v>99.669369999999986</v>
      </c>
      <c r="P271" s="58">
        <v>0</v>
      </c>
      <c r="Q271" s="58">
        <v>263.64674679046698</v>
      </c>
      <c r="R271" s="59">
        <v>1E-4</v>
      </c>
      <c r="S271" s="59">
        <v>1.5E-3</v>
      </c>
      <c r="T271" s="59">
        <v>5.9999999999999995E-4</v>
      </c>
    </row>
    <row r="272" spans="1:20">
      <c r="A272" t="s">
        <v>964</v>
      </c>
      <c r="B272" t="s">
        <v>965</v>
      </c>
      <c r="C272" t="s">
        <v>108</v>
      </c>
      <c r="D272" t="s">
        <v>831</v>
      </c>
      <c r="E272" s="113" t="s">
        <v>3488</v>
      </c>
      <c r="F272" t="s">
        <v>904</v>
      </c>
      <c r="G272" t="s">
        <v>844</v>
      </c>
      <c r="H272" t="s">
        <v>833</v>
      </c>
      <c r="I272" s="113" t="s">
        <v>3488</v>
      </c>
      <c r="J272" s="58">
        <v>4.05</v>
      </c>
      <c r="K272" t="s">
        <v>102</v>
      </c>
      <c r="L272" s="59">
        <v>4.6300000000000001E-2</v>
      </c>
      <c r="M272" s="59">
        <v>5.3600000000000002E-2</v>
      </c>
      <c r="N272" s="58">
        <v>45353.24</v>
      </c>
      <c r="O272" s="58">
        <v>99.122049999999845</v>
      </c>
      <c r="P272" s="58">
        <v>0</v>
      </c>
      <c r="Q272" s="58">
        <v>180.34172362794101</v>
      </c>
      <c r="R272" s="59">
        <v>0</v>
      </c>
      <c r="S272" s="59">
        <v>1E-3</v>
      </c>
      <c r="T272" s="59">
        <v>4.0000000000000002E-4</v>
      </c>
    </row>
    <row r="273" spans="1:20">
      <c r="A273" t="s">
        <v>966</v>
      </c>
      <c r="B273" t="s">
        <v>967</v>
      </c>
      <c r="C273" t="s">
        <v>108</v>
      </c>
      <c r="D273" t="s">
        <v>831</v>
      </c>
      <c r="E273" s="113" t="s">
        <v>3488</v>
      </c>
      <c r="F273" t="s">
        <v>935</v>
      </c>
      <c r="G273" t="s">
        <v>844</v>
      </c>
      <c r="H273" t="s">
        <v>833</v>
      </c>
      <c r="I273" s="113" t="s">
        <v>3488</v>
      </c>
      <c r="J273" s="58">
        <v>6.59</v>
      </c>
      <c r="K273" t="s">
        <v>102</v>
      </c>
      <c r="L273" s="59">
        <v>7.8799999999999995E-2</v>
      </c>
      <c r="M273" s="59">
        <v>5.9400000000000001E-2</v>
      </c>
      <c r="N273" s="58">
        <v>86846.63</v>
      </c>
      <c r="O273" s="58">
        <v>114.79790000000001</v>
      </c>
      <c r="P273" s="58">
        <v>0</v>
      </c>
      <c r="Q273" s="58">
        <v>399.948927889625</v>
      </c>
      <c r="R273" s="59">
        <v>1E-4</v>
      </c>
      <c r="S273" s="59">
        <v>2.2000000000000001E-3</v>
      </c>
      <c r="T273" s="59">
        <v>8.9999999999999998E-4</v>
      </c>
    </row>
    <row r="274" spans="1:20">
      <c r="A274" t="s">
        <v>968</v>
      </c>
      <c r="B274" t="s">
        <v>969</v>
      </c>
      <c r="C274" t="s">
        <v>108</v>
      </c>
      <c r="D274" t="s">
        <v>831</v>
      </c>
      <c r="E274" s="113" t="s">
        <v>3488</v>
      </c>
      <c r="F274" t="s">
        <v>970</v>
      </c>
      <c r="G274" t="s">
        <v>844</v>
      </c>
      <c r="H274" t="s">
        <v>296</v>
      </c>
      <c r="I274" s="113" t="s">
        <v>3488</v>
      </c>
      <c r="J274" s="58">
        <v>6.84</v>
      </c>
      <c r="K274" t="s">
        <v>100</v>
      </c>
      <c r="L274" s="59">
        <v>4.2799999999999998E-2</v>
      </c>
      <c r="M274" s="59">
        <v>5.5599999999999997E-2</v>
      </c>
      <c r="N274" s="58">
        <v>96496.26</v>
      </c>
      <c r="O274" s="58">
        <v>92.668040000000119</v>
      </c>
      <c r="P274" s="58">
        <v>0</v>
      </c>
      <c r="Q274" s="58">
        <v>324.33066634110799</v>
      </c>
      <c r="R274" s="59">
        <v>0</v>
      </c>
      <c r="S274" s="59">
        <v>1.8E-3</v>
      </c>
      <c r="T274" s="59">
        <v>6.9999999999999999E-4</v>
      </c>
    </row>
    <row r="275" spans="1:20">
      <c r="A275" t="s">
        <v>971</v>
      </c>
      <c r="B275" t="s">
        <v>972</v>
      </c>
      <c r="C275" t="s">
        <v>108</v>
      </c>
      <c r="D275" t="s">
        <v>831</v>
      </c>
      <c r="E275" s="113" t="s">
        <v>3488</v>
      </c>
      <c r="F275" t="s">
        <v>896</v>
      </c>
      <c r="G275" t="s">
        <v>973</v>
      </c>
      <c r="H275" t="s">
        <v>296</v>
      </c>
      <c r="I275" s="113" t="s">
        <v>3488</v>
      </c>
      <c r="J275" s="58">
        <v>1.4</v>
      </c>
      <c r="K275" t="s">
        <v>100</v>
      </c>
      <c r="L275" s="59">
        <v>6.5000000000000002E-2</v>
      </c>
      <c r="M275" s="59">
        <v>6.4600000000000005E-2</v>
      </c>
      <c r="N275" s="58">
        <v>32165.42</v>
      </c>
      <c r="O275" s="58">
        <v>99.831830000000323</v>
      </c>
      <c r="P275" s="58">
        <v>0</v>
      </c>
      <c r="Q275" s="58">
        <v>116.46778452762599</v>
      </c>
      <c r="R275" s="59">
        <v>1E-4</v>
      </c>
      <c r="S275" s="59">
        <v>5.9999999999999995E-4</v>
      </c>
      <c r="T275" s="59">
        <v>2.9999999999999997E-4</v>
      </c>
    </row>
    <row r="276" spans="1:20">
      <c r="A276" t="s">
        <v>974</v>
      </c>
      <c r="B276" t="s">
        <v>975</v>
      </c>
      <c r="C276" t="s">
        <v>108</v>
      </c>
      <c r="D276" t="s">
        <v>831</v>
      </c>
      <c r="E276" s="113" t="s">
        <v>3488</v>
      </c>
      <c r="F276" t="s">
        <v>935</v>
      </c>
      <c r="G276" t="s">
        <v>973</v>
      </c>
      <c r="H276" t="s">
        <v>296</v>
      </c>
      <c r="I276" s="113" t="s">
        <v>3488</v>
      </c>
      <c r="J276" s="58">
        <v>4.09</v>
      </c>
      <c r="K276" t="s">
        <v>100</v>
      </c>
      <c r="L276" s="59">
        <v>4.1300000000000003E-2</v>
      </c>
      <c r="M276" s="59">
        <v>5.7799999999999997E-2</v>
      </c>
      <c r="N276" s="58">
        <v>54681.21</v>
      </c>
      <c r="O276" s="58">
        <v>93.508880000000048</v>
      </c>
      <c r="P276" s="58">
        <v>0</v>
      </c>
      <c r="Q276" s="58">
        <v>185.454991599332</v>
      </c>
      <c r="R276" s="59">
        <v>1E-4</v>
      </c>
      <c r="S276" s="59">
        <v>1E-3</v>
      </c>
      <c r="T276" s="59">
        <v>4.0000000000000002E-4</v>
      </c>
    </row>
    <row r="277" spans="1:20">
      <c r="A277" t="s">
        <v>976</v>
      </c>
      <c r="B277" t="s">
        <v>977</v>
      </c>
      <c r="C277" t="s">
        <v>108</v>
      </c>
      <c r="D277" t="s">
        <v>831</v>
      </c>
      <c r="E277" s="113" t="s">
        <v>3488</v>
      </c>
      <c r="F277" t="s">
        <v>978</v>
      </c>
      <c r="G277" t="s">
        <v>973</v>
      </c>
      <c r="H277" t="s">
        <v>833</v>
      </c>
      <c r="I277" s="113" t="s">
        <v>3488</v>
      </c>
      <c r="J277" s="58">
        <v>4.4000000000000004</v>
      </c>
      <c r="K277" t="s">
        <v>102</v>
      </c>
      <c r="L277" s="59">
        <v>6.6299999999999998E-2</v>
      </c>
      <c r="M277" s="59">
        <v>6.1400000000000003E-2</v>
      </c>
      <c r="N277" s="58">
        <v>54681.21</v>
      </c>
      <c r="O277" s="58">
        <v>101.70060999999981</v>
      </c>
      <c r="P277" s="58">
        <v>0</v>
      </c>
      <c r="Q277" s="58">
        <v>223.089585541378</v>
      </c>
      <c r="R277" s="59">
        <v>1E-4</v>
      </c>
      <c r="S277" s="59">
        <v>1.1999999999999999E-3</v>
      </c>
      <c r="T277" s="59">
        <v>5.0000000000000001E-4</v>
      </c>
    </row>
    <row r="278" spans="1:20">
      <c r="A278" t="s">
        <v>979</v>
      </c>
      <c r="B278" t="s">
        <v>980</v>
      </c>
      <c r="C278" t="s">
        <v>108</v>
      </c>
      <c r="D278" t="s">
        <v>831</v>
      </c>
      <c r="E278" s="113" t="s">
        <v>3488</v>
      </c>
      <c r="F278" t="s">
        <v>884</v>
      </c>
      <c r="G278" t="s">
        <v>981</v>
      </c>
      <c r="H278" t="s">
        <v>870</v>
      </c>
      <c r="I278" s="113" t="s">
        <v>3488</v>
      </c>
      <c r="J278" s="58">
        <v>4.54</v>
      </c>
      <c r="K278" t="s">
        <v>100</v>
      </c>
      <c r="L278" s="59">
        <v>7.7499999999999999E-2</v>
      </c>
      <c r="M278" s="59">
        <v>7.22E-2</v>
      </c>
      <c r="N278" s="58">
        <v>66411.94</v>
      </c>
      <c r="O278" s="58">
        <v>104.81172000000011</v>
      </c>
      <c r="P278" s="58">
        <v>0</v>
      </c>
      <c r="Q278" s="58">
        <v>252.466390165908</v>
      </c>
      <c r="R278" s="59">
        <v>0</v>
      </c>
      <c r="S278" s="59">
        <v>1.4E-3</v>
      </c>
      <c r="T278" s="59">
        <v>5.0000000000000001E-4</v>
      </c>
    </row>
    <row r="279" spans="1:20">
      <c r="A279" t="s">
        <v>982</v>
      </c>
      <c r="B279" t="s">
        <v>983</v>
      </c>
      <c r="C279" t="s">
        <v>108</v>
      </c>
      <c r="D279" t="s">
        <v>831</v>
      </c>
      <c r="E279" s="113" t="s">
        <v>3488</v>
      </c>
      <c r="F279" t="s">
        <v>963</v>
      </c>
      <c r="G279" t="s">
        <v>973</v>
      </c>
      <c r="H279" t="s">
        <v>296</v>
      </c>
      <c r="I279" s="113" t="s">
        <v>3488</v>
      </c>
      <c r="J279" s="58">
        <v>4.2699999999999996</v>
      </c>
      <c r="K279" t="s">
        <v>104</v>
      </c>
      <c r="L279" s="59">
        <v>8.3799999999999999E-2</v>
      </c>
      <c r="M279" s="59">
        <v>6.93E-2</v>
      </c>
      <c r="N279" s="58">
        <v>96496.26</v>
      </c>
      <c r="O279" s="58">
        <v>105.74070999999995</v>
      </c>
      <c r="P279" s="58">
        <v>0</v>
      </c>
      <c r="Q279" s="58">
        <v>471.49736891460299</v>
      </c>
      <c r="R279" s="59">
        <v>1E-4</v>
      </c>
      <c r="S279" s="59">
        <v>2.5999999999999999E-3</v>
      </c>
      <c r="T279" s="59">
        <v>1E-3</v>
      </c>
    </row>
    <row r="280" spans="1:20">
      <c r="A280" t="s">
        <v>984</v>
      </c>
      <c r="B280" t="s">
        <v>985</v>
      </c>
      <c r="C280" t="s">
        <v>108</v>
      </c>
      <c r="D280" t="s">
        <v>831</v>
      </c>
      <c r="E280" s="113" t="s">
        <v>3488</v>
      </c>
      <c r="F280" t="s">
        <v>935</v>
      </c>
      <c r="G280" t="s">
        <v>973</v>
      </c>
      <c r="H280" t="s">
        <v>833</v>
      </c>
      <c r="I280" s="113" t="s">
        <v>3488</v>
      </c>
      <c r="J280" s="58">
        <v>5.89</v>
      </c>
      <c r="K280" t="s">
        <v>102</v>
      </c>
      <c r="L280" s="59">
        <v>6.6299999999999998E-2</v>
      </c>
      <c r="M280" s="59">
        <v>5.5E-2</v>
      </c>
      <c r="N280" s="58">
        <v>128661.68</v>
      </c>
      <c r="O280" s="58">
        <v>109.26632000000006</v>
      </c>
      <c r="P280" s="58">
        <v>0</v>
      </c>
      <c r="Q280" s="58">
        <v>563.96630498734396</v>
      </c>
      <c r="R280" s="59">
        <v>2.0000000000000001E-4</v>
      </c>
      <c r="S280" s="59">
        <v>3.0999999999999999E-3</v>
      </c>
      <c r="T280" s="59">
        <v>1.1999999999999999E-3</v>
      </c>
    </row>
    <row r="281" spans="1:20">
      <c r="A281" t="s">
        <v>986</v>
      </c>
      <c r="B281" t="s">
        <v>987</v>
      </c>
      <c r="C281" t="s">
        <v>108</v>
      </c>
      <c r="D281" t="s">
        <v>831</v>
      </c>
      <c r="E281" s="113" t="s">
        <v>3488</v>
      </c>
      <c r="F281" t="s">
        <v>904</v>
      </c>
      <c r="G281" t="s">
        <v>981</v>
      </c>
      <c r="H281" t="s">
        <v>870</v>
      </c>
      <c r="I281" s="113" t="s">
        <v>3488</v>
      </c>
      <c r="J281" s="58">
        <v>3.85</v>
      </c>
      <c r="K281" t="s">
        <v>102</v>
      </c>
      <c r="L281" s="59">
        <v>6.13E-2</v>
      </c>
      <c r="M281" s="59">
        <v>4.0399999999999998E-2</v>
      </c>
      <c r="N281" s="58">
        <v>64330.84</v>
      </c>
      <c r="O281" s="58">
        <v>111.74013000000014</v>
      </c>
      <c r="P281" s="58">
        <v>0</v>
      </c>
      <c r="Q281" s="58">
        <v>288.36730400962301</v>
      </c>
      <c r="R281" s="59">
        <v>1E-4</v>
      </c>
      <c r="S281" s="59">
        <v>1.6000000000000001E-3</v>
      </c>
      <c r="T281" s="59">
        <v>5.9999999999999995E-4</v>
      </c>
    </row>
    <row r="282" spans="1:20">
      <c r="A282" t="s">
        <v>988</v>
      </c>
      <c r="B282" t="s">
        <v>989</v>
      </c>
      <c r="C282" t="s">
        <v>108</v>
      </c>
      <c r="D282" t="s">
        <v>831</v>
      </c>
      <c r="E282" s="113" t="s">
        <v>3488</v>
      </c>
      <c r="F282" t="s">
        <v>904</v>
      </c>
      <c r="G282" t="s">
        <v>981</v>
      </c>
      <c r="H282" t="s">
        <v>870</v>
      </c>
      <c r="I282" s="113" t="s">
        <v>3488</v>
      </c>
      <c r="J282" s="58">
        <v>3.32</v>
      </c>
      <c r="K282" t="s">
        <v>100</v>
      </c>
      <c r="L282" s="59">
        <v>7.3499999999999996E-2</v>
      </c>
      <c r="M282" s="59">
        <v>5.7099999999999998E-2</v>
      </c>
      <c r="N282" s="58">
        <v>51464.67</v>
      </c>
      <c r="O282" s="58">
        <v>106.43532999999989</v>
      </c>
      <c r="P282" s="58">
        <v>0</v>
      </c>
      <c r="Q282" s="58">
        <v>198.674696818873</v>
      </c>
      <c r="R282" s="59">
        <v>0</v>
      </c>
      <c r="S282" s="59">
        <v>1.1000000000000001E-3</v>
      </c>
      <c r="T282" s="59">
        <v>4.0000000000000002E-4</v>
      </c>
    </row>
    <row r="283" spans="1:20">
      <c r="A283" t="s">
        <v>990</v>
      </c>
      <c r="B283" t="s">
        <v>991</v>
      </c>
      <c r="C283" t="s">
        <v>108</v>
      </c>
      <c r="D283" t="s">
        <v>831</v>
      </c>
      <c r="E283" s="113" t="s">
        <v>3488</v>
      </c>
      <c r="F283" t="s">
        <v>884</v>
      </c>
      <c r="G283" t="s">
        <v>981</v>
      </c>
      <c r="H283" t="s">
        <v>870</v>
      </c>
      <c r="I283" s="113" t="s">
        <v>3488</v>
      </c>
      <c r="J283" s="58">
        <v>4.13</v>
      </c>
      <c r="K283" t="s">
        <v>100</v>
      </c>
      <c r="L283" s="59">
        <v>7.4999999999999997E-2</v>
      </c>
      <c r="M283" s="59">
        <v>7.46E-2</v>
      </c>
      <c r="N283" s="58">
        <v>77197.009999999995</v>
      </c>
      <c r="O283" s="58">
        <v>100.63466999999996</v>
      </c>
      <c r="P283" s="58">
        <v>0</v>
      </c>
      <c r="Q283" s="58">
        <v>281.77059036723199</v>
      </c>
      <c r="R283" s="59">
        <v>1E-4</v>
      </c>
      <c r="S283" s="59">
        <v>1.6000000000000001E-3</v>
      </c>
      <c r="T283" s="59">
        <v>5.9999999999999995E-4</v>
      </c>
    </row>
    <row r="284" spans="1:20">
      <c r="A284" t="s">
        <v>992</v>
      </c>
      <c r="B284" t="s">
        <v>993</v>
      </c>
      <c r="C284" t="s">
        <v>108</v>
      </c>
      <c r="D284" t="s">
        <v>831</v>
      </c>
      <c r="E284" s="113" t="s">
        <v>3488</v>
      </c>
      <c r="F284" t="s">
        <v>970</v>
      </c>
      <c r="G284" t="s">
        <v>973</v>
      </c>
      <c r="H284" t="s">
        <v>833</v>
      </c>
      <c r="I284" s="113" t="s">
        <v>3488</v>
      </c>
      <c r="J284" s="58">
        <v>6.57</v>
      </c>
      <c r="K284" t="s">
        <v>100</v>
      </c>
      <c r="L284" s="59">
        <v>5.1299999999999998E-2</v>
      </c>
      <c r="M284" s="59">
        <v>5.8299999999999998E-2</v>
      </c>
      <c r="N284" s="58">
        <v>69155.649999999994</v>
      </c>
      <c r="O284" s="58">
        <v>96.784879999999831</v>
      </c>
      <c r="P284" s="58">
        <v>0</v>
      </c>
      <c r="Q284" s="58">
        <v>242.76313606396599</v>
      </c>
      <c r="R284" s="59">
        <v>1E-4</v>
      </c>
      <c r="S284" s="59">
        <v>1.4E-3</v>
      </c>
      <c r="T284" s="59">
        <v>5.0000000000000001E-4</v>
      </c>
    </row>
    <row r="285" spans="1:20">
      <c r="A285" t="s">
        <v>994</v>
      </c>
      <c r="B285" t="s">
        <v>995</v>
      </c>
      <c r="C285" t="s">
        <v>108</v>
      </c>
      <c r="D285" t="s">
        <v>831</v>
      </c>
      <c r="E285" s="113" t="s">
        <v>3488</v>
      </c>
      <c r="F285" t="s">
        <v>896</v>
      </c>
      <c r="G285" t="s">
        <v>973</v>
      </c>
      <c r="H285" t="s">
        <v>833</v>
      </c>
      <c r="I285" s="113" t="s">
        <v>3488</v>
      </c>
      <c r="J285" s="58">
        <v>6.96</v>
      </c>
      <c r="K285" t="s">
        <v>100</v>
      </c>
      <c r="L285" s="59">
        <v>6.4000000000000001E-2</v>
      </c>
      <c r="M285" s="59">
        <v>5.79E-2</v>
      </c>
      <c r="N285" s="58">
        <v>80413.55</v>
      </c>
      <c r="O285" s="58">
        <v>105.33632999999989</v>
      </c>
      <c r="P285" s="58">
        <v>0</v>
      </c>
      <c r="Q285" s="58">
        <v>307.22388303837698</v>
      </c>
      <c r="R285" s="59">
        <v>1E-4</v>
      </c>
      <c r="S285" s="59">
        <v>1.6999999999999999E-3</v>
      </c>
      <c r="T285" s="59">
        <v>6.9999999999999999E-4</v>
      </c>
    </row>
    <row r="286" spans="1:20">
      <c r="A286" t="s">
        <v>996</v>
      </c>
      <c r="B286" t="s">
        <v>997</v>
      </c>
      <c r="C286" t="s">
        <v>108</v>
      </c>
      <c r="D286" t="s">
        <v>831</v>
      </c>
      <c r="E286" s="113" t="s">
        <v>3488</v>
      </c>
      <c r="F286" t="s">
        <v>884</v>
      </c>
      <c r="G286" t="s">
        <v>981</v>
      </c>
      <c r="H286" t="s">
        <v>870</v>
      </c>
      <c r="I286" s="113" t="s">
        <v>3488</v>
      </c>
      <c r="J286" s="58">
        <v>3.94</v>
      </c>
      <c r="K286" t="s">
        <v>100</v>
      </c>
      <c r="L286" s="59">
        <v>7.6300000000000007E-2</v>
      </c>
      <c r="M286" s="59">
        <v>8.2699999999999996E-2</v>
      </c>
      <c r="N286" s="58">
        <v>96496.26</v>
      </c>
      <c r="O286" s="58">
        <v>99.136599999999902</v>
      </c>
      <c r="P286" s="58">
        <v>0</v>
      </c>
      <c r="Q286" s="58">
        <v>346.97010465303703</v>
      </c>
      <c r="R286" s="59">
        <v>2.0000000000000001E-4</v>
      </c>
      <c r="S286" s="59">
        <v>1.9E-3</v>
      </c>
      <c r="T286" s="59">
        <v>8.0000000000000004E-4</v>
      </c>
    </row>
    <row r="287" spans="1:20">
      <c r="A287" t="s">
        <v>998</v>
      </c>
      <c r="B287" t="s">
        <v>999</v>
      </c>
      <c r="C287" t="s">
        <v>108</v>
      </c>
      <c r="D287" t="s">
        <v>831</v>
      </c>
      <c r="E287" s="113" t="s">
        <v>3488</v>
      </c>
      <c r="F287" t="s">
        <v>851</v>
      </c>
      <c r="G287" t="s">
        <v>981</v>
      </c>
      <c r="H287" t="s">
        <v>870</v>
      </c>
      <c r="I287" s="113" t="s">
        <v>3488</v>
      </c>
      <c r="J287" s="58">
        <v>2.92</v>
      </c>
      <c r="K287" t="s">
        <v>100</v>
      </c>
      <c r="L287" s="59">
        <v>5.2999999999999999E-2</v>
      </c>
      <c r="M287" s="59">
        <v>9.1899999999999996E-2</v>
      </c>
      <c r="N287" s="58">
        <v>99551.97</v>
      </c>
      <c r="O287" s="58">
        <v>90.461830000000006</v>
      </c>
      <c r="P287" s="58">
        <v>0</v>
      </c>
      <c r="Q287" s="58">
        <v>326.63504832128598</v>
      </c>
      <c r="R287" s="59">
        <v>1E-4</v>
      </c>
      <c r="S287" s="59">
        <v>1.8E-3</v>
      </c>
      <c r="T287" s="59">
        <v>6.9999999999999999E-4</v>
      </c>
    </row>
    <row r="288" spans="1:20">
      <c r="A288" t="s">
        <v>1000</v>
      </c>
      <c r="B288" t="s">
        <v>1001</v>
      </c>
      <c r="C288" t="s">
        <v>108</v>
      </c>
      <c r="D288" t="s">
        <v>831</v>
      </c>
      <c r="E288" s="113" t="s">
        <v>3488</v>
      </c>
      <c r="F288" t="s">
        <v>963</v>
      </c>
      <c r="G288" t="s">
        <v>973</v>
      </c>
      <c r="H288" t="s">
        <v>296</v>
      </c>
      <c r="I288" s="113" t="s">
        <v>3488</v>
      </c>
      <c r="J288" s="58">
        <v>6.17</v>
      </c>
      <c r="K288" t="s">
        <v>100</v>
      </c>
      <c r="L288" s="59">
        <v>4.1300000000000003E-2</v>
      </c>
      <c r="M288" s="59">
        <v>6.6600000000000006E-2</v>
      </c>
      <c r="N288" s="58">
        <v>33773.69</v>
      </c>
      <c r="O288" s="58">
        <v>85.646919999999838</v>
      </c>
      <c r="P288" s="58">
        <v>0</v>
      </c>
      <c r="Q288" s="58">
        <v>104.915056301147</v>
      </c>
      <c r="R288" s="59">
        <v>0</v>
      </c>
      <c r="S288" s="59">
        <v>5.9999999999999995E-4</v>
      </c>
      <c r="T288" s="59">
        <v>2.0000000000000001E-4</v>
      </c>
    </row>
    <row r="289" spans="1:20">
      <c r="A289" t="s">
        <v>1002</v>
      </c>
      <c r="B289" t="s">
        <v>1003</v>
      </c>
      <c r="C289" t="s">
        <v>108</v>
      </c>
      <c r="D289" t="s">
        <v>831</v>
      </c>
      <c r="E289" s="113" t="s">
        <v>3488</v>
      </c>
      <c r="F289" t="s">
        <v>963</v>
      </c>
      <c r="G289" t="s">
        <v>973</v>
      </c>
      <c r="H289" t="s">
        <v>296</v>
      </c>
      <c r="I289" s="113" t="s">
        <v>3488</v>
      </c>
      <c r="J289" s="58">
        <v>4.66</v>
      </c>
      <c r="K289" t="s">
        <v>102</v>
      </c>
      <c r="L289" s="59">
        <v>6.5000000000000002E-2</v>
      </c>
      <c r="M289" s="59">
        <v>4.9700000000000001E-2</v>
      </c>
      <c r="N289" s="58">
        <v>38598.5</v>
      </c>
      <c r="O289" s="58">
        <v>108.95942999999988</v>
      </c>
      <c r="P289" s="58">
        <v>0</v>
      </c>
      <c r="Q289" s="58">
        <v>168.714680139027</v>
      </c>
      <c r="R289" s="59">
        <v>1E-4</v>
      </c>
      <c r="S289" s="59">
        <v>8.9999999999999998E-4</v>
      </c>
      <c r="T289" s="59">
        <v>4.0000000000000002E-4</v>
      </c>
    </row>
    <row r="290" spans="1:20">
      <c r="A290" t="s">
        <v>1004</v>
      </c>
      <c r="B290" t="s">
        <v>1005</v>
      </c>
      <c r="C290" t="s">
        <v>108</v>
      </c>
      <c r="D290" t="s">
        <v>831</v>
      </c>
      <c r="E290" s="113" t="s">
        <v>3488</v>
      </c>
      <c r="F290" t="s">
        <v>963</v>
      </c>
      <c r="G290" t="s">
        <v>973</v>
      </c>
      <c r="H290" t="s">
        <v>296</v>
      </c>
      <c r="I290" s="113" t="s">
        <v>3488</v>
      </c>
      <c r="J290" s="58">
        <v>0.5</v>
      </c>
      <c r="K290" t="s">
        <v>100</v>
      </c>
      <c r="L290" s="59">
        <v>6.25E-2</v>
      </c>
      <c r="M290" s="59">
        <v>6.6400000000000001E-2</v>
      </c>
      <c r="N290" s="58">
        <v>85862.37</v>
      </c>
      <c r="O290" s="58">
        <v>100.89442000000008</v>
      </c>
      <c r="P290" s="58">
        <v>0</v>
      </c>
      <c r="Q290" s="58">
        <v>314.208243940778</v>
      </c>
      <c r="R290" s="59">
        <v>1E-4</v>
      </c>
      <c r="S290" s="59">
        <v>1.8E-3</v>
      </c>
      <c r="T290" s="59">
        <v>6.9999999999999999E-4</v>
      </c>
    </row>
    <row r="291" spans="1:20">
      <c r="A291" t="s">
        <v>1006</v>
      </c>
      <c r="B291" t="s">
        <v>1007</v>
      </c>
      <c r="C291" t="s">
        <v>108</v>
      </c>
      <c r="D291" t="s">
        <v>831</v>
      </c>
      <c r="E291" s="113" t="s">
        <v>3488</v>
      </c>
      <c r="F291" t="s">
        <v>896</v>
      </c>
      <c r="G291" t="s">
        <v>973</v>
      </c>
      <c r="H291" t="s">
        <v>833</v>
      </c>
      <c r="I291" s="113" t="s">
        <v>3488</v>
      </c>
      <c r="J291" s="58">
        <v>2.35</v>
      </c>
      <c r="K291" t="s">
        <v>102</v>
      </c>
      <c r="L291" s="59">
        <v>5.7500000000000002E-2</v>
      </c>
      <c r="M291" s="59">
        <v>4.2599999999999999E-2</v>
      </c>
      <c r="N291" s="58">
        <v>29270.53</v>
      </c>
      <c r="O291" s="58">
        <v>105.49755999999984</v>
      </c>
      <c r="P291" s="58">
        <v>0</v>
      </c>
      <c r="Q291" s="58">
        <v>123.876984257681</v>
      </c>
      <c r="R291" s="59">
        <v>0</v>
      </c>
      <c r="S291" s="59">
        <v>6.9999999999999999E-4</v>
      </c>
      <c r="T291" s="59">
        <v>2.9999999999999997E-4</v>
      </c>
    </row>
    <row r="292" spans="1:20">
      <c r="A292" t="s">
        <v>1008</v>
      </c>
      <c r="B292" t="s">
        <v>1009</v>
      </c>
      <c r="C292" t="s">
        <v>108</v>
      </c>
      <c r="D292" t="s">
        <v>831</v>
      </c>
      <c r="E292" s="113" t="s">
        <v>3488</v>
      </c>
      <c r="F292" t="s">
        <v>896</v>
      </c>
      <c r="G292" t="s">
        <v>973</v>
      </c>
      <c r="H292" t="s">
        <v>833</v>
      </c>
      <c r="I292" s="113" t="s">
        <v>3488</v>
      </c>
      <c r="J292" s="58">
        <v>4.3499999999999996</v>
      </c>
      <c r="K292" t="s">
        <v>102</v>
      </c>
      <c r="L292" s="59">
        <v>6.13E-2</v>
      </c>
      <c r="M292" s="59">
        <v>4.6300000000000001E-2</v>
      </c>
      <c r="N292" s="58">
        <v>64330.84</v>
      </c>
      <c r="O292" s="58">
        <v>107.98211000000016</v>
      </c>
      <c r="P292" s="58">
        <v>0</v>
      </c>
      <c r="Q292" s="58">
        <v>278.66899691248398</v>
      </c>
      <c r="R292" s="59">
        <v>1E-4</v>
      </c>
      <c r="S292" s="59">
        <v>1.6000000000000001E-3</v>
      </c>
      <c r="T292" s="59">
        <v>5.9999999999999995E-4</v>
      </c>
    </row>
    <row r="293" spans="1:20">
      <c r="A293" t="s">
        <v>1010</v>
      </c>
      <c r="B293" t="s">
        <v>1011</v>
      </c>
      <c r="C293" t="s">
        <v>108</v>
      </c>
      <c r="D293" t="s">
        <v>831</v>
      </c>
      <c r="E293" s="113" t="s">
        <v>3488</v>
      </c>
      <c r="F293" t="s">
        <v>1012</v>
      </c>
      <c r="G293" t="s">
        <v>1013</v>
      </c>
      <c r="H293" t="s">
        <v>296</v>
      </c>
      <c r="I293" s="113" t="s">
        <v>3488</v>
      </c>
      <c r="J293" s="58">
        <v>4.34</v>
      </c>
      <c r="K293" t="s">
        <v>102</v>
      </c>
      <c r="L293" s="59">
        <v>7.2499999999999995E-2</v>
      </c>
      <c r="M293" s="59">
        <v>5.1900000000000002E-2</v>
      </c>
      <c r="N293" s="58">
        <v>64330.84</v>
      </c>
      <c r="O293" s="58">
        <v>110.17250999999993</v>
      </c>
      <c r="P293" s="58">
        <v>0</v>
      </c>
      <c r="Q293" s="58">
        <v>284.321753381468</v>
      </c>
      <c r="R293" s="59">
        <v>1E-4</v>
      </c>
      <c r="S293" s="59">
        <v>1.6000000000000001E-3</v>
      </c>
      <c r="T293" s="59">
        <v>5.9999999999999995E-4</v>
      </c>
    </row>
    <row r="294" spans="1:20">
      <c r="A294" t="s">
        <v>1014</v>
      </c>
      <c r="B294" t="s">
        <v>1015</v>
      </c>
      <c r="C294" t="s">
        <v>108</v>
      </c>
      <c r="D294" t="s">
        <v>831</v>
      </c>
      <c r="E294" s="113" t="s">
        <v>3488</v>
      </c>
      <c r="F294" t="s">
        <v>896</v>
      </c>
      <c r="G294" t="s">
        <v>1016</v>
      </c>
      <c r="H294" t="s">
        <v>870</v>
      </c>
      <c r="I294" s="113" t="s">
        <v>3488</v>
      </c>
      <c r="J294" s="58">
        <v>6.11</v>
      </c>
      <c r="K294" t="s">
        <v>100</v>
      </c>
      <c r="L294" s="59">
        <v>3.7499999999999999E-2</v>
      </c>
      <c r="M294" s="59">
        <v>5.7599999999999998E-2</v>
      </c>
      <c r="N294" s="58">
        <v>102929.34</v>
      </c>
      <c r="O294" s="58">
        <v>89.758499999999913</v>
      </c>
      <c r="P294" s="58">
        <v>0</v>
      </c>
      <c r="Q294" s="58">
        <v>335.09066537242501</v>
      </c>
      <c r="R294" s="59">
        <v>1E-4</v>
      </c>
      <c r="S294" s="59">
        <v>1.9E-3</v>
      </c>
      <c r="T294" s="59">
        <v>6.9999999999999999E-4</v>
      </c>
    </row>
    <row r="295" spans="1:20">
      <c r="A295" t="s">
        <v>1017</v>
      </c>
      <c r="B295" t="s">
        <v>1018</v>
      </c>
      <c r="C295" t="s">
        <v>108</v>
      </c>
      <c r="D295" t="s">
        <v>831</v>
      </c>
      <c r="E295" s="113" t="s">
        <v>3488</v>
      </c>
      <c r="F295" t="s">
        <v>1019</v>
      </c>
      <c r="G295" t="s">
        <v>1013</v>
      </c>
      <c r="H295" t="s">
        <v>833</v>
      </c>
      <c r="I295" s="113" t="s">
        <v>3488</v>
      </c>
      <c r="J295" s="58">
        <v>6.19</v>
      </c>
      <c r="K295" t="s">
        <v>100</v>
      </c>
      <c r="L295" s="59">
        <v>0.04</v>
      </c>
      <c r="M295" s="59">
        <v>5.6099999999999997E-2</v>
      </c>
      <c r="N295" s="58">
        <v>96496.26</v>
      </c>
      <c r="O295" s="58">
        <v>91.413669999999939</v>
      </c>
      <c r="P295" s="58">
        <v>0</v>
      </c>
      <c r="Q295" s="58">
        <v>319.940472505797</v>
      </c>
      <c r="R295" s="59">
        <v>2.0000000000000001E-4</v>
      </c>
      <c r="S295" s="59">
        <v>1.8E-3</v>
      </c>
      <c r="T295" s="59">
        <v>6.9999999999999999E-4</v>
      </c>
    </row>
    <row r="296" spans="1:20">
      <c r="A296" t="s">
        <v>1020</v>
      </c>
      <c r="B296" t="s">
        <v>1021</v>
      </c>
      <c r="C296" t="s">
        <v>108</v>
      </c>
      <c r="D296" t="s">
        <v>831</v>
      </c>
      <c r="E296" s="113" t="s">
        <v>3488</v>
      </c>
      <c r="F296" t="s">
        <v>904</v>
      </c>
      <c r="G296" t="s">
        <v>1013</v>
      </c>
      <c r="H296" t="s">
        <v>833</v>
      </c>
      <c r="I296" s="113" t="s">
        <v>3488</v>
      </c>
      <c r="J296" s="58">
        <v>5.36</v>
      </c>
      <c r="K296" t="s">
        <v>100</v>
      </c>
      <c r="L296" s="59">
        <v>3.7499999999999999E-2</v>
      </c>
      <c r="M296" s="59">
        <v>5.57E-2</v>
      </c>
      <c r="N296" s="58">
        <v>61114.3</v>
      </c>
      <c r="O296" s="58">
        <v>91.905080000000055</v>
      </c>
      <c r="P296" s="58">
        <v>0</v>
      </c>
      <c r="Q296" s="58">
        <v>203.718239653458</v>
      </c>
      <c r="R296" s="59">
        <v>2.0000000000000001E-4</v>
      </c>
      <c r="S296" s="59">
        <v>1.1000000000000001E-3</v>
      </c>
      <c r="T296" s="59">
        <v>4.0000000000000002E-4</v>
      </c>
    </row>
    <row r="297" spans="1:20">
      <c r="A297" t="s">
        <v>1022</v>
      </c>
      <c r="B297" t="s">
        <v>1023</v>
      </c>
      <c r="C297" t="s">
        <v>108</v>
      </c>
      <c r="D297" t="s">
        <v>831</v>
      </c>
      <c r="E297" s="113" t="s">
        <v>3488</v>
      </c>
      <c r="F297" t="s">
        <v>851</v>
      </c>
      <c r="G297" t="s">
        <v>1016</v>
      </c>
      <c r="H297" t="s">
        <v>870</v>
      </c>
      <c r="I297" s="113" t="s">
        <v>3488</v>
      </c>
      <c r="J297" s="58">
        <v>4.0199999999999996</v>
      </c>
      <c r="K297" t="s">
        <v>100</v>
      </c>
      <c r="L297" s="59">
        <v>5.1299999999999998E-2</v>
      </c>
      <c r="M297" s="59">
        <v>5.9700000000000003E-2</v>
      </c>
      <c r="N297" s="58">
        <v>66476.27</v>
      </c>
      <c r="O297" s="58">
        <v>96.576539999999852</v>
      </c>
      <c r="P297" s="58">
        <v>0</v>
      </c>
      <c r="Q297" s="58">
        <v>232.85514635355901</v>
      </c>
      <c r="R297" s="59">
        <v>1E-4</v>
      </c>
      <c r="S297" s="59">
        <v>1.2999999999999999E-3</v>
      </c>
      <c r="T297" s="59">
        <v>5.0000000000000001E-4</v>
      </c>
    </row>
    <row r="298" spans="1:20">
      <c r="A298" t="s">
        <v>1024</v>
      </c>
      <c r="B298" t="s">
        <v>1025</v>
      </c>
      <c r="C298" t="s">
        <v>108</v>
      </c>
      <c r="D298" t="s">
        <v>831</v>
      </c>
      <c r="E298" s="113" t="s">
        <v>3488</v>
      </c>
      <c r="F298" t="s">
        <v>884</v>
      </c>
      <c r="G298" t="s">
        <v>1013</v>
      </c>
      <c r="H298" t="s">
        <v>833</v>
      </c>
      <c r="I298" s="113" t="s">
        <v>3488</v>
      </c>
      <c r="J298" s="58">
        <v>4.46</v>
      </c>
      <c r="K298" t="s">
        <v>102</v>
      </c>
      <c r="L298" s="59">
        <v>7.8799999999999995E-2</v>
      </c>
      <c r="M298" s="59">
        <v>7.1400000000000005E-2</v>
      </c>
      <c r="N298" s="58">
        <v>95852.95</v>
      </c>
      <c r="O298" s="58">
        <v>106.47931000000003</v>
      </c>
      <c r="P298" s="58">
        <v>0</v>
      </c>
      <c r="Q298" s="58">
        <v>409.43817639196601</v>
      </c>
      <c r="R298" s="59">
        <v>1E-4</v>
      </c>
      <c r="S298" s="59">
        <v>2.3E-3</v>
      </c>
      <c r="T298" s="59">
        <v>8.9999999999999998E-4</v>
      </c>
    </row>
    <row r="299" spans="1:20">
      <c r="A299" t="s">
        <v>1026</v>
      </c>
      <c r="B299" t="s">
        <v>1027</v>
      </c>
      <c r="C299" t="s">
        <v>108</v>
      </c>
      <c r="D299" t="s">
        <v>831</v>
      </c>
      <c r="E299" s="113" t="s">
        <v>3488</v>
      </c>
      <c r="F299" t="s">
        <v>963</v>
      </c>
      <c r="G299" t="s">
        <v>1013</v>
      </c>
      <c r="H299" t="s">
        <v>833</v>
      </c>
      <c r="I299" s="113" t="s">
        <v>3488</v>
      </c>
      <c r="J299" s="58">
        <v>5.78</v>
      </c>
      <c r="K299" t="s">
        <v>102</v>
      </c>
      <c r="L299" s="59">
        <v>6.1400000000000003E-2</v>
      </c>
      <c r="M299" s="59">
        <v>4.9700000000000001E-2</v>
      </c>
      <c r="N299" s="58">
        <v>32165.42</v>
      </c>
      <c r="O299" s="58">
        <v>108.2302199999999</v>
      </c>
      <c r="P299" s="58">
        <v>0</v>
      </c>
      <c r="Q299" s="58">
        <v>139.65464669572299</v>
      </c>
      <c r="R299" s="59">
        <v>0</v>
      </c>
      <c r="S299" s="59">
        <v>8.0000000000000004E-4</v>
      </c>
      <c r="T299" s="59">
        <v>2.9999999999999997E-4</v>
      </c>
    </row>
    <row r="300" spans="1:20">
      <c r="A300" t="s">
        <v>1028</v>
      </c>
      <c r="B300" t="s">
        <v>1029</v>
      </c>
      <c r="C300" t="s">
        <v>108</v>
      </c>
      <c r="D300" t="s">
        <v>831</v>
      </c>
      <c r="E300" s="113" t="s">
        <v>3488</v>
      </c>
      <c r="F300" t="s">
        <v>963</v>
      </c>
      <c r="G300" t="s">
        <v>1013</v>
      </c>
      <c r="H300" t="s">
        <v>833</v>
      </c>
      <c r="I300" s="113" t="s">
        <v>3488</v>
      </c>
      <c r="J300" s="58">
        <v>4.0999999999999996</v>
      </c>
      <c r="K300" t="s">
        <v>102</v>
      </c>
      <c r="L300" s="59">
        <v>7.1300000000000002E-2</v>
      </c>
      <c r="M300" s="59">
        <v>5.1200000000000002E-2</v>
      </c>
      <c r="N300" s="58">
        <v>96496.26</v>
      </c>
      <c r="O300" s="58">
        <v>108.44174999999996</v>
      </c>
      <c r="P300" s="58">
        <v>0</v>
      </c>
      <c r="Q300" s="58">
        <v>419.78278201733099</v>
      </c>
      <c r="R300" s="59">
        <v>1E-4</v>
      </c>
      <c r="S300" s="59">
        <v>2.3E-3</v>
      </c>
      <c r="T300" s="59">
        <v>8.9999999999999998E-4</v>
      </c>
    </row>
    <row r="301" spans="1:20">
      <c r="A301" t="s">
        <v>1030</v>
      </c>
      <c r="B301" t="s">
        <v>1031</v>
      </c>
      <c r="C301" t="s">
        <v>108</v>
      </c>
      <c r="D301" t="s">
        <v>831</v>
      </c>
      <c r="E301" s="113" t="s">
        <v>3488</v>
      </c>
      <c r="F301" t="s">
        <v>938</v>
      </c>
      <c r="G301" t="s">
        <v>852</v>
      </c>
      <c r="H301" t="s">
        <v>833</v>
      </c>
      <c r="I301" s="113" t="s">
        <v>3488</v>
      </c>
      <c r="J301" s="58">
        <v>3.97</v>
      </c>
      <c r="K301" t="s">
        <v>100</v>
      </c>
      <c r="L301" s="59">
        <v>4.6300000000000001E-2</v>
      </c>
      <c r="M301" s="59">
        <v>5.7700000000000001E-2</v>
      </c>
      <c r="N301" s="58">
        <v>80423.199999999997</v>
      </c>
      <c r="O301" s="58">
        <v>95.765129999999886</v>
      </c>
      <c r="P301" s="58">
        <v>0</v>
      </c>
      <c r="Q301" s="58">
        <v>279.34204462339</v>
      </c>
      <c r="R301" s="59">
        <v>1E-4</v>
      </c>
      <c r="S301" s="59">
        <v>1.6000000000000001E-3</v>
      </c>
      <c r="T301" s="59">
        <v>5.9999999999999995E-4</v>
      </c>
    </row>
    <row r="302" spans="1:20">
      <c r="A302" t="s">
        <v>1032</v>
      </c>
      <c r="B302" t="s">
        <v>1033</v>
      </c>
      <c r="C302" t="s">
        <v>108</v>
      </c>
      <c r="D302" t="s">
        <v>831</v>
      </c>
      <c r="E302" s="113" t="s">
        <v>3488</v>
      </c>
      <c r="F302" t="s">
        <v>884</v>
      </c>
      <c r="G302" t="s">
        <v>852</v>
      </c>
      <c r="H302" t="s">
        <v>833</v>
      </c>
      <c r="I302" s="113" t="s">
        <v>3488</v>
      </c>
      <c r="J302" s="58">
        <v>3.53</v>
      </c>
      <c r="K302" t="s">
        <v>104</v>
      </c>
      <c r="L302" s="59">
        <v>8.8800000000000004E-2</v>
      </c>
      <c r="M302" s="59">
        <v>8.8900000000000007E-2</v>
      </c>
      <c r="N302" s="58">
        <v>65295.8</v>
      </c>
      <c r="O302" s="58">
        <v>99.901110000000116</v>
      </c>
      <c r="P302" s="58">
        <v>0</v>
      </c>
      <c r="Q302" s="58">
        <v>301.426986009301</v>
      </c>
      <c r="R302" s="59">
        <v>1E-4</v>
      </c>
      <c r="S302" s="59">
        <v>1.6999999999999999E-3</v>
      </c>
      <c r="T302" s="59">
        <v>6.9999999999999999E-4</v>
      </c>
    </row>
    <row r="303" spans="1:20">
      <c r="A303" t="s">
        <v>1034</v>
      </c>
      <c r="B303" t="s">
        <v>1035</v>
      </c>
      <c r="C303" t="s">
        <v>108</v>
      </c>
      <c r="D303" t="s">
        <v>831</v>
      </c>
      <c r="E303" s="113" t="s">
        <v>3488</v>
      </c>
      <c r="F303" t="s">
        <v>1019</v>
      </c>
      <c r="G303" t="s">
        <v>1036</v>
      </c>
      <c r="H303" t="s">
        <v>870</v>
      </c>
      <c r="I303" s="113" t="s">
        <v>3488</v>
      </c>
      <c r="J303" s="58">
        <v>3.57</v>
      </c>
      <c r="K303" t="s">
        <v>100</v>
      </c>
      <c r="L303" s="59">
        <v>6.3799999999999996E-2</v>
      </c>
      <c r="M303" s="59">
        <v>5.8599999999999999E-2</v>
      </c>
      <c r="N303" s="58">
        <v>90063.18</v>
      </c>
      <c r="O303" s="58">
        <v>104.10453999999993</v>
      </c>
      <c r="P303" s="58">
        <v>0</v>
      </c>
      <c r="Q303" s="58">
        <v>340.06700949384498</v>
      </c>
      <c r="R303" s="59">
        <v>2.0000000000000001E-4</v>
      </c>
      <c r="S303" s="59">
        <v>1.9E-3</v>
      </c>
      <c r="T303" s="59">
        <v>6.9999999999999999E-4</v>
      </c>
    </row>
    <row r="304" spans="1:20">
      <c r="A304" t="s">
        <v>1037</v>
      </c>
      <c r="B304" t="s">
        <v>1038</v>
      </c>
      <c r="C304" t="s">
        <v>108</v>
      </c>
      <c r="D304" t="s">
        <v>831</v>
      </c>
      <c r="E304" s="113" t="s">
        <v>3488</v>
      </c>
      <c r="F304" t="s">
        <v>884</v>
      </c>
      <c r="G304" t="s">
        <v>852</v>
      </c>
      <c r="H304" t="s">
        <v>833</v>
      </c>
      <c r="I304" s="113" t="s">
        <v>3488</v>
      </c>
      <c r="J304" s="58">
        <v>3.94</v>
      </c>
      <c r="K304" t="s">
        <v>104</v>
      </c>
      <c r="L304" s="59">
        <v>8.5000000000000006E-2</v>
      </c>
      <c r="M304" s="59">
        <v>8.2000000000000003E-2</v>
      </c>
      <c r="N304" s="58">
        <v>32165.42</v>
      </c>
      <c r="O304" s="58">
        <v>100.9044099999999</v>
      </c>
      <c r="P304" s="58">
        <v>0</v>
      </c>
      <c r="Q304" s="58">
        <v>149.977442705149</v>
      </c>
      <c r="R304" s="59">
        <v>0</v>
      </c>
      <c r="S304" s="59">
        <v>8.0000000000000004E-4</v>
      </c>
      <c r="T304" s="59">
        <v>2.9999999999999997E-4</v>
      </c>
    </row>
    <row r="305" spans="1:20">
      <c r="A305" t="s">
        <v>1039</v>
      </c>
      <c r="B305" t="s">
        <v>1040</v>
      </c>
      <c r="C305" t="s">
        <v>108</v>
      </c>
      <c r="D305" t="s">
        <v>831</v>
      </c>
      <c r="E305" s="113" t="s">
        <v>3488</v>
      </c>
      <c r="F305" t="s">
        <v>884</v>
      </c>
      <c r="G305" t="s">
        <v>852</v>
      </c>
      <c r="H305" t="s">
        <v>833</v>
      </c>
      <c r="I305" s="113" t="s">
        <v>3488</v>
      </c>
      <c r="J305" s="58">
        <v>3.6</v>
      </c>
      <c r="K305" t="s">
        <v>104</v>
      </c>
      <c r="L305" s="59">
        <v>8.5000000000000006E-2</v>
      </c>
      <c r="M305" s="59">
        <v>7.9600000000000004E-2</v>
      </c>
      <c r="N305" s="58">
        <v>32165.42</v>
      </c>
      <c r="O305" s="58">
        <v>101.61441000000002</v>
      </c>
      <c r="P305" s="58">
        <v>0</v>
      </c>
      <c r="Q305" s="58">
        <v>151.03273834902299</v>
      </c>
      <c r="R305" s="59">
        <v>0</v>
      </c>
      <c r="S305" s="59">
        <v>8.0000000000000004E-4</v>
      </c>
      <c r="T305" s="59">
        <v>2.9999999999999997E-4</v>
      </c>
    </row>
    <row r="306" spans="1:20">
      <c r="A306" t="s">
        <v>1041</v>
      </c>
      <c r="B306" t="s">
        <v>1042</v>
      </c>
      <c r="C306" t="s">
        <v>108</v>
      </c>
      <c r="D306" t="s">
        <v>831</v>
      </c>
      <c r="E306" s="113" t="s">
        <v>3488</v>
      </c>
      <c r="F306" t="s">
        <v>891</v>
      </c>
      <c r="G306" t="s">
        <v>1043</v>
      </c>
      <c r="H306" t="s">
        <v>870</v>
      </c>
      <c r="I306" s="113" t="s">
        <v>3488</v>
      </c>
      <c r="J306" s="58">
        <v>3.5</v>
      </c>
      <c r="K306" t="s">
        <v>102</v>
      </c>
      <c r="L306" s="59">
        <v>2.63E-2</v>
      </c>
      <c r="M306" s="59">
        <v>0.1004</v>
      </c>
      <c r="N306" s="58">
        <v>58058.58</v>
      </c>
      <c r="O306" s="58">
        <v>78.332139999999868</v>
      </c>
      <c r="P306" s="58">
        <v>0</v>
      </c>
      <c r="Q306" s="58">
        <v>182.44166359719199</v>
      </c>
      <c r="R306" s="59">
        <v>2.0000000000000001E-4</v>
      </c>
      <c r="S306" s="59">
        <v>1E-3</v>
      </c>
      <c r="T306" s="59">
        <v>4.0000000000000002E-4</v>
      </c>
    </row>
    <row r="307" spans="1:20">
      <c r="A307" t="s">
        <v>1044</v>
      </c>
      <c r="B307" t="s">
        <v>1045</v>
      </c>
      <c r="C307" t="s">
        <v>108</v>
      </c>
      <c r="D307" t="s">
        <v>831</v>
      </c>
      <c r="E307" s="113" t="s">
        <v>3488</v>
      </c>
      <c r="F307" t="s">
        <v>970</v>
      </c>
      <c r="G307" t="s">
        <v>1043</v>
      </c>
      <c r="H307" t="s">
        <v>870</v>
      </c>
      <c r="I307" s="113" t="s">
        <v>3488</v>
      </c>
      <c r="J307" s="58">
        <v>3.58</v>
      </c>
      <c r="K307" t="s">
        <v>100</v>
      </c>
      <c r="L307" s="59">
        <v>7.3800000000000004E-2</v>
      </c>
      <c r="M307" s="59">
        <v>6.6199999999999995E-2</v>
      </c>
      <c r="N307" s="58">
        <v>96496.26</v>
      </c>
      <c r="O307" s="58">
        <v>104.84384999999992</v>
      </c>
      <c r="P307" s="58">
        <v>0</v>
      </c>
      <c r="Q307" s="58">
        <v>366.94501936446602</v>
      </c>
      <c r="R307" s="59">
        <v>1E-4</v>
      </c>
      <c r="S307" s="59">
        <v>2E-3</v>
      </c>
      <c r="T307" s="59">
        <v>8.0000000000000004E-4</v>
      </c>
    </row>
    <row r="308" spans="1:20">
      <c r="A308" t="s">
        <v>1046</v>
      </c>
      <c r="B308" t="s">
        <v>1047</v>
      </c>
      <c r="C308" t="s">
        <v>108</v>
      </c>
      <c r="D308" t="s">
        <v>831</v>
      </c>
      <c r="E308" s="113" t="s">
        <v>3488</v>
      </c>
      <c r="F308" t="s">
        <v>935</v>
      </c>
      <c r="G308" t="s">
        <v>1048</v>
      </c>
      <c r="H308" t="s">
        <v>833</v>
      </c>
      <c r="I308" s="113" t="s">
        <v>3488</v>
      </c>
      <c r="J308" s="58">
        <v>1.91</v>
      </c>
      <c r="K308" t="s">
        <v>102</v>
      </c>
      <c r="L308" s="59">
        <v>0.05</v>
      </c>
      <c r="M308" s="59">
        <v>5.0099999999999999E-2</v>
      </c>
      <c r="N308" s="58">
        <v>32165.42</v>
      </c>
      <c r="O308" s="58">
        <v>104.23363000000028</v>
      </c>
      <c r="P308" s="58">
        <v>0</v>
      </c>
      <c r="Q308" s="58">
        <v>134.49765482748501</v>
      </c>
      <c r="R308" s="59">
        <v>0</v>
      </c>
      <c r="S308" s="59">
        <v>8.0000000000000004E-4</v>
      </c>
      <c r="T308" s="59">
        <v>2.9999999999999997E-4</v>
      </c>
    </row>
    <row r="309" spans="1:20">
      <c r="A309" t="s">
        <v>1049</v>
      </c>
      <c r="B309" t="s">
        <v>1050</v>
      </c>
      <c r="C309" t="s">
        <v>108</v>
      </c>
      <c r="D309" t="s">
        <v>831</v>
      </c>
      <c r="E309" s="113" t="s">
        <v>3488</v>
      </c>
      <c r="F309" t="s">
        <v>935</v>
      </c>
      <c r="G309" t="s">
        <v>1048</v>
      </c>
      <c r="H309" t="s">
        <v>833</v>
      </c>
      <c r="I309" s="113" t="s">
        <v>3488</v>
      </c>
      <c r="J309" s="58">
        <v>1.93</v>
      </c>
      <c r="K309" t="s">
        <v>104</v>
      </c>
      <c r="L309" s="59">
        <v>0.06</v>
      </c>
      <c r="M309" s="59">
        <v>7.2499999999999995E-2</v>
      </c>
      <c r="N309" s="58">
        <v>76232.05</v>
      </c>
      <c r="O309" s="58">
        <v>99.523330000000044</v>
      </c>
      <c r="P309" s="58">
        <v>0</v>
      </c>
      <c r="Q309" s="58">
        <v>350.58155886238302</v>
      </c>
      <c r="R309" s="59">
        <v>1E-4</v>
      </c>
      <c r="S309" s="59">
        <v>2E-3</v>
      </c>
      <c r="T309" s="59">
        <v>8.0000000000000004E-4</v>
      </c>
    </row>
    <row r="310" spans="1:20">
      <c r="A310" t="s">
        <v>1051</v>
      </c>
      <c r="B310" t="s">
        <v>1052</v>
      </c>
      <c r="C310" t="s">
        <v>108</v>
      </c>
      <c r="D310" t="s">
        <v>831</v>
      </c>
      <c r="E310" s="113" t="s">
        <v>3488</v>
      </c>
      <c r="F310" t="s">
        <v>1019</v>
      </c>
      <c r="G310" t="s">
        <v>1043</v>
      </c>
      <c r="H310" t="s">
        <v>870</v>
      </c>
      <c r="I310" s="113" t="s">
        <v>3488</v>
      </c>
      <c r="J310" s="58">
        <v>6.02</v>
      </c>
      <c r="K310" t="s">
        <v>100</v>
      </c>
      <c r="L310" s="59">
        <v>5.1299999999999998E-2</v>
      </c>
      <c r="M310" s="59">
        <v>7.8E-2</v>
      </c>
      <c r="N310" s="58">
        <v>70763.92</v>
      </c>
      <c r="O310" s="58">
        <v>85.774170000000026</v>
      </c>
      <c r="P310" s="58">
        <v>0</v>
      </c>
      <c r="Q310" s="58">
        <v>220.14861759813601</v>
      </c>
      <c r="R310" s="59">
        <v>0</v>
      </c>
      <c r="S310" s="59">
        <v>1.1999999999999999E-3</v>
      </c>
      <c r="T310" s="59">
        <v>5.0000000000000001E-4</v>
      </c>
    </row>
    <row r="311" spans="1:20">
      <c r="A311" t="s">
        <v>189</v>
      </c>
      <c r="B311" s="115" t="s">
        <v>3488</v>
      </c>
      <c r="C311" s="115" t="s">
        <v>3488</v>
      </c>
      <c r="D311" s="115" t="s">
        <v>3488</v>
      </c>
      <c r="E311" s="115" t="s">
        <v>3488</v>
      </c>
      <c r="F311" s="115" t="s">
        <v>3488</v>
      </c>
      <c r="G311" s="115" t="s">
        <v>3488</v>
      </c>
      <c r="H311" s="115" t="s">
        <v>3488</v>
      </c>
      <c r="I311" s="115" t="s">
        <v>3488</v>
      </c>
      <c r="J311" s="115" t="s">
        <v>3488</v>
      </c>
      <c r="K311" s="115" t="s">
        <v>3488</v>
      </c>
      <c r="L311" s="115" t="s">
        <v>3488</v>
      </c>
      <c r="M311" s="115" t="s">
        <v>3488</v>
      </c>
      <c r="N311" s="115" t="s">
        <v>3488</v>
      </c>
      <c r="O311" s="115" t="s">
        <v>3488</v>
      </c>
      <c r="P311" s="115" t="s">
        <v>3488</v>
      </c>
      <c r="Q311" s="115" t="s">
        <v>3488</v>
      </c>
      <c r="R311" s="115" t="s">
        <v>3488</v>
      </c>
      <c r="S311" s="115" t="s">
        <v>3488</v>
      </c>
      <c r="T311" s="115" t="s">
        <v>3488</v>
      </c>
    </row>
    <row r="312" spans="1:20">
      <c r="A312" t="s">
        <v>300</v>
      </c>
      <c r="B312" s="115" t="s">
        <v>3488</v>
      </c>
      <c r="C312" s="115" t="s">
        <v>3488</v>
      </c>
      <c r="D312" s="115" t="s">
        <v>3488</v>
      </c>
      <c r="E312" s="115" t="s">
        <v>3488</v>
      </c>
      <c r="F312" s="115" t="s">
        <v>3488</v>
      </c>
      <c r="G312" s="115" t="s">
        <v>3488</v>
      </c>
      <c r="H312" s="115" t="s">
        <v>3488</v>
      </c>
      <c r="I312" s="115" t="s">
        <v>3488</v>
      </c>
      <c r="J312" s="115" t="s">
        <v>3488</v>
      </c>
      <c r="K312" s="115" t="s">
        <v>3488</v>
      </c>
      <c r="L312" s="115" t="s">
        <v>3488</v>
      </c>
      <c r="M312" s="115" t="s">
        <v>3488</v>
      </c>
      <c r="N312" s="115" t="s">
        <v>3488</v>
      </c>
      <c r="O312" s="115" t="s">
        <v>3488</v>
      </c>
      <c r="P312" s="115" t="s">
        <v>3488</v>
      </c>
      <c r="Q312" s="115" t="s">
        <v>3488</v>
      </c>
      <c r="R312" s="115" t="s">
        <v>3488</v>
      </c>
      <c r="S312" s="115" t="s">
        <v>3488</v>
      </c>
      <c r="T312" s="115" t="s">
        <v>3488</v>
      </c>
    </row>
    <row r="313" spans="1:20">
      <c r="A313" t="s">
        <v>301</v>
      </c>
      <c r="B313" s="115" t="s">
        <v>3488</v>
      </c>
      <c r="C313" s="115" t="s">
        <v>3488</v>
      </c>
      <c r="D313" s="115" t="s">
        <v>3488</v>
      </c>
      <c r="E313" s="115" t="s">
        <v>3488</v>
      </c>
      <c r="F313" s="115" t="s">
        <v>3488</v>
      </c>
      <c r="G313" s="115" t="s">
        <v>3488</v>
      </c>
      <c r="H313" s="115" t="s">
        <v>3488</v>
      </c>
      <c r="I313" s="115" t="s">
        <v>3488</v>
      </c>
      <c r="J313" s="115" t="s">
        <v>3488</v>
      </c>
      <c r="K313" s="115" t="s">
        <v>3488</v>
      </c>
      <c r="L313" s="115" t="s">
        <v>3488</v>
      </c>
      <c r="M313" s="115" t="s">
        <v>3488</v>
      </c>
      <c r="N313" s="115" t="s">
        <v>3488</v>
      </c>
      <c r="O313" s="115" t="s">
        <v>3488</v>
      </c>
      <c r="P313" s="115" t="s">
        <v>3488</v>
      </c>
      <c r="Q313" s="115" t="s">
        <v>3488</v>
      </c>
      <c r="R313" s="115" t="s">
        <v>3488</v>
      </c>
      <c r="S313" s="115" t="s">
        <v>3488</v>
      </c>
      <c r="T313" s="115" t="s">
        <v>3488</v>
      </c>
    </row>
    <row r="314" spans="1:20">
      <c r="A314" t="s">
        <v>302</v>
      </c>
      <c r="B314" s="115" t="s">
        <v>3488</v>
      </c>
      <c r="C314" s="115" t="s">
        <v>3488</v>
      </c>
      <c r="D314" s="115" t="s">
        <v>3488</v>
      </c>
      <c r="E314" s="115" t="s">
        <v>3488</v>
      </c>
      <c r="F314" s="115" t="s">
        <v>3488</v>
      </c>
      <c r="G314" s="115" t="s">
        <v>3488</v>
      </c>
      <c r="H314" s="115" t="s">
        <v>3488</v>
      </c>
      <c r="I314" s="115" t="s">
        <v>3488</v>
      </c>
      <c r="J314" s="115" t="s">
        <v>3488</v>
      </c>
      <c r="K314" s="115" t="s">
        <v>3488</v>
      </c>
      <c r="L314" s="115" t="s">
        <v>3488</v>
      </c>
      <c r="M314" s="115" t="s">
        <v>3488</v>
      </c>
      <c r="N314" s="115" t="s">
        <v>3488</v>
      </c>
      <c r="O314" s="115" t="s">
        <v>3488</v>
      </c>
      <c r="P314" s="115" t="s">
        <v>3488</v>
      </c>
      <c r="Q314" s="115" t="s">
        <v>3488</v>
      </c>
      <c r="R314" s="115" t="s">
        <v>3488</v>
      </c>
      <c r="S314" s="115" t="s">
        <v>3488</v>
      </c>
      <c r="T314" s="115" t="s">
        <v>3488</v>
      </c>
    </row>
    <row r="315" spans="1:20">
      <c r="A315" t="s">
        <v>303</v>
      </c>
      <c r="B315" s="115" t="s">
        <v>3488</v>
      </c>
      <c r="C315" s="115" t="s">
        <v>3488</v>
      </c>
      <c r="D315" s="115" t="s">
        <v>3488</v>
      </c>
      <c r="E315" s="115" t="s">
        <v>3488</v>
      </c>
      <c r="F315" s="115" t="s">
        <v>3488</v>
      </c>
      <c r="G315" s="115" t="s">
        <v>3488</v>
      </c>
      <c r="H315" s="115" t="s">
        <v>3488</v>
      </c>
      <c r="I315" s="115" t="s">
        <v>3488</v>
      </c>
      <c r="J315" s="115" t="s">
        <v>3488</v>
      </c>
      <c r="K315" s="115" t="s">
        <v>3488</v>
      </c>
      <c r="L315" s="115" t="s">
        <v>3488</v>
      </c>
      <c r="M315" s="115" t="s">
        <v>3488</v>
      </c>
      <c r="N315" s="115" t="s">
        <v>3488</v>
      </c>
      <c r="O315" s="115" t="s">
        <v>3488</v>
      </c>
      <c r="P315" s="115" t="s">
        <v>3488</v>
      </c>
      <c r="Q315" s="115" t="s">
        <v>3488</v>
      </c>
      <c r="R315" s="115" t="s">
        <v>3488</v>
      </c>
      <c r="S315" s="115" t="s">
        <v>3488</v>
      </c>
      <c r="T315" s="115" t="s">
        <v>3488</v>
      </c>
    </row>
    <row r="316" spans="1:20" hidden="1">
      <c r="B316" s="14"/>
      <c r="C316" s="14"/>
      <c r="D316" s="14"/>
      <c r="E316" s="14"/>
    </row>
    <row r="317" spans="1:20" hidden="1">
      <c r="B317" s="14"/>
      <c r="C317" s="14"/>
      <c r="D317" s="14"/>
      <c r="E317" s="14"/>
    </row>
    <row r="318" spans="1:20" hidden="1">
      <c r="B318" s="14"/>
      <c r="C318" s="14"/>
      <c r="D318" s="14"/>
      <c r="E318" s="14"/>
    </row>
    <row r="319" spans="1:20" hidden="1">
      <c r="B319" s="14"/>
      <c r="C319" s="14"/>
      <c r="D319" s="14"/>
      <c r="E319" s="14"/>
    </row>
    <row r="320" spans="1:20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A771" s="14"/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6"/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10000" spans="52:52" hidden="1">
      <c r="AZ10000"/>
    </row>
  </sheetData>
  <autoFilter ref="A6:AH315" xr:uid="{00000000-0001-0000-0400-000000000000}"/>
  <mergeCells count="1">
    <mergeCell ref="A5:T5"/>
  </mergeCells>
  <dataValidations count="5">
    <dataValidation allowBlank="1" showInputMessage="1" showErrorMessage="1" sqref="P7 A1:XFD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34" width="5.7109375" style="14" hidden="1"/>
    <col min="35" max="44" width="9.140625" style="14" hidden="1"/>
    <col min="45" max="52" width="0" style="14" hidden="1"/>
    <col min="53" max="16384" width="9.140625" style="14" hidden="1"/>
  </cols>
  <sheetData>
    <row r="1" spans="1:14">
      <c r="A1" s="2" t="s">
        <v>0</v>
      </c>
      <c r="B1" s="63" t="s">
        <v>3487</v>
      </c>
      <c r="D1" s="14"/>
      <c r="E1" s="14"/>
      <c r="F1" s="14"/>
    </row>
    <row r="2" spans="1:14">
      <c r="A2" s="2" t="s">
        <v>1</v>
      </c>
      <c r="B2" s="10" t="s">
        <v>2694</v>
      </c>
      <c r="D2" s="14"/>
      <c r="E2" s="14"/>
      <c r="F2" s="14"/>
    </row>
    <row r="3" spans="1:14">
      <c r="A3" s="2" t="s">
        <v>2</v>
      </c>
      <c r="B3" s="21" t="s">
        <v>2695</v>
      </c>
      <c r="D3" s="14"/>
      <c r="E3" s="14"/>
      <c r="F3" s="14"/>
    </row>
    <row r="4" spans="1:14">
      <c r="A4" s="2" t="s">
        <v>3</v>
      </c>
      <c r="B4" s="64" t="s">
        <v>165</v>
      </c>
      <c r="D4" s="14"/>
      <c r="E4" s="14"/>
      <c r="F4" s="14"/>
    </row>
    <row r="5" spans="1:14" ht="18.75">
      <c r="A5" s="90" t="s">
        <v>87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14" s="16" customFormat="1">
      <c r="A6" s="35" t="s">
        <v>45</v>
      </c>
      <c r="B6" s="36" t="s">
        <v>46</v>
      </c>
      <c r="C6" s="122" t="s">
        <v>66</v>
      </c>
      <c r="D6" s="122" t="s">
        <v>79</v>
      </c>
      <c r="E6" s="122" t="s">
        <v>47</v>
      </c>
      <c r="F6" s="122" t="s">
        <v>80</v>
      </c>
      <c r="G6" s="122" t="s">
        <v>50</v>
      </c>
      <c r="H6" s="116" t="s">
        <v>155</v>
      </c>
      <c r="I6" s="116" t="s">
        <v>156</v>
      </c>
      <c r="J6" s="116" t="s">
        <v>160</v>
      </c>
      <c r="K6" s="116" t="s">
        <v>53</v>
      </c>
      <c r="L6" s="116" t="s">
        <v>69</v>
      </c>
      <c r="M6" s="116" t="s">
        <v>54</v>
      </c>
      <c r="N6" s="39" t="s">
        <v>151</v>
      </c>
    </row>
    <row r="7" spans="1:14" s="16" customFormat="1">
      <c r="A7" s="107" t="s">
        <v>3488</v>
      </c>
      <c r="B7" s="108" t="s">
        <v>3488</v>
      </c>
      <c r="C7" s="108" t="s">
        <v>3488</v>
      </c>
      <c r="D7" s="108" t="s">
        <v>3488</v>
      </c>
      <c r="E7" s="108" t="s">
        <v>3488</v>
      </c>
      <c r="F7" s="108" t="s">
        <v>3488</v>
      </c>
      <c r="G7" s="108" t="s">
        <v>3488</v>
      </c>
      <c r="H7" s="17" t="s">
        <v>152</v>
      </c>
      <c r="I7" s="108" t="s">
        <v>3488</v>
      </c>
      <c r="J7" s="17" t="s">
        <v>153</v>
      </c>
      <c r="K7" s="17" t="s">
        <v>6</v>
      </c>
      <c r="L7" s="17" t="s">
        <v>7</v>
      </c>
      <c r="M7" s="17" t="s">
        <v>7</v>
      </c>
      <c r="N7" s="32" t="s">
        <v>7</v>
      </c>
    </row>
    <row r="8" spans="1:14" s="18" customFormat="1" ht="20.25">
      <c r="A8" s="109" t="s">
        <v>3488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26" t="s">
        <v>72</v>
      </c>
      <c r="M8" s="26" t="s">
        <v>73</v>
      </c>
      <c r="N8" s="26" t="s">
        <v>74</v>
      </c>
    </row>
    <row r="9" spans="1:14" s="18" customFormat="1" ht="20.25">
      <c r="A9" s="19" t="s">
        <v>88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110" t="s">
        <v>3488</v>
      </c>
      <c r="G9" s="110" t="s">
        <v>3488</v>
      </c>
      <c r="H9" s="56">
        <v>61.88</v>
      </c>
      <c r="I9" s="110" t="s">
        <v>3488</v>
      </c>
      <c r="J9" s="56">
        <v>0</v>
      </c>
      <c r="K9" s="56">
        <v>1.17333491246099</v>
      </c>
      <c r="L9" s="110" t="s">
        <v>3488</v>
      </c>
      <c r="M9" s="57">
        <v>1</v>
      </c>
      <c r="N9" s="57">
        <v>0</v>
      </c>
    </row>
    <row r="10" spans="1:14">
      <c r="A10" s="60" t="s">
        <v>170</v>
      </c>
      <c r="B10" s="114" t="s">
        <v>3488</v>
      </c>
      <c r="C10" s="114" t="s">
        <v>3488</v>
      </c>
      <c r="D10" s="115" t="s">
        <v>3488</v>
      </c>
      <c r="E10" s="115" t="s">
        <v>3488</v>
      </c>
      <c r="F10" s="115" t="s">
        <v>3488</v>
      </c>
      <c r="G10" s="115" t="s">
        <v>3488</v>
      </c>
      <c r="H10" s="62">
        <v>59</v>
      </c>
      <c r="I10" s="115" t="s">
        <v>3488</v>
      </c>
      <c r="J10" s="62">
        <v>0</v>
      </c>
      <c r="K10" s="62">
        <v>0.96275861960660003</v>
      </c>
      <c r="L10" s="115" t="s">
        <v>3488</v>
      </c>
      <c r="M10" s="61">
        <v>0.82050000000000001</v>
      </c>
      <c r="N10" s="61">
        <v>0</v>
      </c>
    </row>
    <row r="11" spans="1:14">
      <c r="A11" s="60" t="s">
        <v>1053</v>
      </c>
      <c r="B11" s="114" t="s">
        <v>3488</v>
      </c>
      <c r="C11" s="114" t="s">
        <v>3488</v>
      </c>
      <c r="D11" s="115" t="s">
        <v>3488</v>
      </c>
      <c r="E11" s="115" t="s">
        <v>3488</v>
      </c>
      <c r="F11" s="115" t="s">
        <v>3488</v>
      </c>
      <c r="G11" s="115" t="s">
        <v>3488</v>
      </c>
      <c r="H11" s="62">
        <v>20.100000000000001</v>
      </c>
      <c r="I11" s="115" t="s">
        <v>3488</v>
      </c>
      <c r="J11" s="62">
        <v>0</v>
      </c>
      <c r="K11" s="62">
        <v>0.59462139999999997</v>
      </c>
      <c r="L11" s="115" t="s">
        <v>3488</v>
      </c>
      <c r="M11" s="61">
        <v>0.50680000000000003</v>
      </c>
      <c r="N11" s="61">
        <v>0</v>
      </c>
    </row>
    <row r="12" spans="1:14">
      <c r="A12" t="s">
        <v>1054</v>
      </c>
      <c r="B12" t="s">
        <v>1055</v>
      </c>
      <c r="C12" t="s">
        <v>96</v>
      </c>
      <c r="D12" t="s">
        <v>108</v>
      </c>
      <c r="E12" t="s">
        <v>646</v>
      </c>
      <c r="F12" t="s">
        <v>321</v>
      </c>
      <c r="G12" t="s">
        <v>98</v>
      </c>
      <c r="H12" s="58">
        <v>0.45</v>
      </c>
      <c r="I12" s="58">
        <v>2400</v>
      </c>
      <c r="J12" s="58">
        <v>0</v>
      </c>
      <c r="K12" s="58">
        <v>1.0800000000000001E-2</v>
      </c>
      <c r="L12" s="59">
        <v>0</v>
      </c>
      <c r="M12" s="59">
        <v>9.1999999999999998E-3</v>
      </c>
      <c r="N12" s="59">
        <v>0</v>
      </c>
    </row>
    <row r="13" spans="1:14">
      <c r="A13" t="s">
        <v>1056</v>
      </c>
      <c r="B13" t="s">
        <v>1057</v>
      </c>
      <c r="C13" t="s">
        <v>96</v>
      </c>
      <c r="D13" t="s">
        <v>108</v>
      </c>
      <c r="E13" t="s">
        <v>1058</v>
      </c>
      <c r="F13" t="s">
        <v>675</v>
      </c>
      <c r="G13" t="s">
        <v>98</v>
      </c>
      <c r="H13" s="58">
        <v>0.06</v>
      </c>
      <c r="I13" s="58">
        <v>27680</v>
      </c>
      <c r="J13" s="58">
        <v>0</v>
      </c>
      <c r="K13" s="58">
        <v>1.6608000000000001E-2</v>
      </c>
      <c r="L13" s="59">
        <v>0</v>
      </c>
      <c r="M13" s="59">
        <v>1.4200000000000001E-2</v>
      </c>
      <c r="N13" s="59">
        <v>0</v>
      </c>
    </row>
    <row r="14" spans="1:14">
      <c r="A14" t="s">
        <v>1059</v>
      </c>
      <c r="B14" t="s">
        <v>1060</v>
      </c>
      <c r="C14" t="s">
        <v>96</v>
      </c>
      <c r="D14" t="s">
        <v>108</v>
      </c>
      <c r="E14" t="s">
        <v>781</v>
      </c>
      <c r="F14" t="s">
        <v>675</v>
      </c>
      <c r="G14" t="s">
        <v>98</v>
      </c>
      <c r="H14" s="58">
        <v>0.19</v>
      </c>
      <c r="I14" s="58">
        <v>7120</v>
      </c>
      <c r="J14" s="58">
        <v>0</v>
      </c>
      <c r="K14" s="58">
        <v>1.3528E-2</v>
      </c>
      <c r="L14" s="59">
        <v>0</v>
      </c>
      <c r="M14" s="59">
        <v>1.15E-2</v>
      </c>
      <c r="N14" s="59">
        <v>0</v>
      </c>
    </row>
    <row r="15" spans="1:14">
      <c r="A15" t="s">
        <v>1061</v>
      </c>
      <c r="B15" t="s">
        <v>1062</v>
      </c>
      <c r="C15" t="s">
        <v>96</v>
      </c>
      <c r="D15" t="s">
        <v>108</v>
      </c>
      <c r="E15" t="s">
        <v>784</v>
      </c>
      <c r="F15" t="s">
        <v>675</v>
      </c>
      <c r="G15" t="s">
        <v>98</v>
      </c>
      <c r="H15" s="58">
        <v>1.05</v>
      </c>
      <c r="I15" s="58">
        <v>1336</v>
      </c>
      <c r="J15" s="58">
        <v>0</v>
      </c>
      <c r="K15" s="58">
        <v>1.4028000000000001E-2</v>
      </c>
      <c r="L15" s="59">
        <v>0</v>
      </c>
      <c r="M15" s="59">
        <v>1.2E-2</v>
      </c>
      <c r="N15" s="59">
        <v>0</v>
      </c>
    </row>
    <row r="16" spans="1:14">
      <c r="A16" t="s">
        <v>1063</v>
      </c>
      <c r="B16" t="s">
        <v>1064</v>
      </c>
      <c r="C16" t="s">
        <v>96</v>
      </c>
      <c r="D16" t="s">
        <v>108</v>
      </c>
      <c r="E16" t="s">
        <v>432</v>
      </c>
      <c r="F16" t="s">
        <v>433</v>
      </c>
      <c r="G16" t="s">
        <v>98</v>
      </c>
      <c r="H16" s="58">
        <v>0.3</v>
      </c>
      <c r="I16" s="58">
        <v>3807</v>
      </c>
      <c r="J16" s="58">
        <v>0</v>
      </c>
      <c r="K16" s="58">
        <v>1.1421000000000001E-2</v>
      </c>
      <c r="L16" s="59">
        <v>0</v>
      </c>
      <c r="M16" s="59">
        <v>9.7000000000000003E-3</v>
      </c>
      <c r="N16" s="59">
        <v>0</v>
      </c>
    </row>
    <row r="17" spans="1:14">
      <c r="A17" t="s">
        <v>1065</v>
      </c>
      <c r="B17" t="s">
        <v>1066</v>
      </c>
      <c r="C17" t="s">
        <v>96</v>
      </c>
      <c r="D17" t="s">
        <v>108</v>
      </c>
      <c r="E17" t="s">
        <v>696</v>
      </c>
      <c r="F17" t="s">
        <v>433</v>
      </c>
      <c r="G17" t="s">
        <v>98</v>
      </c>
      <c r="H17" s="58">
        <v>0.25</v>
      </c>
      <c r="I17" s="58">
        <v>2893</v>
      </c>
      <c r="J17" s="58">
        <v>0</v>
      </c>
      <c r="K17" s="58">
        <v>7.2325000000000002E-3</v>
      </c>
      <c r="L17" s="59">
        <v>0</v>
      </c>
      <c r="M17" s="59">
        <v>6.1999999999999998E-3</v>
      </c>
      <c r="N17" s="59">
        <v>0</v>
      </c>
    </row>
    <row r="18" spans="1:14">
      <c r="A18" t="s">
        <v>1067</v>
      </c>
      <c r="B18" t="s">
        <v>1068</v>
      </c>
      <c r="C18" t="s">
        <v>96</v>
      </c>
      <c r="D18" t="s">
        <v>108</v>
      </c>
      <c r="E18" t="s">
        <v>827</v>
      </c>
      <c r="F18" t="s">
        <v>688</v>
      </c>
      <c r="G18" t="s">
        <v>98</v>
      </c>
      <c r="H18" s="58">
        <v>0.05</v>
      </c>
      <c r="I18" s="58">
        <v>77500</v>
      </c>
      <c r="J18" s="58">
        <v>0</v>
      </c>
      <c r="K18" s="58">
        <v>3.875E-2</v>
      </c>
      <c r="L18" s="59">
        <v>0</v>
      </c>
      <c r="M18" s="59">
        <v>3.3000000000000002E-2</v>
      </c>
      <c r="N18" s="59">
        <v>0</v>
      </c>
    </row>
    <row r="19" spans="1:14">
      <c r="A19" t="s">
        <v>1069</v>
      </c>
      <c r="B19" t="s">
        <v>1070</v>
      </c>
      <c r="C19" t="s">
        <v>96</v>
      </c>
      <c r="D19" t="s">
        <v>108</v>
      </c>
      <c r="E19" t="s">
        <v>631</v>
      </c>
      <c r="F19" t="s">
        <v>551</v>
      </c>
      <c r="G19" t="s">
        <v>98</v>
      </c>
      <c r="H19" s="58">
        <v>0.03</v>
      </c>
      <c r="I19" s="58">
        <v>5701</v>
      </c>
      <c r="J19" s="58">
        <v>0</v>
      </c>
      <c r="K19" s="58">
        <v>1.7103000000000001E-3</v>
      </c>
      <c r="L19" s="59">
        <v>0</v>
      </c>
      <c r="M19" s="59">
        <v>1.5E-3</v>
      </c>
      <c r="N19" s="59">
        <v>0</v>
      </c>
    </row>
    <row r="20" spans="1:14">
      <c r="A20" t="s">
        <v>1071</v>
      </c>
      <c r="B20" t="s">
        <v>1072</v>
      </c>
      <c r="C20" t="s">
        <v>96</v>
      </c>
      <c r="D20" t="s">
        <v>108</v>
      </c>
      <c r="E20" t="s">
        <v>1073</v>
      </c>
      <c r="F20" t="s">
        <v>551</v>
      </c>
      <c r="G20" t="s">
        <v>98</v>
      </c>
      <c r="H20" s="58">
        <v>1</v>
      </c>
      <c r="I20" s="58">
        <v>1027</v>
      </c>
      <c r="J20" s="58">
        <v>0</v>
      </c>
      <c r="K20" s="58">
        <v>1.027E-2</v>
      </c>
      <c r="L20" s="59">
        <v>0</v>
      </c>
      <c r="M20" s="59">
        <v>8.8000000000000005E-3</v>
      </c>
      <c r="N20" s="59">
        <v>0</v>
      </c>
    </row>
    <row r="21" spans="1:14">
      <c r="A21" t="s">
        <v>1074</v>
      </c>
      <c r="B21" t="s">
        <v>1075</v>
      </c>
      <c r="C21" t="s">
        <v>96</v>
      </c>
      <c r="D21" t="s">
        <v>108</v>
      </c>
      <c r="E21" t="s">
        <v>1076</v>
      </c>
      <c r="F21" t="s">
        <v>311</v>
      </c>
      <c r="G21" t="s">
        <v>98</v>
      </c>
      <c r="H21" s="58">
        <v>1.37</v>
      </c>
      <c r="I21" s="58">
        <v>1835</v>
      </c>
      <c r="J21" s="58">
        <v>0</v>
      </c>
      <c r="K21" s="58">
        <v>2.5139499999999999E-2</v>
      </c>
      <c r="L21" s="59">
        <v>0</v>
      </c>
      <c r="M21" s="59">
        <v>2.1399999999999999E-2</v>
      </c>
      <c r="N21" s="59">
        <v>0</v>
      </c>
    </row>
    <row r="22" spans="1:14">
      <c r="A22" t="s">
        <v>1077</v>
      </c>
      <c r="B22" t="s">
        <v>1078</v>
      </c>
      <c r="C22" t="s">
        <v>96</v>
      </c>
      <c r="D22" t="s">
        <v>108</v>
      </c>
      <c r="E22" t="s">
        <v>451</v>
      </c>
      <c r="F22" t="s">
        <v>311</v>
      </c>
      <c r="G22" t="s">
        <v>98</v>
      </c>
      <c r="H22" s="58">
        <v>1.64</v>
      </c>
      <c r="I22" s="58">
        <v>3290</v>
      </c>
      <c r="J22" s="58">
        <v>0</v>
      </c>
      <c r="K22" s="58">
        <v>5.3955999999999997E-2</v>
      </c>
      <c r="L22" s="59">
        <v>0</v>
      </c>
      <c r="M22" s="59">
        <v>4.5999999999999999E-2</v>
      </c>
      <c r="N22" s="59">
        <v>0</v>
      </c>
    </row>
    <row r="23" spans="1:14">
      <c r="A23" t="s">
        <v>1079</v>
      </c>
      <c r="B23" t="s">
        <v>1080</v>
      </c>
      <c r="C23" t="s">
        <v>96</v>
      </c>
      <c r="D23" t="s">
        <v>108</v>
      </c>
      <c r="E23" t="s">
        <v>441</v>
      </c>
      <c r="F23" t="s">
        <v>311</v>
      </c>
      <c r="G23" t="s">
        <v>98</v>
      </c>
      <c r="H23" s="58">
        <v>1.91</v>
      </c>
      <c r="I23" s="58">
        <v>2950</v>
      </c>
      <c r="J23" s="58">
        <v>0</v>
      </c>
      <c r="K23" s="58">
        <v>5.6344999999999999E-2</v>
      </c>
      <c r="L23" s="59">
        <v>0</v>
      </c>
      <c r="M23" s="59">
        <v>4.8000000000000001E-2</v>
      </c>
      <c r="N23" s="59">
        <v>0</v>
      </c>
    </row>
    <row r="24" spans="1:14">
      <c r="A24" t="s">
        <v>1081</v>
      </c>
      <c r="B24" t="s">
        <v>1082</v>
      </c>
      <c r="C24" t="s">
        <v>96</v>
      </c>
      <c r="D24" t="s">
        <v>108</v>
      </c>
      <c r="E24" t="s">
        <v>847</v>
      </c>
      <c r="F24" t="s">
        <v>311</v>
      </c>
      <c r="G24" t="s">
        <v>98</v>
      </c>
      <c r="H24" s="58">
        <v>0.32</v>
      </c>
      <c r="I24" s="58">
        <v>14260</v>
      </c>
      <c r="J24" s="58">
        <v>0</v>
      </c>
      <c r="K24" s="58">
        <v>4.5631999999999999E-2</v>
      </c>
      <c r="L24" s="59">
        <v>0</v>
      </c>
      <c r="M24" s="59">
        <v>3.8899999999999997E-2</v>
      </c>
      <c r="N24" s="59">
        <v>0</v>
      </c>
    </row>
    <row r="25" spans="1:14">
      <c r="A25" t="s">
        <v>1083</v>
      </c>
      <c r="B25" t="s">
        <v>1084</v>
      </c>
      <c r="C25" t="s">
        <v>96</v>
      </c>
      <c r="D25" t="s">
        <v>108</v>
      </c>
      <c r="E25" t="s">
        <v>1085</v>
      </c>
      <c r="F25" t="s">
        <v>311</v>
      </c>
      <c r="G25" t="s">
        <v>98</v>
      </c>
      <c r="H25" s="58">
        <v>0.05</v>
      </c>
      <c r="I25" s="58">
        <v>14990</v>
      </c>
      <c r="J25" s="58">
        <v>0</v>
      </c>
      <c r="K25" s="58">
        <v>7.4949999999999999E-3</v>
      </c>
      <c r="L25" s="59">
        <v>0</v>
      </c>
      <c r="M25" s="59">
        <v>6.4000000000000003E-3</v>
      </c>
      <c r="N25" s="59">
        <v>0</v>
      </c>
    </row>
    <row r="26" spans="1:14">
      <c r="A26" t="s">
        <v>1086</v>
      </c>
      <c r="B26" t="s">
        <v>1087</v>
      </c>
      <c r="C26" t="s">
        <v>96</v>
      </c>
      <c r="D26" t="s">
        <v>108</v>
      </c>
      <c r="E26" t="s">
        <v>1088</v>
      </c>
      <c r="F26" t="s">
        <v>103</v>
      </c>
      <c r="G26" t="s">
        <v>98</v>
      </c>
      <c r="H26" s="58">
        <v>0.01</v>
      </c>
      <c r="I26" s="58">
        <v>152920</v>
      </c>
      <c r="J26" s="58">
        <v>0</v>
      </c>
      <c r="K26" s="58">
        <v>1.5292E-2</v>
      </c>
      <c r="L26" s="59">
        <v>0</v>
      </c>
      <c r="M26" s="59">
        <v>1.2999999999999999E-2</v>
      </c>
      <c r="N26" s="59">
        <v>0</v>
      </c>
    </row>
    <row r="27" spans="1:14">
      <c r="A27" t="s">
        <v>1089</v>
      </c>
      <c r="B27" t="s">
        <v>1090</v>
      </c>
      <c r="C27" t="s">
        <v>96</v>
      </c>
      <c r="D27" t="s">
        <v>108</v>
      </c>
      <c r="E27" t="s">
        <v>1091</v>
      </c>
      <c r="F27" t="s">
        <v>103</v>
      </c>
      <c r="G27" t="s">
        <v>98</v>
      </c>
      <c r="H27" s="58">
        <v>0.01</v>
      </c>
      <c r="I27" s="58">
        <v>91410</v>
      </c>
      <c r="J27" s="58">
        <v>0</v>
      </c>
      <c r="K27" s="58">
        <v>9.1409999999999998E-3</v>
      </c>
      <c r="L27" s="59">
        <v>0</v>
      </c>
      <c r="M27" s="59">
        <v>7.7999999999999996E-3</v>
      </c>
      <c r="N27" s="59">
        <v>0</v>
      </c>
    </row>
    <row r="28" spans="1:14">
      <c r="A28" t="s">
        <v>1092</v>
      </c>
      <c r="B28" t="s">
        <v>1093</v>
      </c>
      <c r="C28" t="s">
        <v>96</v>
      </c>
      <c r="D28" t="s">
        <v>108</v>
      </c>
      <c r="E28" t="s">
        <v>1094</v>
      </c>
      <c r="F28" t="s">
        <v>1095</v>
      </c>
      <c r="G28" t="s">
        <v>98</v>
      </c>
      <c r="H28" s="58">
        <v>0.19</v>
      </c>
      <c r="I28" s="58">
        <v>4850</v>
      </c>
      <c r="J28" s="58">
        <v>0</v>
      </c>
      <c r="K28" s="58">
        <v>9.2149999999999992E-3</v>
      </c>
      <c r="L28" s="59">
        <v>0</v>
      </c>
      <c r="M28" s="59">
        <v>7.9000000000000008E-3</v>
      </c>
      <c r="N28" s="59">
        <v>0</v>
      </c>
    </row>
    <row r="29" spans="1:14">
      <c r="A29" t="s">
        <v>1096</v>
      </c>
      <c r="B29" t="s">
        <v>1097</v>
      </c>
      <c r="C29" t="s">
        <v>96</v>
      </c>
      <c r="D29" t="s">
        <v>108</v>
      </c>
      <c r="E29" t="s">
        <v>1098</v>
      </c>
      <c r="F29" t="s">
        <v>1095</v>
      </c>
      <c r="G29" t="s">
        <v>98</v>
      </c>
      <c r="H29" s="58">
        <v>0.85</v>
      </c>
      <c r="I29" s="58">
        <v>1040</v>
      </c>
      <c r="J29" s="58">
        <v>0</v>
      </c>
      <c r="K29" s="58">
        <v>8.8400000000000006E-3</v>
      </c>
      <c r="L29" s="59">
        <v>0</v>
      </c>
      <c r="M29" s="59">
        <v>7.4999999999999997E-3</v>
      </c>
      <c r="N29" s="59">
        <v>0</v>
      </c>
    </row>
    <row r="30" spans="1:14">
      <c r="A30" t="s">
        <v>1099</v>
      </c>
      <c r="B30" t="s">
        <v>1100</v>
      </c>
      <c r="C30" t="s">
        <v>96</v>
      </c>
      <c r="D30" t="s">
        <v>108</v>
      </c>
      <c r="E30" t="s">
        <v>1101</v>
      </c>
      <c r="F30" t="s">
        <v>1095</v>
      </c>
      <c r="G30" t="s">
        <v>98</v>
      </c>
      <c r="H30" s="58">
        <v>0.01</v>
      </c>
      <c r="I30" s="58">
        <v>46450</v>
      </c>
      <c r="J30" s="58">
        <v>0</v>
      </c>
      <c r="K30" s="58">
        <v>4.6449999999999998E-3</v>
      </c>
      <c r="L30" s="59">
        <v>0</v>
      </c>
      <c r="M30" s="59">
        <v>4.0000000000000001E-3</v>
      </c>
      <c r="N30" s="59">
        <v>0</v>
      </c>
    </row>
    <row r="31" spans="1:14">
      <c r="A31" t="s">
        <v>1102</v>
      </c>
      <c r="B31" t="s">
        <v>1103</v>
      </c>
      <c r="C31" t="s">
        <v>96</v>
      </c>
      <c r="D31" t="s">
        <v>108</v>
      </c>
      <c r="E31" t="s">
        <v>843</v>
      </c>
      <c r="F31" t="s">
        <v>479</v>
      </c>
      <c r="G31" t="s">
        <v>98</v>
      </c>
      <c r="H31" s="58">
        <v>2.0699999999999998</v>
      </c>
      <c r="I31" s="58">
        <v>1818</v>
      </c>
      <c r="J31" s="58">
        <v>0</v>
      </c>
      <c r="K31" s="58">
        <v>3.7632600000000002E-2</v>
      </c>
      <c r="L31" s="59">
        <v>0</v>
      </c>
      <c r="M31" s="59">
        <v>3.2099999999999997E-2</v>
      </c>
      <c r="N31" s="59">
        <v>0</v>
      </c>
    </row>
    <row r="32" spans="1:14">
      <c r="A32" t="s">
        <v>1104</v>
      </c>
      <c r="B32" t="s">
        <v>1105</v>
      </c>
      <c r="C32" t="s">
        <v>96</v>
      </c>
      <c r="D32" t="s">
        <v>108</v>
      </c>
      <c r="E32" t="s">
        <v>1106</v>
      </c>
      <c r="F32" t="s">
        <v>1107</v>
      </c>
      <c r="G32" t="s">
        <v>98</v>
      </c>
      <c r="H32" s="58">
        <v>0.1</v>
      </c>
      <c r="I32" s="58">
        <v>11090</v>
      </c>
      <c r="J32" s="58">
        <v>0</v>
      </c>
      <c r="K32" s="58">
        <v>1.1089999999999999E-2</v>
      </c>
      <c r="L32" s="59">
        <v>0</v>
      </c>
      <c r="M32" s="59">
        <v>9.4999999999999998E-3</v>
      </c>
      <c r="N32" s="59">
        <v>0</v>
      </c>
    </row>
    <row r="33" spans="1:14">
      <c r="A33" t="s">
        <v>1108</v>
      </c>
      <c r="B33" t="s">
        <v>1109</v>
      </c>
      <c r="C33" t="s">
        <v>96</v>
      </c>
      <c r="D33" t="s">
        <v>108</v>
      </c>
      <c r="E33" t="s">
        <v>1110</v>
      </c>
      <c r="F33" t="s">
        <v>1107</v>
      </c>
      <c r="G33" t="s">
        <v>98</v>
      </c>
      <c r="H33" s="58">
        <v>0.01</v>
      </c>
      <c r="I33" s="58">
        <v>50140</v>
      </c>
      <c r="J33" s="58">
        <v>0</v>
      </c>
      <c r="K33" s="58">
        <v>5.0140000000000002E-3</v>
      </c>
      <c r="L33" s="59">
        <v>0</v>
      </c>
      <c r="M33" s="59">
        <v>4.3E-3</v>
      </c>
      <c r="N33" s="59">
        <v>0</v>
      </c>
    </row>
    <row r="34" spans="1:14">
      <c r="A34" t="s">
        <v>1111</v>
      </c>
      <c r="B34" t="s">
        <v>1112</v>
      </c>
      <c r="C34" t="s">
        <v>96</v>
      </c>
      <c r="D34" t="s">
        <v>108</v>
      </c>
      <c r="E34" t="s">
        <v>1113</v>
      </c>
      <c r="F34" t="s">
        <v>1107</v>
      </c>
      <c r="G34" t="s">
        <v>98</v>
      </c>
      <c r="H34" s="58">
        <v>0.02</v>
      </c>
      <c r="I34" s="58">
        <v>25190</v>
      </c>
      <c r="J34" s="58">
        <v>0</v>
      </c>
      <c r="K34" s="58">
        <v>5.0379999999999999E-3</v>
      </c>
      <c r="L34" s="59">
        <v>0</v>
      </c>
      <c r="M34" s="59">
        <v>4.3E-3</v>
      </c>
      <c r="N34" s="59">
        <v>0</v>
      </c>
    </row>
    <row r="35" spans="1:14">
      <c r="A35" t="s">
        <v>1114</v>
      </c>
      <c r="B35" t="s">
        <v>1115</v>
      </c>
      <c r="C35" t="s">
        <v>96</v>
      </c>
      <c r="D35" t="s">
        <v>108</v>
      </c>
      <c r="E35" t="s">
        <v>1116</v>
      </c>
      <c r="F35" t="s">
        <v>1117</v>
      </c>
      <c r="G35" t="s">
        <v>98</v>
      </c>
      <c r="H35" s="58">
        <v>0.16</v>
      </c>
      <c r="I35" s="58">
        <v>6850</v>
      </c>
      <c r="J35" s="58">
        <v>0</v>
      </c>
      <c r="K35" s="58">
        <v>1.0959999999999999E-2</v>
      </c>
      <c r="L35" s="59">
        <v>0</v>
      </c>
      <c r="M35" s="59">
        <v>9.2999999999999992E-3</v>
      </c>
      <c r="N35" s="59">
        <v>0</v>
      </c>
    </row>
    <row r="36" spans="1:14">
      <c r="A36" t="s">
        <v>1118</v>
      </c>
      <c r="B36" t="s">
        <v>1119</v>
      </c>
      <c r="C36" t="s">
        <v>96</v>
      </c>
      <c r="D36" t="s">
        <v>108</v>
      </c>
      <c r="E36" t="s">
        <v>771</v>
      </c>
      <c r="F36" t="s">
        <v>772</v>
      </c>
      <c r="G36" t="s">
        <v>98</v>
      </c>
      <c r="H36" s="58">
        <v>0.68</v>
      </c>
      <c r="I36" s="58">
        <v>2365</v>
      </c>
      <c r="J36" s="58">
        <v>0</v>
      </c>
      <c r="K36" s="58">
        <v>1.6081999999999999E-2</v>
      </c>
      <c r="L36" s="59">
        <v>0</v>
      </c>
      <c r="M36" s="59">
        <v>1.37E-2</v>
      </c>
      <c r="N36" s="59">
        <v>0</v>
      </c>
    </row>
    <row r="37" spans="1:14">
      <c r="A37" t="s">
        <v>1120</v>
      </c>
      <c r="B37" t="s">
        <v>1121</v>
      </c>
      <c r="C37" t="s">
        <v>96</v>
      </c>
      <c r="D37" t="s">
        <v>108</v>
      </c>
      <c r="E37" t="s">
        <v>408</v>
      </c>
      <c r="F37" t="s">
        <v>341</v>
      </c>
      <c r="G37" t="s">
        <v>98</v>
      </c>
      <c r="H37" s="58">
        <v>0.14000000000000001</v>
      </c>
      <c r="I37" s="58">
        <v>6200</v>
      </c>
      <c r="J37" s="58">
        <v>0</v>
      </c>
      <c r="K37" s="58">
        <v>8.6800000000000002E-3</v>
      </c>
      <c r="L37" s="59">
        <v>0</v>
      </c>
      <c r="M37" s="59">
        <v>7.4000000000000003E-3</v>
      </c>
      <c r="N37" s="59">
        <v>0</v>
      </c>
    </row>
    <row r="38" spans="1:14">
      <c r="A38" t="s">
        <v>1122</v>
      </c>
      <c r="B38" t="s">
        <v>1123</v>
      </c>
      <c r="C38" t="s">
        <v>96</v>
      </c>
      <c r="D38" t="s">
        <v>108</v>
      </c>
      <c r="E38" t="s">
        <v>411</v>
      </c>
      <c r="F38" t="s">
        <v>341</v>
      </c>
      <c r="G38" t="s">
        <v>98</v>
      </c>
      <c r="H38" s="58">
        <v>0.45</v>
      </c>
      <c r="I38" s="58">
        <v>2000</v>
      </c>
      <c r="J38" s="58">
        <v>0</v>
      </c>
      <c r="K38" s="58">
        <v>8.9999999999999993E-3</v>
      </c>
      <c r="L38" s="59">
        <v>0</v>
      </c>
      <c r="M38" s="59">
        <v>7.7000000000000002E-3</v>
      </c>
      <c r="N38" s="59">
        <v>0</v>
      </c>
    </row>
    <row r="39" spans="1:14">
      <c r="A39" t="s">
        <v>1124</v>
      </c>
      <c r="B39" t="s">
        <v>1125</v>
      </c>
      <c r="C39" t="s">
        <v>96</v>
      </c>
      <c r="D39" t="s">
        <v>108</v>
      </c>
      <c r="E39" t="s">
        <v>424</v>
      </c>
      <c r="F39" t="s">
        <v>341</v>
      </c>
      <c r="G39" t="s">
        <v>98</v>
      </c>
      <c r="H39" s="58">
        <v>0.06</v>
      </c>
      <c r="I39" s="58">
        <v>37170</v>
      </c>
      <c r="J39" s="58">
        <v>0</v>
      </c>
      <c r="K39" s="58">
        <v>2.2301999999999999E-2</v>
      </c>
      <c r="L39" s="59">
        <v>0</v>
      </c>
      <c r="M39" s="59">
        <v>1.9E-2</v>
      </c>
      <c r="N39" s="59">
        <v>0</v>
      </c>
    </row>
    <row r="40" spans="1:14">
      <c r="A40" t="s">
        <v>1126</v>
      </c>
      <c r="B40" t="s">
        <v>1127</v>
      </c>
      <c r="C40" t="s">
        <v>96</v>
      </c>
      <c r="D40" t="s">
        <v>108</v>
      </c>
      <c r="E40" t="s">
        <v>362</v>
      </c>
      <c r="F40" t="s">
        <v>341</v>
      </c>
      <c r="G40" t="s">
        <v>98</v>
      </c>
      <c r="H40" s="58">
        <v>2.11</v>
      </c>
      <c r="I40" s="58">
        <v>1070</v>
      </c>
      <c r="J40" s="58">
        <v>0</v>
      </c>
      <c r="K40" s="58">
        <v>2.2577E-2</v>
      </c>
      <c r="L40" s="59">
        <v>0</v>
      </c>
      <c r="M40" s="59">
        <v>1.9199999999999998E-2</v>
      </c>
      <c r="N40" s="59">
        <v>0</v>
      </c>
    </row>
    <row r="41" spans="1:14">
      <c r="A41" t="s">
        <v>1128</v>
      </c>
      <c r="B41" t="s">
        <v>1129</v>
      </c>
      <c r="C41" t="s">
        <v>96</v>
      </c>
      <c r="D41" t="s">
        <v>108</v>
      </c>
      <c r="E41" t="s">
        <v>376</v>
      </c>
      <c r="F41" t="s">
        <v>341</v>
      </c>
      <c r="G41" t="s">
        <v>98</v>
      </c>
      <c r="H41" s="58">
        <v>0.09</v>
      </c>
      <c r="I41" s="58">
        <v>28100</v>
      </c>
      <c r="J41" s="58">
        <v>0</v>
      </c>
      <c r="K41" s="58">
        <v>2.529E-2</v>
      </c>
      <c r="L41" s="59">
        <v>0</v>
      </c>
      <c r="M41" s="59">
        <v>2.1600000000000001E-2</v>
      </c>
      <c r="N41" s="59">
        <v>0</v>
      </c>
    </row>
    <row r="42" spans="1:14">
      <c r="A42" t="s">
        <v>1130</v>
      </c>
      <c r="B42" t="s">
        <v>1131</v>
      </c>
      <c r="C42" t="s">
        <v>96</v>
      </c>
      <c r="D42" t="s">
        <v>108</v>
      </c>
      <c r="E42" t="s">
        <v>340</v>
      </c>
      <c r="F42" t="s">
        <v>341</v>
      </c>
      <c r="G42" t="s">
        <v>98</v>
      </c>
      <c r="H42" s="58">
        <v>0.09</v>
      </c>
      <c r="I42" s="58">
        <v>23780</v>
      </c>
      <c r="J42" s="58">
        <v>0</v>
      </c>
      <c r="K42" s="58">
        <v>2.1402000000000001E-2</v>
      </c>
      <c r="L42" s="59">
        <v>0</v>
      </c>
      <c r="M42" s="59">
        <v>1.8200000000000001E-2</v>
      </c>
      <c r="N42" s="59">
        <v>0</v>
      </c>
    </row>
    <row r="43" spans="1:14">
      <c r="A43" t="s">
        <v>1132</v>
      </c>
      <c r="B43" t="s">
        <v>1133</v>
      </c>
      <c r="C43" t="s">
        <v>96</v>
      </c>
      <c r="D43" t="s">
        <v>108</v>
      </c>
      <c r="E43" t="s">
        <v>855</v>
      </c>
      <c r="F43" t="s">
        <v>856</v>
      </c>
      <c r="G43" t="s">
        <v>98</v>
      </c>
      <c r="H43" s="58">
        <v>0.32</v>
      </c>
      <c r="I43" s="58">
        <v>3815</v>
      </c>
      <c r="J43" s="58">
        <v>0</v>
      </c>
      <c r="K43" s="58">
        <v>1.2208E-2</v>
      </c>
      <c r="L43" s="59">
        <v>0</v>
      </c>
      <c r="M43" s="59">
        <v>1.04E-2</v>
      </c>
      <c r="N43" s="59">
        <v>0</v>
      </c>
    </row>
    <row r="44" spans="1:14">
      <c r="A44" t="s">
        <v>1134</v>
      </c>
      <c r="B44" t="s">
        <v>1135</v>
      </c>
      <c r="C44" t="s">
        <v>96</v>
      </c>
      <c r="D44" t="s">
        <v>108</v>
      </c>
      <c r="E44" t="s">
        <v>1136</v>
      </c>
      <c r="F44" t="s">
        <v>112</v>
      </c>
      <c r="G44" t="s">
        <v>98</v>
      </c>
      <c r="H44" s="58">
        <v>0.01</v>
      </c>
      <c r="I44" s="58">
        <v>72500</v>
      </c>
      <c r="J44" s="58">
        <v>0</v>
      </c>
      <c r="K44" s="58">
        <v>7.2500000000000004E-3</v>
      </c>
      <c r="L44" s="59">
        <v>0</v>
      </c>
      <c r="M44" s="59">
        <v>6.1999999999999998E-3</v>
      </c>
      <c r="N44" s="59">
        <v>0</v>
      </c>
    </row>
    <row r="45" spans="1:14">
      <c r="A45" t="s">
        <v>1137</v>
      </c>
      <c r="B45" t="s">
        <v>1138</v>
      </c>
      <c r="C45" t="s">
        <v>96</v>
      </c>
      <c r="D45" t="s">
        <v>108</v>
      </c>
      <c r="E45" t="s">
        <v>482</v>
      </c>
      <c r="F45" t="s">
        <v>113</v>
      </c>
      <c r="G45" t="s">
        <v>98</v>
      </c>
      <c r="H45" s="58">
        <v>4.05</v>
      </c>
      <c r="I45" s="58">
        <v>495</v>
      </c>
      <c r="J45" s="58">
        <v>0</v>
      </c>
      <c r="K45" s="58">
        <v>2.0047499999999999E-2</v>
      </c>
      <c r="L45" s="59">
        <v>0</v>
      </c>
      <c r="M45" s="59">
        <v>1.7100000000000001E-2</v>
      </c>
      <c r="N45" s="59">
        <v>0</v>
      </c>
    </row>
    <row r="46" spans="1:14">
      <c r="A46" s="60" t="s">
        <v>1139</v>
      </c>
      <c r="B46" s="114" t="s">
        <v>3488</v>
      </c>
      <c r="C46" s="114" t="s">
        <v>3488</v>
      </c>
      <c r="D46" s="115" t="s">
        <v>3488</v>
      </c>
      <c r="E46" s="115" t="s">
        <v>3488</v>
      </c>
      <c r="F46" s="115" t="s">
        <v>3488</v>
      </c>
      <c r="G46" s="115" t="s">
        <v>3488</v>
      </c>
      <c r="H46" s="62">
        <v>24.86</v>
      </c>
      <c r="I46" s="115" t="s">
        <v>3488</v>
      </c>
      <c r="J46" s="62">
        <v>0</v>
      </c>
      <c r="K46" s="62">
        <v>0.31127812960059997</v>
      </c>
      <c r="L46" s="115" t="s">
        <v>3488</v>
      </c>
      <c r="M46" s="61">
        <v>0.26529999999999998</v>
      </c>
      <c r="N46" s="61">
        <v>0</v>
      </c>
    </row>
    <row r="47" spans="1:14">
      <c r="A47" t="s">
        <v>1140</v>
      </c>
      <c r="B47" t="s">
        <v>1141</v>
      </c>
      <c r="C47" t="s">
        <v>96</v>
      </c>
      <c r="D47" t="s">
        <v>108</v>
      </c>
      <c r="E47" t="s">
        <v>1142</v>
      </c>
      <c r="F47" t="s">
        <v>97</v>
      </c>
      <c r="G47" t="s">
        <v>98</v>
      </c>
      <c r="H47" s="58">
        <v>0.03</v>
      </c>
      <c r="I47" s="58">
        <v>16440</v>
      </c>
      <c r="J47" s="58">
        <v>0</v>
      </c>
      <c r="K47" s="58">
        <v>4.9319999999999998E-3</v>
      </c>
      <c r="L47" s="59">
        <v>0</v>
      </c>
      <c r="M47" s="59">
        <v>4.1999999999999997E-3</v>
      </c>
      <c r="N47" s="59">
        <v>0</v>
      </c>
    </row>
    <row r="48" spans="1:14">
      <c r="A48" t="s">
        <v>1143</v>
      </c>
      <c r="B48" t="s">
        <v>1144</v>
      </c>
      <c r="C48" t="s">
        <v>96</v>
      </c>
      <c r="D48" t="s">
        <v>108</v>
      </c>
      <c r="E48" t="s">
        <v>1145</v>
      </c>
      <c r="F48" t="s">
        <v>1146</v>
      </c>
      <c r="G48" t="s">
        <v>98</v>
      </c>
      <c r="H48" s="58">
        <v>0.06</v>
      </c>
      <c r="I48" s="58">
        <v>5575</v>
      </c>
      <c r="J48" s="58">
        <v>0</v>
      </c>
      <c r="K48" s="58">
        <v>3.3449999999999999E-3</v>
      </c>
      <c r="L48" s="59">
        <v>0</v>
      </c>
      <c r="M48" s="59">
        <v>2.8999999999999998E-3</v>
      </c>
      <c r="N48" s="59">
        <v>0</v>
      </c>
    </row>
    <row r="49" spans="1:14">
      <c r="A49" t="s">
        <v>1147</v>
      </c>
      <c r="B49" t="s">
        <v>1148</v>
      </c>
      <c r="C49" t="s">
        <v>96</v>
      </c>
      <c r="D49" t="s">
        <v>108</v>
      </c>
      <c r="E49" t="s">
        <v>1149</v>
      </c>
      <c r="F49" t="s">
        <v>321</v>
      </c>
      <c r="G49" t="s">
        <v>98</v>
      </c>
      <c r="H49" s="58">
        <v>2.67</v>
      </c>
      <c r="I49" s="58">
        <v>124</v>
      </c>
      <c r="J49" s="58">
        <v>0</v>
      </c>
      <c r="K49" s="58">
        <v>3.3108E-3</v>
      </c>
      <c r="L49" s="59">
        <v>0</v>
      </c>
      <c r="M49" s="59">
        <v>2.8E-3</v>
      </c>
      <c r="N49" s="59">
        <v>0</v>
      </c>
    </row>
    <row r="50" spans="1:14">
      <c r="A50" t="s">
        <v>1150</v>
      </c>
      <c r="B50" t="s">
        <v>1151</v>
      </c>
      <c r="C50" t="s">
        <v>96</v>
      </c>
      <c r="D50" t="s">
        <v>108</v>
      </c>
      <c r="E50" t="s">
        <v>684</v>
      </c>
      <c r="F50" t="s">
        <v>321</v>
      </c>
      <c r="G50" t="s">
        <v>98</v>
      </c>
      <c r="H50" s="58">
        <v>0.53</v>
      </c>
      <c r="I50" s="58">
        <v>316</v>
      </c>
      <c r="J50" s="58">
        <v>0</v>
      </c>
      <c r="K50" s="58">
        <v>1.6747999999999999E-3</v>
      </c>
      <c r="L50" s="59">
        <v>0</v>
      </c>
      <c r="M50" s="59">
        <v>1.4E-3</v>
      </c>
      <c r="N50" s="59">
        <v>0</v>
      </c>
    </row>
    <row r="51" spans="1:14">
      <c r="A51" t="s">
        <v>1152</v>
      </c>
      <c r="B51" t="s">
        <v>1153</v>
      </c>
      <c r="C51" t="s">
        <v>96</v>
      </c>
      <c r="D51" t="s">
        <v>108</v>
      </c>
      <c r="E51" t="s">
        <v>1154</v>
      </c>
      <c r="F51" t="s">
        <v>321</v>
      </c>
      <c r="G51" t="s">
        <v>98</v>
      </c>
      <c r="H51" s="58">
        <v>0.03</v>
      </c>
      <c r="I51" s="58">
        <v>8280</v>
      </c>
      <c r="J51" s="58">
        <v>0</v>
      </c>
      <c r="K51" s="58">
        <v>2.4840000000000001E-3</v>
      </c>
      <c r="L51" s="59">
        <v>0</v>
      </c>
      <c r="M51" s="59">
        <v>2.0999999999999999E-3</v>
      </c>
      <c r="N51" s="59">
        <v>0</v>
      </c>
    </row>
    <row r="52" spans="1:14">
      <c r="A52" t="s">
        <v>1155</v>
      </c>
      <c r="B52" t="s">
        <v>1156</v>
      </c>
      <c r="C52" t="s">
        <v>96</v>
      </c>
      <c r="D52" t="s">
        <v>108</v>
      </c>
      <c r="E52" t="s">
        <v>568</v>
      </c>
      <c r="F52" t="s">
        <v>321</v>
      </c>
      <c r="G52" t="s">
        <v>98</v>
      </c>
      <c r="H52" s="58">
        <v>0.03</v>
      </c>
      <c r="I52" s="58">
        <v>29920</v>
      </c>
      <c r="J52" s="58">
        <v>0</v>
      </c>
      <c r="K52" s="58">
        <v>8.9759999999999996E-3</v>
      </c>
      <c r="L52" s="59">
        <v>0</v>
      </c>
      <c r="M52" s="59">
        <v>7.6E-3</v>
      </c>
      <c r="N52" s="59">
        <v>0</v>
      </c>
    </row>
    <row r="53" spans="1:14">
      <c r="A53" t="s">
        <v>1157</v>
      </c>
      <c r="B53" t="s">
        <v>1158</v>
      </c>
      <c r="C53" t="s">
        <v>96</v>
      </c>
      <c r="D53" t="s">
        <v>108</v>
      </c>
      <c r="E53" t="s">
        <v>814</v>
      </c>
      <c r="F53" t="s">
        <v>321</v>
      </c>
      <c r="G53" t="s">
        <v>98</v>
      </c>
      <c r="H53" s="58">
        <v>1.57</v>
      </c>
      <c r="I53" s="58">
        <v>295.7</v>
      </c>
      <c r="J53" s="58">
        <v>0</v>
      </c>
      <c r="K53" s="58">
        <v>4.64249E-3</v>
      </c>
      <c r="L53" s="59">
        <v>0</v>
      </c>
      <c r="M53" s="59">
        <v>4.0000000000000001E-3</v>
      </c>
      <c r="N53" s="59">
        <v>0</v>
      </c>
    </row>
    <row r="54" spans="1:14">
      <c r="A54" t="s">
        <v>1159</v>
      </c>
      <c r="B54" t="s">
        <v>1160</v>
      </c>
      <c r="C54" t="s">
        <v>96</v>
      </c>
      <c r="D54" t="s">
        <v>108</v>
      </c>
      <c r="E54" t="s">
        <v>674</v>
      </c>
      <c r="F54" t="s">
        <v>675</v>
      </c>
      <c r="G54" t="s">
        <v>98</v>
      </c>
      <c r="H54" s="58">
        <v>0.06</v>
      </c>
      <c r="I54" s="58">
        <v>9675</v>
      </c>
      <c r="J54" s="58">
        <v>0</v>
      </c>
      <c r="K54" s="58">
        <v>5.8050000000000003E-3</v>
      </c>
      <c r="L54" s="59">
        <v>0</v>
      </c>
      <c r="M54" s="59">
        <v>4.8999999999999998E-3</v>
      </c>
      <c r="N54" s="59">
        <v>0</v>
      </c>
    </row>
    <row r="55" spans="1:14">
      <c r="A55" t="s">
        <v>1161</v>
      </c>
      <c r="B55" t="s">
        <v>1162</v>
      </c>
      <c r="C55" t="s">
        <v>96</v>
      </c>
      <c r="D55" t="s">
        <v>108</v>
      </c>
      <c r="E55" t="s">
        <v>1163</v>
      </c>
      <c r="F55" t="s">
        <v>675</v>
      </c>
      <c r="G55" t="s">
        <v>98</v>
      </c>
      <c r="H55" s="58">
        <v>0.26</v>
      </c>
      <c r="I55" s="58">
        <v>865.1</v>
      </c>
      <c r="J55" s="58">
        <v>0</v>
      </c>
      <c r="K55" s="58">
        <v>2.2492599999999999E-3</v>
      </c>
      <c r="L55" s="59">
        <v>0</v>
      </c>
      <c r="M55" s="59">
        <v>1.9E-3</v>
      </c>
      <c r="N55" s="59">
        <v>0</v>
      </c>
    </row>
    <row r="56" spans="1:14">
      <c r="A56" t="s">
        <v>1164</v>
      </c>
      <c r="B56" t="s">
        <v>1165</v>
      </c>
      <c r="C56" t="s">
        <v>96</v>
      </c>
      <c r="D56" t="s">
        <v>108</v>
      </c>
      <c r="E56" t="s">
        <v>596</v>
      </c>
      <c r="F56" t="s">
        <v>597</v>
      </c>
      <c r="G56" t="s">
        <v>98</v>
      </c>
      <c r="H56" s="58">
        <v>0.01</v>
      </c>
      <c r="I56" s="58">
        <v>41750</v>
      </c>
      <c r="J56" s="58">
        <v>0</v>
      </c>
      <c r="K56" s="58">
        <v>4.1749999999999999E-3</v>
      </c>
      <c r="L56" s="59">
        <v>0</v>
      </c>
      <c r="M56" s="59">
        <v>3.5999999999999999E-3</v>
      </c>
      <c r="N56" s="59">
        <v>0</v>
      </c>
    </row>
    <row r="57" spans="1:14">
      <c r="A57" t="s">
        <v>1166</v>
      </c>
      <c r="B57" t="s">
        <v>1167</v>
      </c>
      <c r="C57" t="s">
        <v>96</v>
      </c>
      <c r="D57" t="s">
        <v>108</v>
      </c>
      <c r="E57" t="s">
        <v>1168</v>
      </c>
      <c r="F57" t="s">
        <v>433</v>
      </c>
      <c r="G57" t="s">
        <v>98</v>
      </c>
      <c r="H57" s="58">
        <v>0.01</v>
      </c>
      <c r="I57" s="58">
        <v>9747</v>
      </c>
      <c r="J57" s="58">
        <v>0</v>
      </c>
      <c r="K57" s="58">
        <v>9.747E-4</v>
      </c>
      <c r="L57" s="59">
        <v>0</v>
      </c>
      <c r="M57" s="59">
        <v>8.0000000000000004E-4</v>
      </c>
      <c r="N57" s="59">
        <v>0</v>
      </c>
    </row>
    <row r="58" spans="1:14">
      <c r="A58" t="s">
        <v>1169</v>
      </c>
      <c r="B58" t="s">
        <v>1170</v>
      </c>
      <c r="C58" t="s">
        <v>96</v>
      </c>
      <c r="D58" t="s">
        <v>108</v>
      </c>
      <c r="E58" t="s">
        <v>719</v>
      </c>
      <c r="F58" t="s">
        <v>433</v>
      </c>
      <c r="G58" t="s">
        <v>98</v>
      </c>
      <c r="H58" s="58">
        <v>0.08</v>
      </c>
      <c r="I58" s="58">
        <v>5850</v>
      </c>
      <c r="J58" s="58">
        <v>0</v>
      </c>
      <c r="K58" s="58">
        <v>4.6800000000000001E-3</v>
      </c>
      <c r="L58" s="59">
        <v>0</v>
      </c>
      <c r="M58" s="59">
        <v>4.0000000000000001E-3</v>
      </c>
      <c r="N58" s="59">
        <v>0</v>
      </c>
    </row>
    <row r="59" spans="1:14">
      <c r="A59" t="s">
        <v>1171</v>
      </c>
      <c r="B59" t="s">
        <v>1172</v>
      </c>
      <c r="C59" t="s">
        <v>96</v>
      </c>
      <c r="D59" t="s">
        <v>108</v>
      </c>
      <c r="E59" t="s">
        <v>1173</v>
      </c>
      <c r="F59" t="s">
        <v>433</v>
      </c>
      <c r="G59" t="s">
        <v>98</v>
      </c>
      <c r="H59" s="58">
        <v>7.0000000000000007E-2</v>
      </c>
      <c r="I59" s="58">
        <v>9332</v>
      </c>
      <c r="J59" s="58">
        <v>0</v>
      </c>
      <c r="K59" s="58">
        <v>6.5323999999999998E-3</v>
      </c>
      <c r="L59" s="59">
        <v>0</v>
      </c>
      <c r="M59" s="59">
        <v>5.5999999999999999E-3</v>
      </c>
      <c r="N59" s="59">
        <v>0</v>
      </c>
    </row>
    <row r="60" spans="1:14">
      <c r="A60" t="s">
        <v>1174</v>
      </c>
      <c r="B60" t="s">
        <v>1175</v>
      </c>
      <c r="C60" t="s">
        <v>96</v>
      </c>
      <c r="D60" t="s">
        <v>108</v>
      </c>
      <c r="E60" t="s">
        <v>1176</v>
      </c>
      <c r="F60" t="s">
        <v>551</v>
      </c>
      <c r="G60" t="s">
        <v>98</v>
      </c>
      <c r="H60" s="58">
        <v>0.18</v>
      </c>
      <c r="I60" s="58">
        <v>1040</v>
      </c>
      <c r="J60" s="58">
        <v>0</v>
      </c>
      <c r="K60" s="58">
        <v>1.872E-3</v>
      </c>
      <c r="L60" s="59">
        <v>0</v>
      </c>
      <c r="M60" s="59">
        <v>1.6000000000000001E-3</v>
      </c>
      <c r="N60" s="59">
        <v>0</v>
      </c>
    </row>
    <row r="61" spans="1:14">
      <c r="A61" t="s">
        <v>1177</v>
      </c>
      <c r="B61" t="s">
        <v>1178</v>
      </c>
      <c r="C61" t="s">
        <v>96</v>
      </c>
      <c r="D61" t="s">
        <v>108</v>
      </c>
      <c r="E61" t="s">
        <v>776</v>
      </c>
      <c r="F61" t="s">
        <v>551</v>
      </c>
      <c r="G61" t="s">
        <v>98</v>
      </c>
      <c r="H61" s="58">
        <v>0.37</v>
      </c>
      <c r="I61" s="58">
        <v>1488</v>
      </c>
      <c r="J61" s="58">
        <v>0</v>
      </c>
      <c r="K61" s="58">
        <v>5.5056000000000003E-3</v>
      </c>
      <c r="L61" s="59">
        <v>0</v>
      </c>
      <c r="M61" s="59">
        <v>4.7000000000000002E-3</v>
      </c>
      <c r="N61" s="59">
        <v>0</v>
      </c>
    </row>
    <row r="62" spans="1:14">
      <c r="A62" t="s">
        <v>1179</v>
      </c>
      <c r="B62" t="s">
        <v>1180</v>
      </c>
      <c r="C62" t="s">
        <v>96</v>
      </c>
      <c r="D62" t="s">
        <v>108</v>
      </c>
      <c r="E62" t="s">
        <v>1181</v>
      </c>
      <c r="F62" t="s">
        <v>551</v>
      </c>
      <c r="G62" t="s">
        <v>98</v>
      </c>
      <c r="H62" s="58">
        <v>0.04</v>
      </c>
      <c r="I62" s="58">
        <v>19150</v>
      </c>
      <c r="J62" s="58">
        <v>0</v>
      </c>
      <c r="K62" s="58">
        <v>7.6600000000000001E-3</v>
      </c>
      <c r="L62" s="59">
        <v>0</v>
      </c>
      <c r="M62" s="59">
        <v>6.4999999999999997E-3</v>
      </c>
      <c r="N62" s="59">
        <v>0</v>
      </c>
    </row>
    <row r="63" spans="1:14">
      <c r="A63" t="s">
        <v>1182</v>
      </c>
      <c r="B63" t="s">
        <v>1183</v>
      </c>
      <c r="C63" t="s">
        <v>96</v>
      </c>
      <c r="D63" t="s">
        <v>108</v>
      </c>
      <c r="E63" t="s">
        <v>1184</v>
      </c>
      <c r="F63" t="s">
        <v>551</v>
      </c>
      <c r="G63" t="s">
        <v>98</v>
      </c>
      <c r="H63" s="58">
        <v>0.02</v>
      </c>
      <c r="I63" s="58">
        <v>10140</v>
      </c>
      <c r="J63" s="58">
        <v>0</v>
      </c>
      <c r="K63" s="58">
        <v>2.0279999999999999E-3</v>
      </c>
      <c r="L63" s="59">
        <v>0</v>
      </c>
      <c r="M63" s="59">
        <v>1.6999999999999999E-3</v>
      </c>
      <c r="N63" s="59">
        <v>0</v>
      </c>
    </row>
    <row r="64" spans="1:14">
      <c r="A64" t="s">
        <v>1185</v>
      </c>
      <c r="B64" t="s">
        <v>1186</v>
      </c>
      <c r="C64" t="s">
        <v>96</v>
      </c>
      <c r="D64" t="s">
        <v>108</v>
      </c>
      <c r="E64" t="s">
        <v>550</v>
      </c>
      <c r="F64" t="s">
        <v>551</v>
      </c>
      <c r="G64" t="s">
        <v>98</v>
      </c>
      <c r="H64" s="58">
        <v>0.03</v>
      </c>
      <c r="I64" s="58">
        <v>26000</v>
      </c>
      <c r="J64" s="58">
        <v>0</v>
      </c>
      <c r="K64" s="58">
        <v>7.7999999999999996E-3</v>
      </c>
      <c r="L64" s="59">
        <v>0</v>
      </c>
      <c r="M64" s="59">
        <v>6.6E-3</v>
      </c>
      <c r="N64" s="59">
        <v>0</v>
      </c>
    </row>
    <row r="65" spans="1:14">
      <c r="A65" t="s">
        <v>1187</v>
      </c>
      <c r="B65" t="s">
        <v>1188</v>
      </c>
      <c r="C65" t="s">
        <v>96</v>
      </c>
      <c r="D65" t="s">
        <v>108</v>
      </c>
      <c r="E65" t="s">
        <v>1189</v>
      </c>
      <c r="F65" t="s">
        <v>551</v>
      </c>
      <c r="G65" t="s">
        <v>98</v>
      </c>
      <c r="H65" s="58">
        <v>0.44</v>
      </c>
      <c r="I65" s="58">
        <v>1082</v>
      </c>
      <c r="J65" s="58">
        <v>0</v>
      </c>
      <c r="K65" s="58">
        <v>4.7607999999999999E-3</v>
      </c>
      <c r="L65" s="59">
        <v>0</v>
      </c>
      <c r="M65" s="59">
        <v>4.1000000000000003E-3</v>
      </c>
      <c r="N65" s="59">
        <v>0</v>
      </c>
    </row>
    <row r="66" spans="1:14">
      <c r="A66" t="s">
        <v>1190</v>
      </c>
      <c r="B66" t="s">
        <v>1191</v>
      </c>
      <c r="C66" t="s">
        <v>96</v>
      </c>
      <c r="D66" t="s">
        <v>108</v>
      </c>
      <c r="E66" t="s">
        <v>1192</v>
      </c>
      <c r="F66" t="s">
        <v>551</v>
      </c>
      <c r="G66" t="s">
        <v>98</v>
      </c>
      <c r="H66" s="58">
        <v>0.03</v>
      </c>
      <c r="I66" s="58">
        <v>8105</v>
      </c>
      <c r="J66" s="58">
        <v>0</v>
      </c>
      <c r="K66" s="58">
        <v>2.4315000000000001E-3</v>
      </c>
      <c r="L66" s="59">
        <v>0</v>
      </c>
      <c r="M66" s="59">
        <v>2.0999999999999999E-3</v>
      </c>
      <c r="N66" s="59">
        <v>0</v>
      </c>
    </row>
    <row r="67" spans="1:14">
      <c r="A67" t="s">
        <v>1193</v>
      </c>
      <c r="B67" t="s">
        <v>1194</v>
      </c>
      <c r="C67" t="s">
        <v>96</v>
      </c>
      <c r="D67" t="s">
        <v>108</v>
      </c>
      <c r="E67" t="s">
        <v>808</v>
      </c>
      <c r="F67" t="s">
        <v>551</v>
      </c>
      <c r="G67" t="s">
        <v>98</v>
      </c>
      <c r="H67" s="58">
        <v>0.02</v>
      </c>
      <c r="I67" s="58">
        <v>3946</v>
      </c>
      <c r="J67" s="58">
        <v>0</v>
      </c>
      <c r="K67" s="58">
        <v>7.8919999999999999E-4</v>
      </c>
      <c r="L67" s="59">
        <v>0</v>
      </c>
      <c r="M67" s="59">
        <v>6.9999999999999999E-4</v>
      </c>
      <c r="N67" s="59">
        <v>0</v>
      </c>
    </row>
    <row r="68" spans="1:14">
      <c r="A68" t="s">
        <v>1195</v>
      </c>
      <c r="B68" t="s">
        <v>1196</v>
      </c>
      <c r="C68" t="s">
        <v>96</v>
      </c>
      <c r="D68" t="s">
        <v>108</v>
      </c>
      <c r="E68" t="s">
        <v>803</v>
      </c>
      <c r="F68" t="s">
        <v>551</v>
      </c>
      <c r="G68" t="s">
        <v>98</v>
      </c>
      <c r="H68" s="58">
        <v>0.11</v>
      </c>
      <c r="I68" s="58">
        <v>2604.998756</v>
      </c>
      <c r="J68" s="58">
        <v>0</v>
      </c>
      <c r="K68" s="58">
        <v>2.8654986315999999E-3</v>
      </c>
      <c r="L68" s="59">
        <v>0</v>
      </c>
      <c r="M68" s="59">
        <v>2.3999999999999998E-3</v>
      </c>
      <c r="N68" s="59">
        <v>0</v>
      </c>
    </row>
    <row r="69" spans="1:14">
      <c r="A69" t="s">
        <v>1197</v>
      </c>
      <c r="B69" t="s">
        <v>1198</v>
      </c>
      <c r="C69" t="s">
        <v>96</v>
      </c>
      <c r="D69" t="s">
        <v>108</v>
      </c>
      <c r="E69" t="s">
        <v>1199</v>
      </c>
      <c r="F69" t="s">
        <v>103</v>
      </c>
      <c r="G69" t="s">
        <v>98</v>
      </c>
      <c r="H69" s="58">
        <v>0.03</v>
      </c>
      <c r="I69" s="58">
        <v>11060</v>
      </c>
      <c r="J69" s="58">
        <v>0</v>
      </c>
      <c r="K69" s="58">
        <v>3.3180000000000002E-3</v>
      </c>
      <c r="L69" s="59">
        <v>0</v>
      </c>
      <c r="M69" s="59">
        <v>2.8E-3</v>
      </c>
      <c r="N69" s="59">
        <v>0</v>
      </c>
    </row>
    <row r="70" spans="1:14">
      <c r="A70" t="s">
        <v>1200</v>
      </c>
      <c r="B70" t="s">
        <v>1201</v>
      </c>
      <c r="C70" t="s">
        <v>96</v>
      </c>
      <c r="D70" t="s">
        <v>108</v>
      </c>
      <c r="E70" t="s">
        <v>1202</v>
      </c>
      <c r="F70" t="s">
        <v>103</v>
      </c>
      <c r="G70" t="s">
        <v>98</v>
      </c>
      <c r="H70" s="58">
        <v>0.02</v>
      </c>
      <c r="I70" s="58">
        <v>46400</v>
      </c>
      <c r="J70" s="58">
        <v>0</v>
      </c>
      <c r="K70" s="58">
        <v>9.2800000000000001E-3</v>
      </c>
      <c r="L70" s="59">
        <v>0</v>
      </c>
      <c r="M70" s="59">
        <v>7.9000000000000008E-3</v>
      </c>
      <c r="N70" s="59">
        <v>0</v>
      </c>
    </row>
    <row r="71" spans="1:14">
      <c r="A71" t="s">
        <v>1203</v>
      </c>
      <c r="B71" t="s">
        <v>1204</v>
      </c>
      <c r="C71" t="s">
        <v>96</v>
      </c>
      <c r="D71" t="s">
        <v>108</v>
      </c>
      <c r="E71" t="s">
        <v>1205</v>
      </c>
      <c r="F71" t="s">
        <v>103</v>
      </c>
      <c r="G71" t="s">
        <v>98</v>
      </c>
      <c r="H71" s="58">
        <v>0.04</v>
      </c>
      <c r="I71" s="58">
        <v>7554</v>
      </c>
      <c r="J71" s="58">
        <v>0</v>
      </c>
      <c r="K71" s="58">
        <v>3.0216000000000002E-3</v>
      </c>
      <c r="L71" s="59">
        <v>0</v>
      </c>
      <c r="M71" s="59">
        <v>2.5999999999999999E-3</v>
      </c>
      <c r="N71" s="59">
        <v>0</v>
      </c>
    </row>
    <row r="72" spans="1:14">
      <c r="A72" t="s">
        <v>1206</v>
      </c>
      <c r="B72" t="s">
        <v>1207</v>
      </c>
      <c r="C72" t="s">
        <v>96</v>
      </c>
      <c r="D72" t="s">
        <v>108</v>
      </c>
      <c r="E72" t="s">
        <v>1208</v>
      </c>
      <c r="F72" t="s">
        <v>1095</v>
      </c>
      <c r="G72" t="s">
        <v>98</v>
      </c>
      <c r="H72" s="58">
        <v>8.84</v>
      </c>
      <c r="I72" s="58">
        <v>150.69999999999999</v>
      </c>
      <c r="J72" s="58">
        <v>0</v>
      </c>
      <c r="K72" s="58">
        <v>1.3321879999999999E-2</v>
      </c>
      <c r="L72" s="59">
        <v>0</v>
      </c>
      <c r="M72" s="59">
        <v>1.14E-2</v>
      </c>
      <c r="N72" s="59">
        <v>0</v>
      </c>
    </row>
    <row r="73" spans="1:14">
      <c r="A73" t="s">
        <v>1209</v>
      </c>
      <c r="B73" t="s">
        <v>1210</v>
      </c>
      <c r="C73" t="s">
        <v>96</v>
      </c>
      <c r="D73" t="s">
        <v>108</v>
      </c>
      <c r="E73" t="s">
        <v>1211</v>
      </c>
      <c r="F73" t="s">
        <v>1095</v>
      </c>
      <c r="G73" t="s">
        <v>98</v>
      </c>
      <c r="H73" s="58">
        <v>0.09</v>
      </c>
      <c r="I73" s="58">
        <v>3253</v>
      </c>
      <c r="J73" s="58">
        <v>0</v>
      </c>
      <c r="K73" s="58">
        <v>2.9277000000000001E-3</v>
      </c>
      <c r="L73" s="59">
        <v>0</v>
      </c>
      <c r="M73" s="59">
        <v>2.5000000000000001E-3</v>
      </c>
      <c r="N73" s="59">
        <v>0</v>
      </c>
    </row>
    <row r="74" spans="1:14">
      <c r="A74" t="s">
        <v>1212</v>
      </c>
      <c r="B74" t="s">
        <v>1213</v>
      </c>
      <c r="C74" t="s">
        <v>96</v>
      </c>
      <c r="D74" t="s">
        <v>108</v>
      </c>
      <c r="E74" t="s">
        <v>1214</v>
      </c>
      <c r="F74" t="s">
        <v>1095</v>
      </c>
      <c r="G74" t="s">
        <v>98</v>
      </c>
      <c r="H74" s="58">
        <v>0.19</v>
      </c>
      <c r="I74" s="58">
        <v>1817.0005100000001</v>
      </c>
      <c r="J74" s="58">
        <v>0</v>
      </c>
      <c r="K74" s="58">
        <v>3.4523009690000002E-3</v>
      </c>
      <c r="L74" s="59">
        <v>0</v>
      </c>
      <c r="M74" s="59">
        <v>2.8999999999999998E-3</v>
      </c>
      <c r="N74" s="59">
        <v>0</v>
      </c>
    </row>
    <row r="75" spans="1:14">
      <c r="A75" t="s">
        <v>1215</v>
      </c>
      <c r="B75" t="s">
        <v>1216</v>
      </c>
      <c r="C75" t="s">
        <v>96</v>
      </c>
      <c r="D75" t="s">
        <v>108</v>
      </c>
      <c r="E75" t="s">
        <v>1217</v>
      </c>
      <c r="F75" t="s">
        <v>1095</v>
      </c>
      <c r="G75" t="s">
        <v>98</v>
      </c>
      <c r="H75" s="58">
        <v>1.1599999999999999</v>
      </c>
      <c r="I75" s="58">
        <v>299.60000000000002</v>
      </c>
      <c r="J75" s="58">
        <v>0</v>
      </c>
      <c r="K75" s="58">
        <v>3.4753599999999998E-3</v>
      </c>
      <c r="L75" s="59">
        <v>0</v>
      </c>
      <c r="M75" s="59">
        <v>3.0000000000000001E-3</v>
      </c>
      <c r="N75" s="59">
        <v>0</v>
      </c>
    </row>
    <row r="76" spans="1:14">
      <c r="A76" t="s">
        <v>1218</v>
      </c>
      <c r="B76" t="s">
        <v>1219</v>
      </c>
      <c r="C76" t="s">
        <v>96</v>
      </c>
      <c r="D76" t="s">
        <v>108</v>
      </c>
      <c r="E76" t="s">
        <v>1220</v>
      </c>
      <c r="F76" t="s">
        <v>479</v>
      </c>
      <c r="G76" t="s">
        <v>98</v>
      </c>
      <c r="H76" s="58">
        <v>0.02</v>
      </c>
      <c r="I76" s="58">
        <v>14100</v>
      </c>
      <c r="J76" s="58">
        <v>0</v>
      </c>
      <c r="K76" s="58">
        <v>2.82E-3</v>
      </c>
      <c r="L76" s="59">
        <v>0</v>
      </c>
      <c r="M76" s="59">
        <v>2.3999999999999998E-3</v>
      </c>
      <c r="N76" s="59">
        <v>0</v>
      </c>
    </row>
    <row r="77" spans="1:14">
      <c r="A77" t="s">
        <v>1221</v>
      </c>
      <c r="B77" t="s">
        <v>1222</v>
      </c>
      <c r="C77" t="s">
        <v>96</v>
      </c>
      <c r="D77" t="s">
        <v>108</v>
      </c>
      <c r="E77" t="s">
        <v>1223</v>
      </c>
      <c r="F77" t="s">
        <v>615</v>
      </c>
      <c r="G77" t="s">
        <v>98</v>
      </c>
      <c r="H77" s="58">
        <v>0.01</v>
      </c>
      <c r="I77" s="58">
        <v>6944</v>
      </c>
      <c r="J77" s="58">
        <v>0</v>
      </c>
      <c r="K77" s="58">
        <v>6.9439999999999997E-4</v>
      </c>
      <c r="L77" s="59">
        <v>0</v>
      </c>
      <c r="M77" s="59">
        <v>5.9999999999999995E-4</v>
      </c>
      <c r="N77" s="59">
        <v>0</v>
      </c>
    </row>
    <row r="78" spans="1:14">
      <c r="A78" t="s">
        <v>1224</v>
      </c>
      <c r="B78" t="s">
        <v>1225</v>
      </c>
      <c r="C78" t="s">
        <v>96</v>
      </c>
      <c r="D78" t="s">
        <v>108</v>
      </c>
      <c r="E78" t="s">
        <v>614</v>
      </c>
      <c r="F78" t="s">
        <v>615</v>
      </c>
      <c r="G78" t="s">
        <v>98</v>
      </c>
      <c r="H78" s="58">
        <v>0.04</v>
      </c>
      <c r="I78" s="58">
        <v>39900</v>
      </c>
      <c r="J78" s="58">
        <v>0</v>
      </c>
      <c r="K78" s="58">
        <v>1.5959999999999998E-2</v>
      </c>
      <c r="L78" s="59">
        <v>0</v>
      </c>
      <c r="M78" s="59">
        <v>1.3599999999999999E-2</v>
      </c>
      <c r="N78" s="59">
        <v>0</v>
      </c>
    </row>
    <row r="79" spans="1:14">
      <c r="A79" t="s">
        <v>1226</v>
      </c>
      <c r="B79" t="s">
        <v>1227</v>
      </c>
      <c r="C79" t="s">
        <v>96</v>
      </c>
      <c r="D79" t="s">
        <v>108</v>
      </c>
      <c r="E79" t="s">
        <v>1228</v>
      </c>
      <c r="F79" t="s">
        <v>734</v>
      </c>
      <c r="G79" t="s">
        <v>98</v>
      </c>
      <c r="H79" s="58">
        <v>0.03</v>
      </c>
      <c r="I79" s="58">
        <v>10760</v>
      </c>
      <c r="J79" s="58">
        <v>0</v>
      </c>
      <c r="K79" s="58">
        <v>3.228E-3</v>
      </c>
      <c r="L79" s="59">
        <v>0</v>
      </c>
      <c r="M79" s="59">
        <v>2.8E-3</v>
      </c>
      <c r="N79" s="59">
        <v>0</v>
      </c>
    </row>
    <row r="80" spans="1:14">
      <c r="A80" t="s">
        <v>1229</v>
      </c>
      <c r="B80" t="s">
        <v>1230</v>
      </c>
      <c r="C80" t="s">
        <v>96</v>
      </c>
      <c r="D80" t="s">
        <v>108</v>
      </c>
      <c r="E80" t="s">
        <v>1231</v>
      </c>
      <c r="F80" t="s">
        <v>734</v>
      </c>
      <c r="G80" t="s">
        <v>98</v>
      </c>
      <c r="H80" s="58">
        <v>0.02</v>
      </c>
      <c r="I80" s="58">
        <v>26550</v>
      </c>
      <c r="J80" s="58">
        <v>0</v>
      </c>
      <c r="K80" s="58">
        <v>5.3099999999999996E-3</v>
      </c>
      <c r="L80" s="59">
        <v>0</v>
      </c>
      <c r="M80" s="59">
        <v>4.4999999999999997E-3</v>
      </c>
      <c r="N80" s="59">
        <v>0</v>
      </c>
    </row>
    <row r="81" spans="1:14">
      <c r="A81" t="s">
        <v>1232</v>
      </c>
      <c r="B81" t="s">
        <v>1233</v>
      </c>
      <c r="C81" t="s">
        <v>96</v>
      </c>
      <c r="D81" t="s">
        <v>108</v>
      </c>
      <c r="E81" t="s">
        <v>1234</v>
      </c>
      <c r="F81" t="s">
        <v>772</v>
      </c>
      <c r="G81" t="s">
        <v>98</v>
      </c>
      <c r="H81" s="58">
        <v>0.39</v>
      </c>
      <c r="I81" s="58">
        <v>1064</v>
      </c>
      <c r="J81" s="58">
        <v>0</v>
      </c>
      <c r="K81" s="58">
        <v>4.1495999999999998E-3</v>
      </c>
      <c r="L81" s="59">
        <v>0</v>
      </c>
      <c r="M81" s="59">
        <v>3.5000000000000001E-3</v>
      </c>
      <c r="N81" s="59">
        <v>0</v>
      </c>
    </row>
    <row r="82" spans="1:14">
      <c r="A82" t="s">
        <v>1235</v>
      </c>
      <c r="B82" t="s">
        <v>1236</v>
      </c>
      <c r="C82" t="s">
        <v>96</v>
      </c>
      <c r="D82" t="s">
        <v>108</v>
      </c>
      <c r="E82" t="s">
        <v>1237</v>
      </c>
      <c r="F82" t="s">
        <v>772</v>
      </c>
      <c r="G82" t="s">
        <v>98</v>
      </c>
      <c r="H82" s="58">
        <v>0.26</v>
      </c>
      <c r="I82" s="58">
        <v>459.3</v>
      </c>
      <c r="J82" s="58">
        <v>0</v>
      </c>
      <c r="K82" s="58">
        <v>1.19418E-3</v>
      </c>
      <c r="L82" s="59">
        <v>0</v>
      </c>
      <c r="M82" s="59">
        <v>1E-3</v>
      </c>
      <c r="N82" s="59">
        <v>0</v>
      </c>
    </row>
    <row r="83" spans="1:14">
      <c r="A83" t="s">
        <v>1238</v>
      </c>
      <c r="B83" t="s">
        <v>1239</v>
      </c>
      <c r="C83" t="s">
        <v>96</v>
      </c>
      <c r="D83" t="s">
        <v>108</v>
      </c>
      <c r="E83" t="s">
        <v>1240</v>
      </c>
      <c r="F83" t="s">
        <v>620</v>
      </c>
      <c r="G83" t="s">
        <v>98</v>
      </c>
      <c r="H83" s="58">
        <v>0.03</v>
      </c>
      <c r="I83" s="58">
        <v>4150</v>
      </c>
      <c r="J83" s="58">
        <v>0</v>
      </c>
      <c r="K83" s="58">
        <v>1.245E-3</v>
      </c>
      <c r="L83" s="59">
        <v>0</v>
      </c>
      <c r="M83" s="59">
        <v>1.1000000000000001E-3</v>
      </c>
      <c r="N83" s="59">
        <v>0</v>
      </c>
    </row>
    <row r="84" spans="1:14">
      <c r="A84" t="s">
        <v>1241</v>
      </c>
      <c r="B84" t="s">
        <v>1242</v>
      </c>
      <c r="C84" t="s">
        <v>96</v>
      </c>
      <c r="D84" t="s">
        <v>108</v>
      </c>
      <c r="E84" t="s">
        <v>637</v>
      </c>
      <c r="F84" t="s">
        <v>620</v>
      </c>
      <c r="G84" t="s">
        <v>98</v>
      </c>
      <c r="H84" s="58">
        <v>0.51</v>
      </c>
      <c r="I84" s="58">
        <v>1210</v>
      </c>
      <c r="J84" s="58">
        <v>0</v>
      </c>
      <c r="K84" s="58">
        <v>6.1710000000000003E-3</v>
      </c>
      <c r="L84" s="59">
        <v>0</v>
      </c>
      <c r="M84" s="59">
        <v>5.3E-3</v>
      </c>
      <c r="N84" s="59">
        <v>0</v>
      </c>
    </row>
    <row r="85" spans="1:14">
      <c r="A85" t="s">
        <v>1243</v>
      </c>
      <c r="B85" t="s">
        <v>1244</v>
      </c>
      <c r="C85" t="s">
        <v>96</v>
      </c>
      <c r="D85" t="s">
        <v>108</v>
      </c>
      <c r="E85" t="s">
        <v>1245</v>
      </c>
      <c r="F85" t="s">
        <v>620</v>
      </c>
      <c r="G85" t="s">
        <v>98</v>
      </c>
      <c r="H85" s="58">
        <v>7.0000000000000007E-2</v>
      </c>
      <c r="I85" s="58">
        <v>5400</v>
      </c>
      <c r="J85" s="58">
        <v>0</v>
      </c>
      <c r="K85" s="58">
        <v>3.7799999999999999E-3</v>
      </c>
      <c r="L85" s="59">
        <v>0</v>
      </c>
      <c r="M85" s="59">
        <v>3.2000000000000002E-3</v>
      </c>
      <c r="N85" s="59">
        <v>0</v>
      </c>
    </row>
    <row r="86" spans="1:14">
      <c r="A86" t="s">
        <v>1246</v>
      </c>
      <c r="B86" t="s">
        <v>1247</v>
      </c>
      <c r="C86" t="s">
        <v>96</v>
      </c>
      <c r="D86" t="s">
        <v>108</v>
      </c>
      <c r="E86" t="s">
        <v>1248</v>
      </c>
      <c r="F86" t="s">
        <v>341</v>
      </c>
      <c r="G86" t="s">
        <v>98</v>
      </c>
      <c r="H86" s="58">
        <v>0.12</v>
      </c>
      <c r="I86" s="58">
        <v>3024</v>
      </c>
      <c r="J86" s="58">
        <v>0</v>
      </c>
      <c r="K86" s="58">
        <v>3.6288000000000002E-3</v>
      </c>
      <c r="L86" s="59">
        <v>0</v>
      </c>
      <c r="M86" s="59">
        <v>3.0999999999999999E-3</v>
      </c>
      <c r="N86" s="59">
        <v>0</v>
      </c>
    </row>
    <row r="87" spans="1:14">
      <c r="A87" t="s">
        <v>1249</v>
      </c>
      <c r="B87" t="s">
        <v>1250</v>
      </c>
      <c r="C87" t="s">
        <v>96</v>
      </c>
      <c r="D87" t="s">
        <v>108</v>
      </c>
      <c r="E87" t="s">
        <v>640</v>
      </c>
      <c r="F87" t="s">
        <v>341</v>
      </c>
      <c r="G87" t="s">
        <v>98</v>
      </c>
      <c r="H87" s="58">
        <v>0.03</v>
      </c>
      <c r="I87" s="58">
        <v>3447</v>
      </c>
      <c r="J87" s="58">
        <v>0</v>
      </c>
      <c r="K87" s="58">
        <v>1.0341E-3</v>
      </c>
      <c r="L87" s="59">
        <v>0</v>
      </c>
      <c r="M87" s="59">
        <v>8.9999999999999998E-4</v>
      </c>
      <c r="N87" s="59">
        <v>0</v>
      </c>
    </row>
    <row r="88" spans="1:14">
      <c r="A88" t="s">
        <v>1251</v>
      </c>
      <c r="B88" t="s">
        <v>1252</v>
      </c>
      <c r="C88" t="s">
        <v>96</v>
      </c>
      <c r="D88" t="s">
        <v>108</v>
      </c>
      <c r="E88" t="s">
        <v>436</v>
      </c>
      <c r="F88" t="s">
        <v>341</v>
      </c>
      <c r="G88" t="s">
        <v>98</v>
      </c>
      <c r="H88" s="58">
        <v>0.01</v>
      </c>
      <c r="I88" s="58">
        <v>76070</v>
      </c>
      <c r="J88" s="58">
        <v>0</v>
      </c>
      <c r="K88" s="58">
        <v>7.607E-3</v>
      </c>
      <c r="L88" s="59">
        <v>0</v>
      </c>
      <c r="M88" s="59">
        <v>6.4999999999999997E-3</v>
      </c>
      <c r="N88" s="59">
        <v>0</v>
      </c>
    </row>
    <row r="89" spans="1:14">
      <c r="A89" t="s">
        <v>1253</v>
      </c>
      <c r="B89" t="s">
        <v>1254</v>
      </c>
      <c r="C89" t="s">
        <v>96</v>
      </c>
      <c r="D89" t="s">
        <v>108</v>
      </c>
      <c r="E89" t="s">
        <v>1255</v>
      </c>
      <c r="F89" t="s">
        <v>341</v>
      </c>
      <c r="G89" t="s">
        <v>98</v>
      </c>
      <c r="H89" s="58">
        <v>0.22</v>
      </c>
      <c r="I89" s="58">
        <v>884</v>
      </c>
      <c r="J89" s="58">
        <v>0</v>
      </c>
      <c r="K89" s="58">
        <v>1.9448E-3</v>
      </c>
      <c r="L89" s="59">
        <v>0</v>
      </c>
      <c r="M89" s="59">
        <v>1.6999999999999999E-3</v>
      </c>
      <c r="N89" s="59">
        <v>0</v>
      </c>
    </row>
    <row r="90" spans="1:14">
      <c r="A90" t="s">
        <v>1256</v>
      </c>
      <c r="B90" t="s">
        <v>1257</v>
      </c>
      <c r="C90" t="s">
        <v>96</v>
      </c>
      <c r="D90" t="s">
        <v>108</v>
      </c>
      <c r="E90" t="s">
        <v>469</v>
      </c>
      <c r="F90" t="s">
        <v>341</v>
      </c>
      <c r="G90" t="s">
        <v>98</v>
      </c>
      <c r="H90" s="58">
        <v>0.08</v>
      </c>
      <c r="I90" s="58">
        <v>8550</v>
      </c>
      <c r="J90" s="58">
        <v>0</v>
      </c>
      <c r="K90" s="58">
        <v>6.8399999999999997E-3</v>
      </c>
      <c r="L90" s="59">
        <v>0</v>
      </c>
      <c r="M90" s="59">
        <v>5.7999999999999996E-3</v>
      </c>
      <c r="N90" s="59">
        <v>0</v>
      </c>
    </row>
    <row r="91" spans="1:14">
      <c r="A91" t="s">
        <v>1258</v>
      </c>
      <c r="B91" t="s">
        <v>1259</v>
      </c>
      <c r="C91" t="s">
        <v>96</v>
      </c>
      <c r="D91" t="s">
        <v>108</v>
      </c>
      <c r="E91" t="s">
        <v>607</v>
      </c>
      <c r="F91" t="s">
        <v>341</v>
      </c>
      <c r="G91" t="s">
        <v>98</v>
      </c>
      <c r="H91" s="58">
        <v>2.71</v>
      </c>
      <c r="I91" s="58">
        <v>169</v>
      </c>
      <c r="J91" s="58">
        <v>0</v>
      </c>
      <c r="K91" s="58">
        <v>4.5798999999999996E-3</v>
      </c>
      <c r="L91" s="59">
        <v>0</v>
      </c>
      <c r="M91" s="59">
        <v>3.8999999999999998E-3</v>
      </c>
      <c r="N91" s="59">
        <v>0</v>
      </c>
    </row>
    <row r="92" spans="1:14">
      <c r="A92" t="s">
        <v>1260</v>
      </c>
      <c r="B92" t="s">
        <v>1261</v>
      </c>
      <c r="C92" t="s">
        <v>96</v>
      </c>
      <c r="D92" t="s">
        <v>108</v>
      </c>
      <c r="E92" t="s">
        <v>394</v>
      </c>
      <c r="F92" t="s">
        <v>341</v>
      </c>
      <c r="G92" t="s">
        <v>98</v>
      </c>
      <c r="H92" s="58">
        <v>0.03</v>
      </c>
      <c r="I92" s="58">
        <v>23770</v>
      </c>
      <c r="J92" s="58">
        <v>0</v>
      </c>
      <c r="K92" s="58">
        <v>7.1310000000000002E-3</v>
      </c>
      <c r="L92" s="59">
        <v>0</v>
      </c>
      <c r="M92" s="59">
        <v>6.1000000000000004E-3</v>
      </c>
      <c r="N92" s="59">
        <v>0</v>
      </c>
    </row>
    <row r="93" spans="1:14">
      <c r="A93" t="s">
        <v>1262</v>
      </c>
      <c r="B93" t="s">
        <v>1263</v>
      </c>
      <c r="C93" t="s">
        <v>96</v>
      </c>
      <c r="D93" t="s">
        <v>108</v>
      </c>
      <c r="E93" t="s">
        <v>398</v>
      </c>
      <c r="F93" t="s">
        <v>341</v>
      </c>
      <c r="G93" t="s">
        <v>98</v>
      </c>
      <c r="H93" s="58">
        <v>0.45</v>
      </c>
      <c r="I93" s="58">
        <v>1700</v>
      </c>
      <c r="J93" s="58">
        <v>0</v>
      </c>
      <c r="K93" s="58">
        <v>7.6499999999999997E-3</v>
      </c>
      <c r="L93" s="59">
        <v>0</v>
      </c>
      <c r="M93" s="59">
        <v>6.4999999999999997E-3</v>
      </c>
      <c r="N93" s="59">
        <v>0</v>
      </c>
    </row>
    <row r="94" spans="1:14">
      <c r="A94" t="s">
        <v>1264</v>
      </c>
      <c r="B94" t="s">
        <v>1265</v>
      </c>
      <c r="C94" t="s">
        <v>96</v>
      </c>
      <c r="D94" t="s">
        <v>108</v>
      </c>
      <c r="E94" t="s">
        <v>1266</v>
      </c>
      <c r="F94" t="s">
        <v>109</v>
      </c>
      <c r="G94" t="s">
        <v>98</v>
      </c>
      <c r="H94" s="58">
        <v>0.12</v>
      </c>
      <c r="I94" s="58">
        <v>1990</v>
      </c>
      <c r="J94" s="58">
        <v>0</v>
      </c>
      <c r="K94" s="58">
        <v>2.3879999999999999E-3</v>
      </c>
      <c r="L94" s="59">
        <v>0</v>
      </c>
      <c r="M94" s="59">
        <v>2E-3</v>
      </c>
      <c r="N94" s="59">
        <v>0</v>
      </c>
    </row>
    <row r="95" spans="1:14">
      <c r="A95" t="s">
        <v>1267</v>
      </c>
      <c r="B95" t="s">
        <v>1268</v>
      </c>
      <c r="C95" t="s">
        <v>96</v>
      </c>
      <c r="D95" t="s">
        <v>108</v>
      </c>
      <c r="E95" t="s">
        <v>1269</v>
      </c>
      <c r="F95" t="s">
        <v>1270</v>
      </c>
      <c r="G95" t="s">
        <v>98</v>
      </c>
      <c r="H95" s="58">
        <v>0.16</v>
      </c>
      <c r="I95" s="58">
        <v>4109</v>
      </c>
      <c r="J95" s="58">
        <v>0</v>
      </c>
      <c r="K95" s="58">
        <v>6.5744000000000002E-3</v>
      </c>
      <c r="L95" s="59">
        <v>0</v>
      </c>
      <c r="M95" s="59">
        <v>5.5999999999999999E-3</v>
      </c>
      <c r="N95" s="59">
        <v>0</v>
      </c>
    </row>
    <row r="96" spans="1:14">
      <c r="A96" t="s">
        <v>1271</v>
      </c>
      <c r="B96" t="s">
        <v>1272</v>
      </c>
      <c r="C96" t="s">
        <v>96</v>
      </c>
      <c r="D96" t="s">
        <v>108</v>
      </c>
      <c r="E96" t="s">
        <v>1273</v>
      </c>
      <c r="F96" t="s">
        <v>1274</v>
      </c>
      <c r="G96" t="s">
        <v>98</v>
      </c>
      <c r="H96" s="58">
        <v>0.06</v>
      </c>
      <c r="I96" s="58">
        <v>7405</v>
      </c>
      <c r="J96" s="58">
        <v>0</v>
      </c>
      <c r="K96" s="58">
        <v>4.4429999999999999E-3</v>
      </c>
      <c r="L96" s="59">
        <v>0</v>
      </c>
      <c r="M96" s="59">
        <v>3.8E-3</v>
      </c>
      <c r="N96" s="59">
        <v>0</v>
      </c>
    </row>
    <row r="97" spans="1:14">
      <c r="A97" t="s">
        <v>1275</v>
      </c>
      <c r="B97" t="s">
        <v>1276</v>
      </c>
      <c r="C97" t="s">
        <v>96</v>
      </c>
      <c r="D97" t="s">
        <v>108</v>
      </c>
      <c r="E97" t="s">
        <v>1277</v>
      </c>
      <c r="F97" t="s">
        <v>1274</v>
      </c>
      <c r="G97" t="s">
        <v>98</v>
      </c>
      <c r="H97" s="58">
        <v>0.03</v>
      </c>
      <c r="I97" s="58">
        <v>15690</v>
      </c>
      <c r="J97" s="58">
        <v>0</v>
      </c>
      <c r="K97" s="58">
        <v>4.7070000000000002E-3</v>
      </c>
      <c r="L97" s="59">
        <v>0</v>
      </c>
      <c r="M97" s="59">
        <v>4.0000000000000001E-3</v>
      </c>
      <c r="N97" s="59">
        <v>0</v>
      </c>
    </row>
    <row r="98" spans="1:14">
      <c r="A98" t="s">
        <v>1278</v>
      </c>
      <c r="B98" t="s">
        <v>1279</v>
      </c>
      <c r="C98" t="s">
        <v>96</v>
      </c>
      <c r="D98" t="s">
        <v>108</v>
      </c>
      <c r="E98" t="s">
        <v>1280</v>
      </c>
      <c r="F98" t="s">
        <v>1274</v>
      </c>
      <c r="G98" t="s">
        <v>98</v>
      </c>
      <c r="H98" s="58">
        <v>0.01</v>
      </c>
      <c r="I98" s="58">
        <v>24060</v>
      </c>
      <c r="J98" s="58">
        <v>0</v>
      </c>
      <c r="K98" s="58">
        <v>2.4060000000000002E-3</v>
      </c>
      <c r="L98" s="59">
        <v>0</v>
      </c>
      <c r="M98" s="59">
        <v>2.0999999999999999E-3</v>
      </c>
      <c r="N98" s="59">
        <v>0</v>
      </c>
    </row>
    <row r="99" spans="1:14">
      <c r="A99" t="s">
        <v>1281</v>
      </c>
      <c r="B99" t="s">
        <v>1282</v>
      </c>
      <c r="C99" t="s">
        <v>96</v>
      </c>
      <c r="D99" t="s">
        <v>108</v>
      </c>
      <c r="E99" t="s">
        <v>1283</v>
      </c>
      <c r="F99" t="s">
        <v>1274</v>
      </c>
      <c r="G99" t="s">
        <v>98</v>
      </c>
      <c r="H99" s="58">
        <v>0.06</v>
      </c>
      <c r="I99" s="58">
        <v>7154</v>
      </c>
      <c r="J99" s="58">
        <v>0</v>
      </c>
      <c r="K99" s="58">
        <v>4.2924E-3</v>
      </c>
      <c r="L99" s="59">
        <v>0</v>
      </c>
      <c r="M99" s="59">
        <v>3.7000000000000002E-3</v>
      </c>
      <c r="N99" s="59">
        <v>0</v>
      </c>
    </row>
    <row r="100" spans="1:14">
      <c r="A100" t="s">
        <v>1284</v>
      </c>
      <c r="B100" t="s">
        <v>1285</v>
      </c>
      <c r="C100" t="s">
        <v>96</v>
      </c>
      <c r="D100" t="s">
        <v>108</v>
      </c>
      <c r="E100" t="s">
        <v>1286</v>
      </c>
      <c r="F100" t="s">
        <v>1274</v>
      </c>
      <c r="G100" t="s">
        <v>98</v>
      </c>
      <c r="H100" s="58">
        <v>0.01</v>
      </c>
      <c r="I100" s="58">
        <v>20210</v>
      </c>
      <c r="J100" s="58">
        <v>0</v>
      </c>
      <c r="K100" s="58">
        <v>2.0209999999999998E-3</v>
      </c>
      <c r="L100" s="59">
        <v>0</v>
      </c>
      <c r="M100" s="59">
        <v>1.6999999999999999E-3</v>
      </c>
      <c r="N100" s="59">
        <v>0</v>
      </c>
    </row>
    <row r="101" spans="1:14">
      <c r="A101" t="s">
        <v>1287</v>
      </c>
      <c r="B101" t="s">
        <v>1288</v>
      </c>
      <c r="C101" t="s">
        <v>96</v>
      </c>
      <c r="D101" t="s">
        <v>108</v>
      </c>
      <c r="E101" t="s">
        <v>1289</v>
      </c>
      <c r="F101" t="s">
        <v>1274</v>
      </c>
      <c r="G101" t="s">
        <v>98</v>
      </c>
      <c r="H101" s="58">
        <v>0.87</v>
      </c>
      <c r="I101" s="58">
        <v>1709</v>
      </c>
      <c r="J101" s="58">
        <v>0</v>
      </c>
      <c r="K101" s="58">
        <v>1.4868299999999999E-2</v>
      </c>
      <c r="L101" s="59">
        <v>0</v>
      </c>
      <c r="M101" s="59">
        <v>1.2699999999999999E-2</v>
      </c>
      <c r="N101" s="59">
        <v>0</v>
      </c>
    </row>
    <row r="102" spans="1:14">
      <c r="A102" t="s">
        <v>1290</v>
      </c>
      <c r="B102" t="s">
        <v>1291</v>
      </c>
      <c r="C102" t="s">
        <v>96</v>
      </c>
      <c r="D102" t="s">
        <v>108</v>
      </c>
      <c r="E102" t="s">
        <v>1292</v>
      </c>
      <c r="F102" t="s">
        <v>1293</v>
      </c>
      <c r="G102" t="s">
        <v>98</v>
      </c>
      <c r="H102" s="58">
        <v>0.24</v>
      </c>
      <c r="I102" s="58">
        <v>4651</v>
      </c>
      <c r="J102" s="58">
        <v>0</v>
      </c>
      <c r="K102" s="58">
        <v>1.1162399999999999E-2</v>
      </c>
      <c r="L102" s="59">
        <v>0</v>
      </c>
      <c r="M102" s="59">
        <v>9.4999999999999998E-3</v>
      </c>
      <c r="N102" s="59">
        <v>0</v>
      </c>
    </row>
    <row r="103" spans="1:14">
      <c r="A103" t="s">
        <v>1294</v>
      </c>
      <c r="B103" t="s">
        <v>1295</v>
      </c>
      <c r="C103" t="s">
        <v>96</v>
      </c>
      <c r="D103" t="s">
        <v>108</v>
      </c>
      <c r="E103" t="s">
        <v>1296</v>
      </c>
      <c r="F103" t="s">
        <v>1293</v>
      </c>
      <c r="G103" t="s">
        <v>98</v>
      </c>
      <c r="H103" s="58">
        <v>0.06</v>
      </c>
      <c r="I103" s="58">
        <v>19210</v>
      </c>
      <c r="J103" s="58">
        <v>0</v>
      </c>
      <c r="K103" s="58">
        <v>1.1526E-2</v>
      </c>
      <c r="L103" s="59">
        <v>0</v>
      </c>
      <c r="M103" s="59">
        <v>9.7999999999999997E-3</v>
      </c>
      <c r="N103" s="59">
        <v>0</v>
      </c>
    </row>
    <row r="104" spans="1:14">
      <c r="A104" t="s">
        <v>1297</v>
      </c>
      <c r="B104" t="s">
        <v>1298</v>
      </c>
      <c r="C104" t="s">
        <v>96</v>
      </c>
      <c r="D104" t="s">
        <v>108</v>
      </c>
      <c r="E104" t="s">
        <v>1299</v>
      </c>
      <c r="F104" t="s">
        <v>1293</v>
      </c>
      <c r="G104" t="s">
        <v>98</v>
      </c>
      <c r="H104" s="58">
        <v>0.16</v>
      </c>
      <c r="I104" s="58">
        <v>6799</v>
      </c>
      <c r="J104" s="58">
        <v>0</v>
      </c>
      <c r="K104" s="58">
        <v>1.08784E-2</v>
      </c>
      <c r="L104" s="59">
        <v>0</v>
      </c>
      <c r="M104" s="59">
        <v>9.2999999999999992E-3</v>
      </c>
      <c r="N104" s="59">
        <v>0</v>
      </c>
    </row>
    <row r="105" spans="1:14">
      <c r="A105" t="s">
        <v>1300</v>
      </c>
      <c r="B105" t="s">
        <v>1301</v>
      </c>
      <c r="C105" t="s">
        <v>96</v>
      </c>
      <c r="D105" t="s">
        <v>108</v>
      </c>
      <c r="E105" t="s">
        <v>1302</v>
      </c>
      <c r="F105" t="s">
        <v>110</v>
      </c>
      <c r="G105" t="s">
        <v>98</v>
      </c>
      <c r="H105" s="58">
        <v>0.02</v>
      </c>
      <c r="I105" s="58">
        <v>30260</v>
      </c>
      <c r="J105" s="58">
        <v>0</v>
      </c>
      <c r="K105" s="58">
        <v>6.0520000000000001E-3</v>
      </c>
      <c r="L105" s="59">
        <v>0</v>
      </c>
      <c r="M105" s="59">
        <v>5.1999999999999998E-3</v>
      </c>
      <c r="N105" s="59">
        <v>0</v>
      </c>
    </row>
    <row r="106" spans="1:14">
      <c r="A106" t="s">
        <v>1303</v>
      </c>
      <c r="B106" t="s">
        <v>1304</v>
      </c>
      <c r="C106" t="s">
        <v>96</v>
      </c>
      <c r="D106" t="s">
        <v>108</v>
      </c>
      <c r="E106" t="s">
        <v>1305</v>
      </c>
      <c r="F106" t="s">
        <v>111</v>
      </c>
      <c r="G106" t="s">
        <v>98</v>
      </c>
      <c r="H106" s="58">
        <v>0.06</v>
      </c>
      <c r="I106" s="58">
        <v>509.6</v>
      </c>
      <c r="J106" s="58">
        <v>0</v>
      </c>
      <c r="K106" s="58">
        <v>3.0576000000000003E-4</v>
      </c>
      <c r="L106" s="59">
        <v>0</v>
      </c>
      <c r="M106" s="59">
        <v>2.9999999999999997E-4</v>
      </c>
      <c r="N106" s="59">
        <v>0</v>
      </c>
    </row>
    <row r="107" spans="1:14">
      <c r="A107" t="s">
        <v>1306</v>
      </c>
      <c r="B107" t="s">
        <v>1307</v>
      </c>
      <c r="C107" t="s">
        <v>96</v>
      </c>
      <c r="D107" t="s">
        <v>108</v>
      </c>
      <c r="E107" t="s">
        <v>1308</v>
      </c>
      <c r="F107" t="s">
        <v>111</v>
      </c>
      <c r="G107" t="s">
        <v>98</v>
      </c>
      <c r="H107" s="58">
        <v>0.12</v>
      </c>
      <c r="I107" s="58">
        <v>1320</v>
      </c>
      <c r="J107" s="58">
        <v>0</v>
      </c>
      <c r="K107" s="58">
        <v>1.5839999999999999E-3</v>
      </c>
      <c r="L107" s="59">
        <v>0</v>
      </c>
      <c r="M107" s="59">
        <v>1.2999999999999999E-3</v>
      </c>
      <c r="N107" s="59">
        <v>0</v>
      </c>
    </row>
    <row r="108" spans="1:14">
      <c r="A108" t="s">
        <v>1309</v>
      </c>
      <c r="B108" t="s">
        <v>1310</v>
      </c>
      <c r="C108" t="s">
        <v>96</v>
      </c>
      <c r="D108" t="s">
        <v>108</v>
      </c>
      <c r="E108" t="s">
        <v>1311</v>
      </c>
      <c r="F108" t="s">
        <v>112</v>
      </c>
      <c r="G108" t="s">
        <v>98</v>
      </c>
      <c r="H108" s="58">
        <v>0.02</v>
      </c>
      <c r="I108" s="58">
        <v>7011</v>
      </c>
      <c r="J108" s="58">
        <v>0</v>
      </c>
      <c r="K108" s="58">
        <v>1.4021999999999999E-3</v>
      </c>
      <c r="L108" s="59">
        <v>0</v>
      </c>
      <c r="M108" s="59">
        <v>1.1999999999999999E-3</v>
      </c>
      <c r="N108" s="59">
        <v>0</v>
      </c>
    </row>
    <row r="109" spans="1:14">
      <c r="A109" t="s">
        <v>1312</v>
      </c>
      <c r="B109" t="s">
        <v>1313</v>
      </c>
      <c r="C109" t="s">
        <v>96</v>
      </c>
      <c r="D109" t="s">
        <v>108</v>
      </c>
      <c r="E109" t="s">
        <v>755</v>
      </c>
      <c r="F109" t="s">
        <v>113</v>
      </c>
      <c r="G109" t="s">
        <v>98</v>
      </c>
      <c r="H109" s="58">
        <v>0.43</v>
      </c>
      <c r="I109" s="58">
        <v>1798</v>
      </c>
      <c r="J109" s="58">
        <v>0</v>
      </c>
      <c r="K109" s="58">
        <v>7.7314000000000003E-3</v>
      </c>
      <c r="L109" s="59">
        <v>0</v>
      </c>
      <c r="M109" s="59">
        <v>6.6E-3</v>
      </c>
      <c r="N109" s="59">
        <v>0</v>
      </c>
    </row>
    <row r="110" spans="1:14">
      <c r="A110" t="s">
        <v>1314</v>
      </c>
      <c r="B110" t="s">
        <v>1315</v>
      </c>
      <c r="C110" t="s">
        <v>96</v>
      </c>
      <c r="D110" t="s">
        <v>108</v>
      </c>
      <c r="E110" t="s">
        <v>565</v>
      </c>
      <c r="F110" t="s">
        <v>113</v>
      </c>
      <c r="G110" t="s">
        <v>98</v>
      </c>
      <c r="H110" s="58">
        <v>0.38</v>
      </c>
      <c r="I110" s="58">
        <v>1494</v>
      </c>
      <c r="J110" s="58">
        <v>0</v>
      </c>
      <c r="K110" s="58">
        <v>5.6772000000000003E-3</v>
      </c>
      <c r="L110" s="59">
        <v>0</v>
      </c>
      <c r="M110" s="59">
        <v>4.7999999999999996E-3</v>
      </c>
      <c r="N110" s="59">
        <v>0</v>
      </c>
    </row>
    <row r="111" spans="1:14">
      <c r="A111" s="60" t="s">
        <v>1316</v>
      </c>
      <c r="B111" s="114" t="s">
        <v>3488</v>
      </c>
      <c r="C111" s="114" t="s">
        <v>3488</v>
      </c>
      <c r="D111" s="115" t="s">
        <v>3488</v>
      </c>
      <c r="E111" s="115" t="s">
        <v>3488</v>
      </c>
      <c r="F111" s="115" t="s">
        <v>3488</v>
      </c>
      <c r="G111" s="115" t="s">
        <v>3488</v>
      </c>
      <c r="H111" s="62">
        <v>14.04</v>
      </c>
      <c r="I111" s="115" t="s">
        <v>3488</v>
      </c>
      <c r="J111" s="62">
        <v>0</v>
      </c>
      <c r="K111" s="62">
        <v>5.6859090006E-2</v>
      </c>
      <c r="L111" s="115" t="s">
        <v>3488</v>
      </c>
      <c r="M111" s="61">
        <v>4.8500000000000001E-2</v>
      </c>
      <c r="N111" s="61">
        <v>0</v>
      </c>
    </row>
    <row r="112" spans="1:14">
      <c r="A112" t="s">
        <v>1317</v>
      </c>
      <c r="B112" t="s">
        <v>1318</v>
      </c>
      <c r="C112" t="s">
        <v>96</v>
      </c>
      <c r="D112" t="s">
        <v>108</v>
      </c>
      <c r="E112" t="s">
        <v>1319</v>
      </c>
      <c r="F112" t="s">
        <v>1146</v>
      </c>
      <c r="G112" t="s">
        <v>98</v>
      </c>
      <c r="H112" s="58">
        <v>0.03</v>
      </c>
      <c r="I112" s="58">
        <v>113.3</v>
      </c>
      <c r="J112" s="58">
        <v>0</v>
      </c>
      <c r="K112" s="58">
        <v>3.3989999999999998E-5</v>
      </c>
      <c r="L112" s="59">
        <v>0</v>
      </c>
      <c r="M112" s="59">
        <v>0</v>
      </c>
      <c r="N112" s="59">
        <v>0</v>
      </c>
    </row>
    <row r="113" spans="1:14">
      <c r="A113" t="s">
        <v>1320</v>
      </c>
      <c r="B113" t="s">
        <v>1321</v>
      </c>
      <c r="C113" t="s">
        <v>96</v>
      </c>
      <c r="D113" t="s">
        <v>108</v>
      </c>
      <c r="E113" t="s">
        <v>1322</v>
      </c>
      <c r="F113" t="s">
        <v>321</v>
      </c>
      <c r="G113" t="s">
        <v>98</v>
      </c>
      <c r="H113" s="58">
        <v>0.04</v>
      </c>
      <c r="I113" s="58">
        <v>2602</v>
      </c>
      <c r="J113" s="58">
        <v>0</v>
      </c>
      <c r="K113" s="58">
        <v>1.0407999999999999E-3</v>
      </c>
      <c r="L113" s="59">
        <v>0</v>
      </c>
      <c r="M113" s="59">
        <v>8.9999999999999998E-4</v>
      </c>
      <c r="N113" s="59">
        <v>0</v>
      </c>
    </row>
    <row r="114" spans="1:14">
      <c r="A114" t="s">
        <v>1323</v>
      </c>
      <c r="B114" t="s">
        <v>1324</v>
      </c>
      <c r="C114" t="s">
        <v>96</v>
      </c>
      <c r="D114" t="s">
        <v>108</v>
      </c>
      <c r="E114" t="s">
        <v>817</v>
      </c>
      <c r="F114" t="s">
        <v>675</v>
      </c>
      <c r="G114" t="s">
        <v>98</v>
      </c>
      <c r="H114" s="58">
        <v>0.01</v>
      </c>
      <c r="I114" s="58">
        <v>5400</v>
      </c>
      <c r="J114" s="58">
        <v>0</v>
      </c>
      <c r="K114" s="58">
        <v>5.4000000000000001E-4</v>
      </c>
      <c r="L114" s="59">
        <v>0</v>
      </c>
      <c r="M114" s="59">
        <v>5.0000000000000001E-4</v>
      </c>
      <c r="N114" s="59">
        <v>0</v>
      </c>
    </row>
    <row r="115" spans="1:14">
      <c r="A115" t="s">
        <v>1325</v>
      </c>
      <c r="B115" t="s">
        <v>1326</v>
      </c>
      <c r="C115" t="s">
        <v>96</v>
      </c>
      <c r="D115" t="s">
        <v>108</v>
      </c>
      <c r="E115" t="s">
        <v>1327</v>
      </c>
      <c r="F115" t="s">
        <v>675</v>
      </c>
      <c r="G115" t="s">
        <v>98</v>
      </c>
      <c r="H115" s="58">
        <v>0.06</v>
      </c>
      <c r="I115" s="58">
        <v>1600</v>
      </c>
      <c r="J115" s="58">
        <v>0</v>
      </c>
      <c r="K115" s="58">
        <v>9.6000000000000002E-4</v>
      </c>
      <c r="L115" s="59">
        <v>0</v>
      </c>
      <c r="M115" s="59">
        <v>8.0000000000000004E-4</v>
      </c>
      <c r="N115" s="59">
        <v>0</v>
      </c>
    </row>
    <row r="116" spans="1:14">
      <c r="A116" t="s">
        <v>1328</v>
      </c>
      <c r="B116" t="s">
        <v>1329</v>
      </c>
      <c r="C116" t="s">
        <v>96</v>
      </c>
      <c r="D116" t="s">
        <v>108</v>
      </c>
      <c r="E116" t="s">
        <v>1330</v>
      </c>
      <c r="F116" t="s">
        <v>675</v>
      </c>
      <c r="G116" t="s">
        <v>98</v>
      </c>
      <c r="H116" s="58">
        <v>7.0000000000000007E-2</v>
      </c>
      <c r="I116" s="58">
        <v>720.6</v>
      </c>
      <c r="J116" s="58">
        <v>0</v>
      </c>
      <c r="K116" s="58">
        <v>5.0442E-4</v>
      </c>
      <c r="L116" s="59">
        <v>0</v>
      </c>
      <c r="M116" s="59">
        <v>4.0000000000000002E-4</v>
      </c>
      <c r="N116" s="59">
        <v>0</v>
      </c>
    </row>
    <row r="117" spans="1:14">
      <c r="A117" t="s">
        <v>1331</v>
      </c>
      <c r="B117" t="s">
        <v>1332</v>
      </c>
      <c r="C117" t="s">
        <v>96</v>
      </c>
      <c r="D117" t="s">
        <v>108</v>
      </c>
      <c r="E117" t="s">
        <v>1333</v>
      </c>
      <c r="F117" t="s">
        <v>675</v>
      </c>
      <c r="G117" t="s">
        <v>98</v>
      </c>
      <c r="H117" s="58">
        <v>0.06</v>
      </c>
      <c r="I117" s="58">
        <v>576.70000000000005</v>
      </c>
      <c r="J117" s="58">
        <v>0</v>
      </c>
      <c r="K117" s="58">
        <v>3.4602E-4</v>
      </c>
      <c r="L117" s="59">
        <v>0</v>
      </c>
      <c r="M117" s="59">
        <v>2.9999999999999997E-4</v>
      </c>
      <c r="N117" s="59">
        <v>0</v>
      </c>
    </row>
    <row r="118" spans="1:14">
      <c r="A118" t="s">
        <v>1334</v>
      </c>
      <c r="B118" t="s">
        <v>1335</v>
      </c>
      <c r="C118" t="s">
        <v>96</v>
      </c>
      <c r="D118" t="s">
        <v>108</v>
      </c>
      <c r="E118" t="s">
        <v>1336</v>
      </c>
      <c r="F118" t="s">
        <v>597</v>
      </c>
      <c r="G118" t="s">
        <v>98</v>
      </c>
      <c r="H118" s="58">
        <v>0.65</v>
      </c>
      <c r="I118" s="58">
        <v>145.80000000000001</v>
      </c>
      <c r="J118" s="58">
        <v>0</v>
      </c>
      <c r="K118" s="58">
        <v>9.477E-4</v>
      </c>
      <c r="L118" s="59">
        <v>0</v>
      </c>
      <c r="M118" s="59">
        <v>8.0000000000000004E-4</v>
      </c>
      <c r="N118" s="59">
        <v>0</v>
      </c>
    </row>
    <row r="119" spans="1:14">
      <c r="A119" t="s">
        <v>1337</v>
      </c>
      <c r="B119" t="s">
        <v>1338</v>
      </c>
      <c r="C119" t="s">
        <v>96</v>
      </c>
      <c r="D119" t="s">
        <v>108</v>
      </c>
      <c r="E119" t="s">
        <v>1339</v>
      </c>
      <c r="F119" t="s">
        <v>1340</v>
      </c>
      <c r="G119" t="s">
        <v>98</v>
      </c>
      <c r="H119" s="58">
        <v>0.02</v>
      </c>
      <c r="I119" s="58">
        <v>2227</v>
      </c>
      <c r="J119" s="58">
        <v>0</v>
      </c>
      <c r="K119" s="58">
        <v>4.4539999999999998E-4</v>
      </c>
      <c r="L119" s="59">
        <v>0</v>
      </c>
      <c r="M119" s="59">
        <v>4.0000000000000002E-4</v>
      </c>
      <c r="N119" s="59">
        <v>0</v>
      </c>
    </row>
    <row r="120" spans="1:14">
      <c r="A120" t="s">
        <v>1341</v>
      </c>
      <c r="B120" t="s">
        <v>1342</v>
      </c>
      <c r="C120" t="s">
        <v>96</v>
      </c>
      <c r="D120" t="s">
        <v>108</v>
      </c>
      <c r="E120" t="s">
        <v>1343</v>
      </c>
      <c r="F120" t="s">
        <v>551</v>
      </c>
      <c r="G120" t="s">
        <v>98</v>
      </c>
      <c r="H120" s="58">
        <v>0.01</v>
      </c>
      <c r="I120" s="58">
        <v>29590</v>
      </c>
      <c r="J120" s="58">
        <v>0</v>
      </c>
      <c r="K120" s="58">
        <v>2.9589999999999998E-3</v>
      </c>
      <c r="L120" s="59">
        <v>0</v>
      </c>
      <c r="M120" s="59">
        <v>2.5000000000000001E-3</v>
      </c>
      <c r="N120" s="59">
        <v>0</v>
      </c>
    </row>
    <row r="121" spans="1:14">
      <c r="A121" t="s">
        <v>1344</v>
      </c>
      <c r="B121" t="s">
        <v>1345</v>
      </c>
      <c r="C121" t="s">
        <v>96</v>
      </c>
      <c r="D121" t="s">
        <v>108</v>
      </c>
      <c r="E121" t="s">
        <v>1346</v>
      </c>
      <c r="F121" t="s">
        <v>551</v>
      </c>
      <c r="G121" t="s">
        <v>98</v>
      </c>
      <c r="H121" s="58">
        <v>0.01</v>
      </c>
      <c r="I121" s="58">
        <v>2774.000031</v>
      </c>
      <c r="J121" s="58">
        <v>0</v>
      </c>
      <c r="K121" s="58">
        <v>2.7740000309999999E-4</v>
      </c>
      <c r="L121" s="59">
        <v>0</v>
      </c>
      <c r="M121" s="59">
        <v>2.0000000000000001E-4</v>
      </c>
      <c r="N121" s="59">
        <v>0</v>
      </c>
    </row>
    <row r="122" spans="1:14">
      <c r="A122" t="s">
        <v>1347</v>
      </c>
      <c r="B122" t="s">
        <v>1348</v>
      </c>
      <c r="C122" t="s">
        <v>96</v>
      </c>
      <c r="D122" t="s">
        <v>108</v>
      </c>
      <c r="E122" t="s">
        <v>811</v>
      </c>
      <c r="F122" t="s">
        <v>551</v>
      </c>
      <c r="G122" t="s">
        <v>98</v>
      </c>
      <c r="H122" s="58">
        <v>0.28999999999999998</v>
      </c>
      <c r="I122" s="58">
        <v>420.000001</v>
      </c>
      <c r="J122" s="58">
        <v>0</v>
      </c>
      <c r="K122" s="58">
        <v>1.2180000029E-3</v>
      </c>
      <c r="L122" s="59">
        <v>0</v>
      </c>
      <c r="M122" s="59">
        <v>1E-3</v>
      </c>
      <c r="N122" s="59">
        <v>0</v>
      </c>
    </row>
    <row r="123" spans="1:14">
      <c r="A123" t="s">
        <v>1349</v>
      </c>
      <c r="B123" t="s">
        <v>1350</v>
      </c>
      <c r="C123" t="s">
        <v>96</v>
      </c>
      <c r="D123" t="s">
        <v>108</v>
      </c>
      <c r="E123" t="s">
        <v>1351</v>
      </c>
      <c r="F123" t="s">
        <v>551</v>
      </c>
      <c r="G123" t="s">
        <v>98</v>
      </c>
      <c r="H123" s="58">
        <v>7.0000000000000007E-2</v>
      </c>
      <c r="I123" s="58">
        <v>3575</v>
      </c>
      <c r="J123" s="58">
        <v>0</v>
      </c>
      <c r="K123" s="58">
        <v>2.5025E-3</v>
      </c>
      <c r="L123" s="59">
        <v>0</v>
      </c>
      <c r="M123" s="59">
        <v>2.0999999999999999E-3</v>
      </c>
      <c r="N123" s="59">
        <v>0</v>
      </c>
    </row>
    <row r="124" spans="1:14">
      <c r="A124" t="s">
        <v>1352</v>
      </c>
      <c r="B124" t="s">
        <v>1353</v>
      </c>
      <c r="C124" t="s">
        <v>96</v>
      </c>
      <c r="D124" t="s">
        <v>108</v>
      </c>
      <c r="E124" t="s">
        <v>1354</v>
      </c>
      <c r="F124" t="s">
        <v>1355</v>
      </c>
      <c r="G124" t="s">
        <v>98</v>
      </c>
      <c r="H124" s="58">
        <v>0.01</v>
      </c>
      <c r="I124" s="58">
        <v>1558</v>
      </c>
      <c r="J124" s="58">
        <v>0</v>
      </c>
      <c r="K124" s="58">
        <v>1.5579999999999999E-4</v>
      </c>
      <c r="L124" s="59">
        <v>0</v>
      </c>
      <c r="M124" s="59">
        <v>1E-4</v>
      </c>
      <c r="N124" s="59">
        <v>0</v>
      </c>
    </row>
    <row r="125" spans="1:14">
      <c r="A125" t="s">
        <v>1356</v>
      </c>
      <c r="B125" t="s">
        <v>1357</v>
      </c>
      <c r="C125" t="s">
        <v>96</v>
      </c>
      <c r="D125" t="s">
        <v>108</v>
      </c>
      <c r="E125" t="s">
        <v>1358</v>
      </c>
      <c r="F125" t="s">
        <v>1355</v>
      </c>
      <c r="G125" t="s">
        <v>98</v>
      </c>
      <c r="H125" s="58">
        <v>0.04</v>
      </c>
      <c r="I125" s="58">
        <v>627.29999999999995</v>
      </c>
      <c r="J125" s="58">
        <v>0</v>
      </c>
      <c r="K125" s="58">
        <v>2.5092000000000002E-4</v>
      </c>
      <c r="L125" s="59">
        <v>0</v>
      </c>
      <c r="M125" s="59">
        <v>2.0000000000000001E-4</v>
      </c>
      <c r="N125" s="59">
        <v>0</v>
      </c>
    </row>
    <row r="126" spans="1:14">
      <c r="A126" t="s">
        <v>1359</v>
      </c>
      <c r="B126" t="s">
        <v>1360</v>
      </c>
      <c r="C126" t="s">
        <v>96</v>
      </c>
      <c r="D126" t="s">
        <v>108</v>
      </c>
      <c r="E126" t="s">
        <v>1361</v>
      </c>
      <c r="F126" t="s">
        <v>103</v>
      </c>
      <c r="G126" t="s">
        <v>98</v>
      </c>
      <c r="H126" s="58">
        <v>0.04</v>
      </c>
      <c r="I126" s="58">
        <v>2300</v>
      </c>
      <c r="J126" s="58">
        <v>0</v>
      </c>
      <c r="K126" s="58">
        <v>9.2000000000000003E-4</v>
      </c>
      <c r="L126" s="59">
        <v>0</v>
      </c>
      <c r="M126" s="59">
        <v>8.0000000000000004E-4</v>
      </c>
      <c r="N126" s="59">
        <v>0</v>
      </c>
    </row>
    <row r="127" spans="1:14">
      <c r="A127" t="s">
        <v>1362</v>
      </c>
      <c r="B127" t="s">
        <v>1363</v>
      </c>
      <c r="C127" t="s">
        <v>96</v>
      </c>
      <c r="D127" t="s">
        <v>108</v>
      </c>
      <c r="E127" t="s">
        <v>1364</v>
      </c>
      <c r="F127" t="s">
        <v>103</v>
      </c>
      <c r="G127" t="s">
        <v>98</v>
      </c>
      <c r="H127" s="58">
        <v>0.01</v>
      </c>
      <c r="I127" s="58">
        <v>9550</v>
      </c>
      <c r="J127" s="58">
        <v>0</v>
      </c>
      <c r="K127" s="58">
        <v>9.5500000000000001E-4</v>
      </c>
      <c r="L127" s="59">
        <v>0</v>
      </c>
      <c r="M127" s="59">
        <v>8.0000000000000004E-4</v>
      </c>
      <c r="N127" s="59">
        <v>0</v>
      </c>
    </row>
    <row r="128" spans="1:14">
      <c r="A128" t="s">
        <v>1365</v>
      </c>
      <c r="B128" t="s">
        <v>1366</v>
      </c>
      <c r="C128" t="s">
        <v>96</v>
      </c>
      <c r="D128" t="s">
        <v>108</v>
      </c>
      <c r="E128" t="s">
        <v>546</v>
      </c>
      <c r="F128" t="s">
        <v>103</v>
      </c>
      <c r="G128" t="s">
        <v>98</v>
      </c>
      <c r="H128" s="58">
        <v>4.55</v>
      </c>
      <c r="I128" s="58">
        <v>65.599999999999994</v>
      </c>
      <c r="J128" s="58">
        <v>0</v>
      </c>
      <c r="K128" s="58">
        <v>2.9848000000000001E-3</v>
      </c>
      <c r="L128" s="59">
        <v>0</v>
      </c>
      <c r="M128" s="59">
        <v>2.5000000000000001E-3</v>
      </c>
      <c r="N128" s="59">
        <v>0</v>
      </c>
    </row>
    <row r="129" spans="1:14">
      <c r="A129" t="s">
        <v>1367</v>
      </c>
      <c r="B129" t="s">
        <v>1368</v>
      </c>
      <c r="C129" t="s">
        <v>96</v>
      </c>
      <c r="D129" t="s">
        <v>108</v>
      </c>
      <c r="E129" t="s">
        <v>1369</v>
      </c>
      <c r="F129" t="s">
        <v>103</v>
      </c>
      <c r="G129" t="s">
        <v>98</v>
      </c>
      <c r="H129" s="58">
        <v>0.22</v>
      </c>
      <c r="I129" s="58">
        <v>507.8</v>
      </c>
      <c r="J129" s="58">
        <v>0</v>
      </c>
      <c r="K129" s="58">
        <v>1.1171600000000001E-3</v>
      </c>
      <c r="L129" s="59">
        <v>0</v>
      </c>
      <c r="M129" s="59">
        <v>1E-3</v>
      </c>
      <c r="N129" s="59">
        <v>0</v>
      </c>
    </row>
    <row r="130" spans="1:14">
      <c r="A130" t="s">
        <v>1370</v>
      </c>
      <c r="B130" t="s">
        <v>1371</v>
      </c>
      <c r="C130" t="s">
        <v>96</v>
      </c>
      <c r="D130" t="s">
        <v>108</v>
      </c>
      <c r="E130" t="s">
        <v>678</v>
      </c>
      <c r="F130" t="s">
        <v>103</v>
      </c>
      <c r="G130" t="s">
        <v>98</v>
      </c>
      <c r="H130" s="58">
        <v>0.03</v>
      </c>
      <c r="I130" s="58">
        <v>4.9000000000000004</v>
      </c>
      <c r="J130" s="58">
        <v>0</v>
      </c>
      <c r="K130" s="58">
        <v>1.4699999999999999E-6</v>
      </c>
      <c r="L130" s="59">
        <v>0</v>
      </c>
      <c r="M130" s="59">
        <v>0</v>
      </c>
      <c r="N130" s="59">
        <v>0</v>
      </c>
    </row>
    <row r="131" spans="1:14">
      <c r="A131" t="s">
        <v>1372</v>
      </c>
      <c r="B131" t="s">
        <v>1373</v>
      </c>
      <c r="C131" t="s">
        <v>96</v>
      </c>
      <c r="D131" t="s">
        <v>108</v>
      </c>
      <c r="E131" t="s">
        <v>1374</v>
      </c>
      <c r="F131" t="s">
        <v>1095</v>
      </c>
      <c r="G131" t="s">
        <v>98</v>
      </c>
      <c r="H131" s="58">
        <v>0.05</v>
      </c>
      <c r="I131" s="58">
        <v>1336</v>
      </c>
      <c r="J131" s="58">
        <v>0</v>
      </c>
      <c r="K131" s="58">
        <v>6.6799999999999997E-4</v>
      </c>
      <c r="L131" s="59">
        <v>0</v>
      </c>
      <c r="M131" s="59">
        <v>5.9999999999999995E-4</v>
      </c>
      <c r="N131" s="59">
        <v>0</v>
      </c>
    </row>
    <row r="132" spans="1:14">
      <c r="A132" t="s">
        <v>1375</v>
      </c>
      <c r="B132" t="s">
        <v>1376</v>
      </c>
      <c r="C132" t="s">
        <v>96</v>
      </c>
      <c r="D132" t="s">
        <v>108</v>
      </c>
      <c r="E132" t="s">
        <v>1377</v>
      </c>
      <c r="F132" t="s">
        <v>1378</v>
      </c>
      <c r="G132" t="s">
        <v>98</v>
      </c>
      <c r="H132" s="58">
        <v>0.06</v>
      </c>
      <c r="I132" s="58">
        <v>574</v>
      </c>
      <c r="J132" s="58">
        <v>0</v>
      </c>
      <c r="K132" s="58">
        <v>3.4440000000000002E-4</v>
      </c>
      <c r="L132" s="59">
        <v>0</v>
      </c>
      <c r="M132" s="59">
        <v>2.9999999999999997E-4</v>
      </c>
      <c r="N132" s="59">
        <v>0</v>
      </c>
    </row>
    <row r="133" spans="1:14">
      <c r="A133" t="s">
        <v>1379</v>
      </c>
      <c r="B133" t="s">
        <v>1380</v>
      </c>
      <c r="C133" t="s">
        <v>96</v>
      </c>
      <c r="D133" t="s">
        <v>108</v>
      </c>
      <c r="E133" t="s">
        <v>1381</v>
      </c>
      <c r="F133" t="s">
        <v>479</v>
      </c>
      <c r="G133" t="s">
        <v>98</v>
      </c>
      <c r="H133" s="58">
        <v>0.08</v>
      </c>
      <c r="I133" s="58">
        <v>900</v>
      </c>
      <c r="J133" s="58">
        <v>0</v>
      </c>
      <c r="K133" s="58">
        <v>7.2000000000000005E-4</v>
      </c>
      <c r="L133" s="59">
        <v>0</v>
      </c>
      <c r="M133" s="59">
        <v>5.9999999999999995E-4</v>
      </c>
      <c r="N133" s="59">
        <v>0</v>
      </c>
    </row>
    <row r="134" spans="1:14">
      <c r="A134" t="s">
        <v>1382</v>
      </c>
      <c r="B134" t="s">
        <v>1383</v>
      </c>
      <c r="C134" t="s">
        <v>96</v>
      </c>
      <c r="D134" t="s">
        <v>108</v>
      </c>
      <c r="E134" t="s">
        <v>1384</v>
      </c>
      <c r="F134" t="s">
        <v>479</v>
      </c>
      <c r="G134" t="s">
        <v>98</v>
      </c>
      <c r="H134" s="58">
        <v>0.05</v>
      </c>
      <c r="I134" s="58">
        <v>951.2</v>
      </c>
      <c r="J134" s="58">
        <v>0</v>
      </c>
      <c r="K134" s="58">
        <v>4.7560000000000001E-4</v>
      </c>
      <c r="L134" s="59">
        <v>0</v>
      </c>
      <c r="M134" s="59">
        <v>4.0000000000000002E-4</v>
      </c>
      <c r="N134" s="59">
        <v>0</v>
      </c>
    </row>
    <row r="135" spans="1:14">
      <c r="A135" t="s">
        <v>1385</v>
      </c>
      <c r="B135" t="s">
        <v>1386</v>
      </c>
      <c r="C135" t="s">
        <v>96</v>
      </c>
      <c r="D135" t="s">
        <v>108</v>
      </c>
      <c r="E135" t="s">
        <v>1387</v>
      </c>
      <c r="F135" t="s">
        <v>479</v>
      </c>
      <c r="G135" t="s">
        <v>98</v>
      </c>
      <c r="H135" s="58">
        <v>0.02</v>
      </c>
      <c r="I135" s="58">
        <v>417.2</v>
      </c>
      <c r="J135" s="58">
        <v>0</v>
      </c>
      <c r="K135" s="58">
        <v>8.3440000000000001E-5</v>
      </c>
      <c r="L135" s="59">
        <v>0</v>
      </c>
      <c r="M135" s="59">
        <v>1E-4</v>
      </c>
      <c r="N135" s="59">
        <v>0</v>
      </c>
    </row>
    <row r="136" spans="1:14">
      <c r="A136" t="s">
        <v>1388</v>
      </c>
      <c r="B136" t="s">
        <v>1389</v>
      </c>
      <c r="C136" t="s">
        <v>96</v>
      </c>
      <c r="D136" t="s">
        <v>108</v>
      </c>
      <c r="E136" t="s">
        <v>1390</v>
      </c>
      <c r="F136" t="s">
        <v>479</v>
      </c>
      <c r="G136" t="s">
        <v>98</v>
      </c>
      <c r="H136" s="58">
        <v>0.37</v>
      </c>
      <c r="I136" s="58">
        <v>1100</v>
      </c>
      <c r="J136" s="58">
        <v>0</v>
      </c>
      <c r="K136" s="58">
        <v>4.0699999999999998E-3</v>
      </c>
      <c r="L136" s="59">
        <v>0</v>
      </c>
      <c r="M136" s="59">
        <v>3.5000000000000001E-3</v>
      </c>
      <c r="N136" s="59">
        <v>0</v>
      </c>
    </row>
    <row r="137" spans="1:14">
      <c r="A137" t="s">
        <v>1391</v>
      </c>
      <c r="B137" t="s">
        <v>1392</v>
      </c>
      <c r="C137" t="s">
        <v>96</v>
      </c>
      <c r="D137" t="s">
        <v>108</v>
      </c>
      <c r="E137" t="s">
        <v>1393</v>
      </c>
      <c r="F137" t="s">
        <v>479</v>
      </c>
      <c r="G137" t="s">
        <v>98</v>
      </c>
      <c r="H137" s="58">
        <v>0.05</v>
      </c>
      <c r="I137" s="58">
        <v>3813</v>
      </c>
      <c r="J137" s="58">
        <v>0</v>
      </c>
      <c r="K137" s="58">
        <v>1.9065E-3</v>
      </c>
      <c r="L137" s="59">
        <v>0</v>
      </c>
      <c r="M137" s="59">
        <v>1.6000000000000001E-3</v>
      </c>
      <c r="N137" s="59">
        <v>0</v>
      </c>
    </row>
    <row r="138" spans="1:14">
      <c r="A138" t="s">
        <v>1394</v>
      </c>
      <c r="B138" t="s">
        <v>1395</v>
      </c>
      <c r="C138" t="s">
        <v>96</v>
      </c>
      <c r="D138" t="s">
        <v>108</v>
      </c>
      <c r="E138" t="s">
        <v>1396</v>
      </c>
      <c r="F138" t="s">
        <v>479</v>
      </c>
      <c r="G138" t="s">
        <v>98</v>
      </c>
      <c r="H138" s="58">
        <v>0.24</v>
      </c>
      <c r="I138" s="58">
        <v>311.2</v>
      </c>
      <c r="J138" s="58">
        <v>0</v>
      </c>
      <c r="K138" s="58">
        <v>7.4688E-4</v>
      </c>
      <c r="L138" s="59">
        <v>0</v>
      </c>
      <c r="M138" s="59">
        <v>5.9999999999999995E-4</v>
      </c>
      <c r="N138" s="59">
        <v>0</v>
      </c>
    </row>
    <row r="139" spans="1:14">
      <c r="A139" t="s">
        <v>1397</v>
      </c>
      <c r="B139" t="s">
        <v>1398</v>
      </c>
      <c r="C139" t="s">
        <v>96</v>
      </c>
      <c r="D139" t="s">
        <v>108</v>
      </c>
      <c r="E139" t="s">
        <v>1399</v>
      </c>
      <c r="F139" t="s">
        <v>479</v>
      </c>
      <c r="G139" t="s">
        <v>98</v>
      </c>
      <c r="H139" s="58">
        <v>0.01</v>
      </c>
      <c r="I139" s="58">
        <v>5397</v>
      </c>
      <c r="J139" s="58">
        <v>0</v>
      </c>
      <c r="K139" s="58">
        <v>5.3970000000000005E-4</v>
      </c>
      <c r="L139" s="59">
        <v>0</v>
      </c>
      <c r="M139" s="59">
        <v>5.0000000000000001E-4</v>
      </c>
      <c r="N139" s="59">
        <v>0</v>
      </c>
    </row>
    <row r="140" spans="1:14">
      <c r="A140" t="s">
        <v>1400</v>
      </c>
      <c r="B140" t="s">
        <v>1401</v>
      </c>
      <c r="C140" t="s">
        <v>96</v>
      </c>
      <c r="D140" t="s">
        <v>108</v>
      </c>
      <c r="E140" t="s">
        <v>1402</v>
      </c>
      <c r="F140" t="s">
        <v>479</v>
      </c>
      <c r="G140" t="s">
        <v>98</v>
      </c>
      <c r="H140" s="58">
        <v>0.06</v>
      </c>
      <c r="I140" s="58">
        <v>1035</v>
      </c>
      <c r="J140" s="58">
        <v>0</v>
      </c>
      <c r="K140" s="58">
        <v>6.2100000000000002E-4</v>
      </c>
      <c r="L140" s="59">
        <v>0</v>
      </c>
      <c r="M140" s="59">
        <v>5.0000000000000001E-4</v>
      </c>
      <c r="N140" s="59">
        <v>0</v>
      </c>
    </row>
    <row r="141" spans="1:14">
      <c r="A141" t="s">
        <v>1403</v>
      </c>
      <c r="B141" t="s">
        <v>1404</v>
      </c>
      <c r="C141" t="s">
        <v>96</v>
      </c>
      <c r="D141" t="s">
        <v>108</v>
      </c>
      <c r="E141" t="s">
        <v>1405</v>
      </c>
      <c r="F141" t="s">
        <v>1117</v>
      </c>
      <c r="G141" t="s">
        <v>98</v>
      </c>
      <c r="H141" s="58">
        <v>0.03</v>
      </c>
      <c r="I141" s="58">
        <v>2373</v>
      </c>
      <c r="J141" s="58">
        <v>0</v>
      </c>
      <c r="K141" s="58">
        <v>7.1190000000000001E-4</v>
      </c>
      <c r="L141" s="59">
        <v>0</v>
      </c>
      <c r="M141" s="59">
        <v>5.9999999999999995E-4</v>
      </c>
      <c r="N141" s="59">
        <v>0</v>
      </c>
    </row>
    <row r="142" spans="1:14">
      <c r="A142" t="s">
        <v>1406</v>
      </c>
      <c r="B142" t="s">
        <v>1407</v>
      </c>
      <c r="C142" t="s">
        <v>96</v>
      </c>
      <c r="D142" t="s">
        <v>108</v>
      </c>
      <c r="E142" t="s">
        <v>1408</v>
      </c>
      <c r="F142" t="s">
        <v>1117</v>
      </c>
      <c r="G142" t="s">
        <v>98</v>
      </c>
      <c r="H142" s="58">
        <v>0.02</v>
      </c>
      <c r="I142" s="58">
        <v>6480</v>
      </c>
      <c r="J142" s="58">
        <v>0</v>
      </c>
      <c r="K142" s="58">
        <v>1.2960000000000001E-3</v>
      </c>
      <c r="L142" s="59">
        <v>0</v>
      </c>
      <c r="M142" s="59">
        <v>1.1000000000000001E-3</v>
      </c>
      <c r="N142" s="59">
        <v>0</v>
      </c>
    </row>
    <row r="143" spans="1:14">
      <c r="A143" t="s">
        <v>1409</v>
      </c>
      <c r="B143" t="s">
        <v>1410</v>
      </c>
      <c r="C143" t="s">
        <v>96</v>
      </c>
      <c r="D143" t="s">
        <v>108</v>
      </c>
      <c r="E143" t="s">
        <v>1411</v>
      </c>
      <c r="F143" t="s">
        <v>1117</v>
      </c>
      <c r="G143" t="s">
        <v>98</v>
      </c>
      <c r="H143" s="58">
        <v>0.16</v>
      </c>
      <c r="I143" s="58">
        <v>1411</v>
      </c>
      <c r="J143" s="58">
        <v>0</v>
      </c>
      <c r="K143" s="58">
        <v>2.2575999999999998E-3</v>
      </c>
      <c r="L143" s="59">
        <v>0</v>
      </c>
      <c r="M143" s="59">
        <v>1.9E-3</v>
      </c>
      <c r="N143" s="59">
        <v>0</v>
      </c>
    </row>
    <row r="144" spans="1:14">
      <c r="A144" t="s">
        <v>1412</v>
      </c>
      <c r="B144" t="s">
        <v>1413</v>
      </c>
      <c r="C144" t="s">
        <v>96</v>
      </c>
      <c r="D144" t="s">
        <v>108</v>
      </c>
      <c r="E144" t="s">
        <v>1414</v>
      </c>
      <c r="F144" t="s">
        <v>1415</v>
      </c>
      <c r="G144" t="s">
        <v>98</v>
      </c>
      <c r="H144" s="58">
        <v>0.05</v>
      </c>
      <c r="I144" s="58">
        <v>710.8</v>
      </c>
      <c r="J144" s="58">
        <v>0</v>
      </c>
      <c r="K144" s="58">
        <v>3.5540000000000002E-4</v>
      </c>
      <c r="L144" s="59">
        <v>0</v>
      </c>
      <c r="M144" s="59">
        <v>2.9999999999999997E-4</v>
      </c>
      <c r="N144" s="59">
        <v>0</v>
      </c>
    </row>
    <row r="145" spans="1:14">
      <c r="A145" t="s">
        <v>1416</v>
      </c>
      <c r="B145" t="s">
        <v>1417</v>
      </c>
      <c r="C145" t="s">
        <v>96</v>
      </c>
      <c r="D145" t="s">
        <v>108</v>
      </c>
      <c r="E145" t="s">
        <v>1418</v>
      </c>
      <c r="F145" t="s">
        <v>615</v>
      </c>
      <c r="G145" t="s">
        <v>98</v>
      </c>
      <c r="H145" s="58">
        <v>0.02</v>
      </c>
      <c r="I145" s="58">
        <v>7000</v>
      </c>
      <c r="J145" s="58">
        <v>0</v>
      </c>
      <c r="K145" s="58">
        <v>1.4E-3</v>
      </c>
      <c r="L145" s="59">
        <v>0</v>
      </c>
      <c r="M145" s="59">
        <v>1.1999999999999999E-3</v>
      </c>
      <c r="N145" s="59">
        <v>0</v>
      </c>
    </row>
    <row r="146" spans="1:14">
      <c r="A146" t="s">
        <v>1419</v>
      </c>
      <c r="B146" t="s">
        <v>1420</v>
      </c>
      <c r="C146" t="s">
        <v>96</v>
      </c>
      <c r="D146" t="s">
        <v>108</v>
      </c>
      <c r="E146" t="s">
        <v>1421</v>
      </c>
      <c r="F146" t="s">
        <v>734</v>
      </c>
      <c r="G146" t="s">
        <v>98</v>
      </c>
      <c r="H146" s="58">
        <v>7.0000000000000007E-2</v>
      </c>
      <c r="I146" s="58">
        <v>468</v>
      </c>
      <c r="J146" s="58">
        <v>0</v>
      </c>
      <c r="K146" s="58">
        <v>3.2759999999999999E-4</v>
      </c>
      <c r="L146" s="59">
        <v>0</v>
      </c>
      <c r="M146" s="59">
        <v>2.9999999999999997E-4</v>
      </c>
      <c r="N146" s="59">
        <v>0</v>
      </c>
    </row>
    <row r="147" spans="1:14">
      <c r="A147" t="s">
        <v>1422</v>
      </c>
      <c r="B147" t="s">
        <v>1423</v>
      </c>
      <c r="C147" t="s">
        <v>96</v>
      </c>
      <c r="D147" t="s">
        <v>108</v>
      </c>
      <c r="E147" t="s">
        <v>1424</v>
      </c>
      <c r="F147" t="s">
        <v>734</v>
      </c>
      <c r="G147" t="s">
        <v>98</v>
      </c>
      <c r="H147" s="58">
        <v>0.24</v>
      </c>
      <c r="I147" s="58">
        <v>230.2</v>
      </c>
      <c r="J147" s="58">
        <v>0</v>
      </c>
      <c r="K147" s="58">
        <v>5.5248000000000005E-4</v>
      </c>
      <c r="L147" s="59">
        <v>0</v>
      </c>
      <c r="M147" s="59">
        <v>5.0000000000000001E-4</v>
      </c>
      <c r="N147" s="59">
        <v>0</v>
      </c>
    </row>
    <row r="148" spans="1:14">
      <c r="A148" t="s">
        <v>1425</v>
      </c>
      <c r="B148" t="s">
        <v>1426</v>
      </c>
      <c r="C148" t="s">
        <v>96</v>
      </c>
      <c r="D148" t="s">
        <v>108</v>
      </c>
      <c r="E148" t="s">
        <v>1427</v>
      </c>
      <c r="F148" t="s">
        <v>734</v>
      </c>
      <c r="G148" t="s">
        <v>98</v>
      </c>
      <c r="H148" s="58">
        <v>0.09</v>
      </c>
      <c r="I148" s="58">
        <v>776.5</v>
      </c>
      <c r="J148" s="58">
        <v>0</v>
      </c>
      <c r="K148" s="58">
        <v>6.9884999999999999E-4</v>
      </c>
      <c r="L148" s="59">
        <v>0</v>
      </c>
      <c r="M148" s="59">
        <v>5.9999999999999995E-4</v>
      </c>
      <c r="N148" s="59">
        <v>0</v>
      </c>
    </row>
    <row r="149" spans="1:14">
      <c r="A149" t="s">
        <v>1428</v>
      </c>
      <c r="B149" t="s">
        <v>1429</v>
      </c>
      <c r="C149" t="s">
        <v>96</v>
      </c>
      <c r="D149" t="s">
        <v>108</v>
      </c>
      <c r="E149" t="s">
        <v>1430</v>
      </c>
      <c r="F149" t="s">
        <v>772</v>
      </c>
      <c r="G149" t="s">
        <v>98</v>
      </c>
      <c r="H149" s="58">
        <v>0.02</v>
      </c>
      <c r="I149" s="58">
        <v>11590</v>
      </c>
      <c r="J149" s="58">
        <v>0</v>
      </c>
      <c r="K149" s="58">
        <v>2.3180000000000002E-3</v>
      </c>
      <c r="L149" s="59">
        <v>0</v>
      </c>
      <c r="M149" s="59">
        <v>2E-3</v>
      </c>
      <c r="N149" s="59">
        <v>0</v>
      </c>
    </row>
    <row r="150" spans="1:14">
      <c r="A150" t="s">
        <v>1431</v>
      </c>
      <c r="B150" t="s">
        <v>1432</v>
      </c>
      <c r="C150" t="s">
        <v>96</v>
      </c>
      <c r="D150" t="s">
        <v>108</v>
      </c>
      <c r="E150" t="s">
        <v>1433</v>
      </c>
      <c r="F150" t="s">
        <v>772</v>
      </c>
      <c r="G150" t="s">
        <v>98</v>
      </c>
      <c r="H150" s="58">
        <v>0.03</v>
      </c>
      <c r="I150" s="58">
        <v>233.7</v>
      </c>
      <c r="J150" s="58">
        <v>0</v>
      </c>
      <c r="K150" s="58">
        <v>7.0110000000000005E-5</v>
      </c>
      <c r="L150" s="59">
        <v>0</v>
      </c>
      <c r="M150" s="59">
        <v>1E-4</v>
      </c>
      <c r="N150" s="59">
        <v>0</v>
      </c>
    </row>
    <row r="151" spans="1:14">
      <c r="A151" t="s">
        <v>1434</v>
      </c>
      <c r="B151" t="s">
        <v>1435</v>
      </c>
      <c r="C151" t="s">
        <v>96</v>
      </c>
      <c r="D151" t="s">
        <v>108</v>
      </c>
      <c r="E151" t="s">
        <v>1436</v>
      </c>
      <c r="F151" t="s">
        <v>620</v>
      </c>
      <c r="G151" t="s">
        <v>98</v>
      </c>
      <c r="H151" s="58">
        <v>0.28000000000000003</v>
      </c>
      <c r="I151" s="58">
        <v>512</v>
      </c>
      <c r="J151" s="58">
        <v>0</v>
      </c>
      <c r="K151" s="58">
        <v>1.4335999999999999E-3</v>
      </c>
      <c r="L151" s="59">
        <v>0</v>
      </c>
      <c r="M151" s="59">
        <v>1.1999999999999999E-3</v>
      </c>
      <c r="N151" s="59">
        <v>0</v>
      </c>
    </row>
    <row r="152" spans="1:14">
      <c r="A152" t="s">
        <v>1437</v>
      </c>
      <c r="B152" t="s">
        <v>1438</v>
      </c>
      <c r="C152" t="s">
        <v>96</v>
      </c>
      <c r="D152" t="s">
        <v>108</v>
      </c>
      <c r="E152" t="s">
        <v>1439</v>
      </c>
      <c r="F152" t="s">
        <v>620</v>
      </c>
      <c r="G152" t="s">
        <v>98</v>
      </c>
      <c r="H152" s="58">
        <v>0.01</v>
      </c>
      <c r="I152" s="58">
        <v>6898</v>
      </c>
      <c r="J152" s="58">
        <v>0</v>
      </c>
      <c r="K152" s="58">
        <v>6.8979999999999996E-4</v>
      </c>
      <c r="L152" s="59">
        <v>0</v>
      </c>
      <c r="M152" s="59">
        <v>5.9999999999999995E-4</v>
      </c>
      <c r="N152" s="59">
        <v>0</v>
      </c>
    </row>
    <row r="153" spans="1:14">
      <c r="A153" t="s">
        <v>1440</v>
      </c>
      <c r="B153" t="s">
        <v>1441</v>
      </c>
      <c r="C153" t="s">
        <v>96</v>
      </c>
      <c r="D153" t="s">
        <v>108</v>
      </c>
      <c r="E153" t="s">
        <v>824</v>
      </c>
      <c r="F153" t="s">
        <v>341</v>
      </c>
      <c r="G153" t="s">
        <v>98</v>
      </c>
      <c r="H153" s="58">
        <v>0.44</v>
      </c>
      <c r="I153" s="58">
        <v>394</v>
      </c>
      <c r="J153" s="58">
        <v>0</v>
      </c>
      <c r="K153" s="58">
        <v>1.7336000000000001E-3</v>
      </c>
      <c r="L153" s="59">
        <v>0</v>
      </c>
      <c r="M153" s="59">
        <v>1.5E-3</v>
      </c>
      <c r="N153" s="59">
        <v>0</v>
      </c>
    </row>
    <row r="154" spans="1:14">
      <c r="A154" t="s">
        <v>1442</v>
      </c>
      <c r="B154" t="s">
        <v>1443</v>
      </c>
      <c r="C154" t="s">
        <v>96</v>
      </c>
      <c r="D154" t="s">
        <v>108</v>
      </c>
      <c r="E154" t="s">
        <v>1444</v>
      </c>
      <c r="F154" t="s">
        <v>1445</v>
      </c>
      <c r="G154" t="s">
        <v>98</v>
      </c>
      <c r="H154" s="58">
        <v>0.7</v>
      </c>
      <c r="I154" s="58">
        <v>160.30000000000001</v>
      </c>
      <c r="J154" s="58">
        <v>0</v>
      </c>
      <c r="K154" s="58">
        <v>1.1221E-3</v>
      </c>
      <c r="L154" s="59">
        <v>0</v>
      </c>
      <c r="M154" s="59">
        <v>1E-3</v>
      </c>
      <c r="N154" s="59">
        <v>0</v>
      </c>
    </row>
    <row r="155" spans="1:14">
      <c r="A155" t="s">
        <v>1446</v>
      </c>
      <c r="B155" t="s">
        <v>1447</v>
      </c>
      <c r="C155" t="s">
        <v>96</v>
      </c>
      <c r="D155" t="s">
        <v>108</v>
      </c>
      <c r="E155" t="s">
        <v>1448</v>
      </c>
      <c r="F155" t="s">
        <v>1449</v>
      </c>
      <c r="G155" t="s">
        <v>98</v>
      </c>
      <c r="H155" s="58">
        <v>0.28999999999999998</v>
      </c>
      <c r="I155" s="58">
        <v>592.4</v>
      </c>
      <c r="J155" s="58">
        <v>0</v>
      </c>
      <c r="K155" s="58">
        <v>1.7179599999999999E-3</v>
      </c>
      <c r="L155" s="59">
        <v>0</v>
      </c>
      <c r="M155" s="59">
        <v>1.5E-3</v>
      </c>
      <c r="N155" s="59">
        <v>0</v>
      </c>
    </row>
    <row r="156" spans="1:14">
      <c r="A156" t="s">
        <v>1450</v>
      </c>
      <c r="B156" t="s">
        <v>1451</v>
      </c>
      <c r="C156" t="s">
        <v>96</v>
      </c>
      <c r="D156" t="s">
        <v>108</v>
      </c>
      <c r="E156" t="s">
        <v>1452</v>
      </c>
      <c r="F156" t="s">
        <v>109</v>
      </c>
      <c r="G156" t="s">
        <v>98</v>
      </c>
      <c r="H156" s="58">
        <v>0.23</v>
      </c>
      <c r="I156" s="58">
        <v>130.1</v>
      </c>
      <c r="J156" s="58">
        <v>0</v>
      </c>
      <c r="K156" s="58">
        <v>2.9922999999999999E-4</v>
      </c>
      <c r="L156" s="59">
        <v>0</v>
      </c>
      <c r="M156" s="59">
        <v>2.9999999999999997E-4</v>
      </c>
      <c r="N156" s="59">
        <v>0</v>
      </c>
    </row>
    <row r="157" spans="1:14">
      <c r="A157" t="s">
        <v>1453</v>
      </c>
      <c r="B157" t="s">
        <v>1454</v>
      </c>
      <c r="C157" t="s">
        <v>96</v>
      </c>
      <c r="D157" t="s">
        <v>108</v>
      </c>
      <c r="E157" t="s">
        <v>1455</v>
      </c>
      <c r="F157" t="s">
        <v>109</v>
      </c>
      <c r="G157" t="s">
        <v>98</v>
      </c>
      <c r="H157" s="58">
        <v>0.06</v>
      </c>
      <c r="I157" s="58">
        <v>392.7</v>
      </c>
      <c r="J157" s="58">
        <v>0</v>
      </c>
      <c r="K157" s="58">
        <v>2.3562E-4</v>
      </c>
      <c r="L157" s="59">
        <v>0</v>
      </c>
      <c r="M157" s="59">
        <v>2.0000000000000001E-4</v>
      </c>
      <c r="N157" s="59">
        <v>0</v>
      </c>
    </row>
    <row r="158" spans="1:14">
      <c r="A158" t="s">
        <v>1456</v>
      </c>
      <c r="B158" t="s">
        <v>1457</v>
      </c>
      <c r="C158" t="s">
        <v>96</v>
      </c>
      <c r="D158" t="s">
        <v>108</v>
      </c>
      <c r="E158" t="s">
        <v>1458</v>
      </c>
      <c r="F158" t="s">
        <v>109</v>
      </c>
      <c r="G158" t="s">
        <v>98</v>
      </c>
      <c r="H158" s="58">
        <v>0.02</v>
      </c>
      <c r="I158" s="58">
        <v>243.2</v>
      </c>
      <c r="J158" s="58">
        <v>0</v>
      </c>
      <c r="K158" s="58">
        <v>4.8640000000000002E-5</v>
      </c>
      <c r="L158" s="59">
        <v>0</v>
      </c>
      <c r="M158" s="59">
        <v>0</v>
      </c>
      <c r="N158" s="59">
        <v>0</v>
      </c>
    </row>
    <row r="159" spans="1:14">
      <c r="A159" t="s">
        <v>1459</v>
      </c>
      <c r="B159" t="s">
        <v>1460</v>
      </c>
      <c r="C159" t="s">
        <v>96</v>
      </c>
      <c r="D159" t="s">
        <v>108</v>
      </c>
      <c r="E159" t="s">
        <v>1461</v>
      </c>
      <c r="F159" t="s">
        <v>109</v>
      </c>
      <c r="G159" t="s">
        <v>98</v>
      </c>
      <c r="H159" s="58">
        <v>0.16</v>
      </c>
      <c r="I159" s="58">
        <v>460.1</v>
      </c>
      <c r="J159" s="58">
        <v>0</v>
      </c>
      <c r="K159" s="58">
        <v>7.3616000000000003E-4</v>
      </c>
      <c r="L159" s="59">
        <v>0</v>
      </c>
      <c r="M159" s="59">
        <v>5.9999999999999995E-4</v>
      </c>
      <c r="N159" s="59">
        <v>0</v>
      </c>
    </row>
    <row r="160" spans="1:14">
      <c r="A160" t="s">
        <v>1462</v>
      </c>
      <c r="B160" t="s">
        <v>1463</v>
      </c>
      <c r="C160" t="s">
        <v>96</v>
      </c>
      <c r="D160" t="s">
        <v>108</v>
      </c>
      <c r="E160" t="s">
        <v>1464</v>
      </c>
      <c r="F160" t="s">
        <v>1270</v>
      </c>
      <c r="G160" t="s">
        <v>98</v>
      </c>
      <c r="H160" s="58">
        <v>0.06</v>
      </c>
      <c r="I160" s="58">
        <v>160.1</v>
      </c>
      <c r="J160" s="58">
        <v>0</v>
      </c>
      <c r="K160" s="58">
        <v>9.6059999999999998E-5</v>
      </c>
      <c r="L160" s="59">
        <v>0</v>
      </c>
      <c r="M160" s="59">
        <v>1E-4</v>
      </c>
      <c r="N160" s="59">
        <v>0</v>
      </c>
    </row>
    <row r="161" spans="1:14">
      <c r="A161" t="s">
        <v>1465</v>
      </c>
      <c r="B161" t="s">
        <v>1466</v>
      </c>
      <c r="C161" t="s">
        <v>96</v>
      </c>
      <c r="D161" t="s">
        <v>108</v>
      </c>
      <c r="E161" t="s">
        <v>1467</v>
      </c>
      <c r="F161" t="s">
        <v>1270</v>
      </c>
      <c r="G161" t="s">
        <v>98</v>
      </c>
      <c r="H161" s="58">
        <v>0.02</v>
      </c>
      <c r="I161" s="58">
        <v>108.4</v>
      </c>
      <c r="J161" s="58">
        <v>0</v>
      </c>
      <c r="K161" s="58">
        <v>2.1679999999999999E-5</v>
      </c>
      <c r="L161" s="59">
        <v>0</v>
      </c>
      <c r="M161" s="59">
        <v>0</v>
      </c>
      <c r="N161" s="59">
        <v>0</v>
      </c>
    </row>
    <row r="162" spans="1:14">
      <c r="A162" t="s">
        <v>1468</v>
      </c>
      <c r="B162" t="s">
        <v>1469</v>
      </c>
      <c r="C162" t="s">
        <v>96</v>
      </c>
      <c r="D162" t="s">
        <v>108</v>
      </c>
      <c r="E162" t="s">
        <v>1470</v>
      </c>
      <c r="F162" t="s">
        <v>1270</v>
      </c>
      <c r="G162" t="s">
        <v>98</v>
      </c>
      <c r="H162" s="58">
        <v>0.04</v>
      </c>
      <c r="I162" s="58">
        <v>565.20000000000005</v>
      </c>
      <c r="J162" s="58">
        <v>0</v>
      </c>
      <c r="K162" s="58">
        <v>2.2608E-4</v>
      </c>
      <c r="L162" s="59">
        <v>0</v>
      </c>
      <c r="M162" s="59">
        <v>2.0000000000000001E-4</v>
      </c>
      <c r="N162" s="59">
        <v>0</v>
      </c>
    </row>
    <row r="163" spans="1:14">
      <c r="A163" t="s">
        <v>1471</v>
      </c>
      <c r="B163" t="s">
        <v>1472</v>
      </c>
      <c r="C163" t="s">
        <v>96</v>
      </c>
      <c r="D163" t="s">
        <v>108</v>
      </c>
      <c r="E163" t="s">
        <v>1473</v>
      </c>
      <c r="F163" t="s">
        <v>1274</v>
      </c>
      <c r="G163" t="s">
        <v>98</v>
      </c>
      <c r="H163" s="58">
        <v>0.15</v>
      </c>
      <c r="I163" s="58">
        <v>101.4</v>
      </c>
      <c r="J163" s="58">
        <v>0</v>
      </c>
      <c r="K163" s="58">
        <v>1.5210000000000001E-4</v>
      </c>
      <c r="L163" s="59">
        <v>0</v>
      </c>
      <c r="M163" s="59">
        <v>1E-4</v>
      </c>
      <c r="N163" s="59">
        <v>0</v>
      </c>
    </row>
    <row r="164" spans="1:14">
      <c r="A164" t="s">
        <v>1474</v>
      </c>
      <c r="B164" t="s">
        <v>1475</v>
      </c>
      <c r="C164" t="s">
        <v>96</v>
      </c>
      <c r="D164" t="s">
        <v>108</v>
      </c>
      <c r="E164" t="s">
        <v>1476</v>
      </c>
      <c r="F164" t="s">
        <v>1274</v>
      </c>
      <c r="G164" t="s">
        <v>98</v>
      </c>
      <c r="H164" s="58">
        <v>0.1</v>
      </c>
      <c r="I164" s="58">
        <v>293.60000000000002</v>
      </c>
      <c r="J164" s="58">
        <v>0</v>
      </c>
      <c r="K164" s="58">
        <v>2.9359999999999998E-4</v>
      </c>
      <c r="L164" s="59">
        <v>0</v>
      </c>
      <c r="M164" s="59">
        <v>2.9999999999999997E-4</v>
      </c>
      <c r="N164" s="59">
        <v>0</v>
      </c>
    </row>
    <row r="165" spans="1:14">
      <c r="A165" t="s">
        <v>1477</v>
      </c>
      <c r="B165" t="s">
        <v>1478</v>
      </c>
      <c r="C165" t="s">
        <v>96</v>
      </c>
      <c r="D165" t="s">
        <v>108</v>
      </c>
      <c r="E165" t="s">
        <v>1479</v>
      </c>
      <c r="F165" t="s">
        <v>1274</v>
      </c>
      <c r="G165" t="s">
        <v>98</v>
      </c>
      <c r="H165" s="58">
        <v>0.13</v>
      </c>
      <c r="I165" s="58">
        <v>705</v>
      </c>
      <c r="J165" s="58">
        <v>0</v>
      </c>
      <c r="K165" s="58">
        <v>9.165E-4</v>
      </c>
      <c r="L165" s="59">
        <v>0</v>
      </c>
      <c r="M165" s="59">
        <v>8.0000000000000004E-4</v>
      </c>
      <c r="N165" s="59">
        <v>0</v>
      </c>
    </row>
    <row r="166" spans="1:14">
      <c r="A166" t="s">
        <v>1480</v>
      </c>
      <c r="B166" t="s">
        <v>1481</v>
      </c>
      <c r="C166" t="s">
        <v>96</v>
      </c>
      <c r="D166" t="s">
        <v>108</v>
      </c>
      <c r="E166" t="s">
        <v>1482</v>
      </c>
      <c r="F166" t="s">
        <v>110</v>
      </c>
      <c r="G166" t="s">
        <v>98</v>
      </c>
      <c r="H166" s="58">
        <v>0.13</v>
      </c>
      <c r="I166" s="58">
        <v>433</v>
      </c>
      <c r="J166" s="58">
        <v>0</v>
      </c>
      <c r="K166" s="58">
        <v>5.6289999999999997E-4</v>
      </c>
      <c r="L166" s="59">
        <v>0</v>
      </c>
      <c r="M166" s="59">
        <v>5.0000000000000001E-4</v>
      </c>
      <c r="N166" s="59">
        <v>0</v>
      </c>
    </row>
    <row r="167" spans="1:14">
      <c r="A167" t="s">
        <v>1483</v>
      </c>
      <c r="B167" t="s">
        <v>1484</v>
      </c>
      <c r="C167" t="s">
        <v>96</v>
      </c>
      <c r="D167" t="s">
        <v>108</v>
      </c>
      <c r="E167" t="s">
        <v>1485</v>
      </c>
      <c r="F167" t="s">
        <v>110</v>
      </c>
      <c r="G167" t="s">
        <v>98</v>
      </c>
      <c r="H167" s="58">
        <v>0.06</v>
      </c>
      <c r="I167" s="58">
        <v>1999</v>
      </c>
      <c r="J167" s="58">
        <v>0</v>
      </c>
      <c r="K167" s="58">
        <v>1.1994E-3</v>
      </c>
      <c r="L167" s="59">
        <v>0</v>
      </c>
      <c r="M167" s="59">
        <v>1E-3</v>
      </c>
      <c r="N167" s="59">
        <v>0</v>
      </c>
    </row>
    <row r="168" spans="1:14">
      <c r="A168" t="s">
        <v>1486</v>
      </c>
      <c r="B168" t="s">
        <v>1487</v>
      </c>
      <c r="C168" t="s">
        <v>96</v>
      </c>
      <c r="D168" t="s">
        <v>108</v>
      </c>
      <c r="E168" t="s">
        <v>1488</v>
      </c>
      <c r="F168" t="s">
        <v>110</v>
      </c>
      <c r="G168" t="s">
        <v>98</v>
      </c>
      <c r="H168" s="58">
        <v>0.02</v>
      </c>
      <c r="I168" s="58">
        <v>1762</v>
      </c>
      <c r="J168" s="58">
        <v>0</v>
      </c>
      <c r="K168" s="58">
        <v>3.524E-4</v>
      </c>
      <c r="L168" s="59">
        <v>0</v>
      </c>
      <c r="M168" s="59">
        <v>2.9999999999999997E-4</v>
      </c>
      <c r="N168" s="59">
        <v>0</v>
      </c>
    </row>
    <row r="169" spans="1:14">
      <c r="A169" t="s">
        <v>1489</v>
      </c>
      <c r="B169" t="s">
        <v>1490</v>
      </c>
      <c r="C169" t="s">
        <v>96</v>
      </c>
      <c r="D169" t="s">
        <v>108</v>
      </c>
      <c r="E169" t="s">
        <v>1491</v>
      </c>
      <c r="F169" t="s">
        <v>110</v>
      </c>
      <c r="G169" t="s">
        <v>98</v>
      </c>
      <c r="H169" s="58">
        <v>0.23</v>
      </c>
      <c r="I169" s="58">
        <v>397.9</v>
      </c>
      <c r="J169" s="58">
        <v>0</v>
      </c>
      <c r="K169" s="58">
        <v>9.1516999999999998E-4</v>
      </c>
      <c r="L169" s="59">
        <v>0</v>
      </c>
      <c r="M169" s="59">
        <v>8.0000000000000004E-4</v>
      </c>
      <c r="N169" s="59">
        <v>0</v>
      </c>
    </row>
    <row r="170" spans="1:14">
      <c r="A170" t="s">
        <v>1492</v>
      </c>
      <c r="B170" t="s">
        <v>1493</v>
      </c>
      <c r="C170" t="s">
        <v>96</v>
      </c>
      <c r="D170" t="s">
        <v>108</v>
      </c>
      <c r="E170" t="s">
        <v>1494</v>
      </c>
      <c r="F170" t="s">
        <v>110</v>
      </c>
      <c r="G170" t="s">
        <v>98</v>
      </c>
      <c r="H170" s="58">
        <v>0.33</v>
      </c>
      <c r="I170" s="58">
        <v>449.6</v>
      </c>
      <c r="J170" s="58">
        <v>0</v>
      </c>
      <c r="K170" s="58">
        <v>1.48368E-3</v>
      </c>
      <c r="L170" s="59">
        <v>0</v>
      </c>
      <c r="M170" s="59">
        <v>1.2999999999999999E-3</v>
      </c>
      <c r="N170" s="59">
        <v>0</v>
      </c>
    </row>
    <row r="171" spans="1:14">
      <c r="A171" t="s">
        <v>1495</v>
      </c>
      <c r="B171" t="s">
        <v>1496</v>
      </c>
      <c r="C171" t="s">
        <v>96</v>
      </c>
      <c r="D171" t="s">
        <v>108</v>
      </c>
      <c r="E171" t="s">
        <v>1497</v>
      </c>
      <c r="F171" t="s">
        <v>110</v>
      </c>
      <c r="G171" t="s">
        <v>98</v>
      </c>
      <c r="H171" s="58">
        <v>0.03</v>
      </c>
      <c r="I171" s="58">
        <v>1518</v>
      </c>
      <c r="J171" s="58">
        <v>0</v>
      </c>
      <c r="K171" s="58">
        <v>4.5540000000000001E-4</v>
      </c>
      <c r="L171" s="59">
        <v>0</v>
      </c>
      <c r="M171" s="59">
        <v>4.0000000000000002E-4</v>
      </c>
      <c r="N171" s="59">
        <v>0</v>
      </c>
    </row>
    <row r="172" spans="1:14">
      <c r="A172" t="s">
        <v>1498</v>
      </c>
      <c r="B172" t="s">
        <v>1499</v>
      </c>
      <c r="C172" t="s">
        <v>96</v>
      </c>
      <c r="D172" t="s">
        <v>108</v>
      </c>
      <c r="E172" t="s">
        <v>1500</v>
      </c>
      <c r="F172" t="s">
        <v>110</v>
      </c>
      <c r="G172" t="s">
        <v>98</v>
      </c>
      <c r="H172" s="58">
        <v>2.16</v>
      </c>
      <c r="I172" s="58">
        <v>142.1</v>
      </c>
      <c r="J172" s="58">
        <v>0</v>
      </c>
      <c r="K172" s="58">
        <v>3.0693600000000001E-3</v>
      </c>
      <c r="L172" s="59">
        <v>0</v>
      </c>
      <c r="M172" s="59">
        <v>2.5999999999999999E-3</v>
      </c>
      <c r="N172" s="59">
        <v>0</v>
      </c>
    </row>
    <row r="173" spans="1:14">
      <c r="A173" t="s">
        <v>1501</v>
      </c>
      <c r="B173" t="s">
        <v>1502</v>
      </c>
      <c r="C173" t="s">
        <v>96</v>
      </c>
      <c r="D173" t="s">
        <v>108</v>
      </c>
      <c r="E173" t="s">
        <v>1503</v>
      </c>
      <c r="F173" t="s">
        <v>112</v>
      </c>
      <c r="G173" t="s">
        <v>98</v>
      </c>
      <c r="H173" s="58">
        <v>0.02</v>
      </c>
      <c r="I173" s="58">
        <v>2290</v>
      </c>
      <c r="J173" s="58">
        <v>0</v>
      </c>
      <c r="K173" s="58">
        <v>4.5800000000000002E-4</v>
      </c>
      <c r="L173" s="59">
        <v>0</v>
      </c>
      <c r="M173" s="59">
        <v>4.0000000000000002E-4</v>
      </c>
      <c r="N173" s="59">
        <v>0</v>
      </c>
    </row>
    <row r="174" spans="1:14">
      <c r="A174" t="s">
        <v>1504</v>
      </c>
      <c r="B174" t="s">
        <v>1505</v>
      </c>
      <c r="C174" t="s">
        <v>96</v>
      </c>
      <c r="D174" t="s">
        <v>108</v>
      </c>
      <c r="E174" t="s">
        <v>1506</v>
      </c>
      <c r="F174" t="s">
        <v>112</v>
      </c>
      <c r="G174" t="s">
        <v>98</v>
      </c>
      <c r="H174" s="58">
        <v>0.38</v>
      </c>
      <c r="I174" s="58">
        <v>61.7</v>
      </c>
      <c r="J174" s="58">
        <v>0</v>
      </c>
      <c r="K174" s="58">
        <v>2.3446E-4</v>
      </c>
      <c r="L174" s="59">
        <v>0</v>
      </c>
      <c r="M174" s="59">
        <v>2.0000000000000001E-4</v>
      </c>
      <c r="N174" s="59">
        <v>0</v>
      </c>
    </row>
    <row r="175" spans="1:14">
      <c r="A175" t="s">
        <v>1507</v>
      </c>
      <c r="B175" t="s">
        <v>1508</v>
      </c>
      <c r="C175" t="s">
        <v>96</v>
      </c>
      <c r="D175" t="s">
        <v>108</v>
      </c>
      <c r="E175" t="s">
        <v>1509</v>
      </c>
      <c r="F175" t="s">
        <v>112</v>
      </c>
      <c r="G175" t="s">
        <v>98</v>
      </c>
      <c r="H175" s="58">
        <v>0.05</v>
      </c>
      <c r="I175" s="58">
        <v>163.5</v>
      </c>
      <c r="J175" s="58">
        <v>0</v>
      </c>
      <c r="K175" s="58">
        <v>8.1749999999999995E-5</v>
      </c>
      <c r="L175" s="59">
        <v>0</v>
      </c>
      <c r="M175" s="59">
        <v>1E-4</v>
      </c>
      <c r="N175" s="59">
        <v>0</v>
      </c>
    </row>
    <row r="176" spans="1:14">
      <c r="A176" s="60" t="s">
        <v>1510</v>
      </c>
      <c r="B176" s="114" t="s">
        <v>3488</v>
      </c>
      <c r="C176" s="114" t="s">
        <v>3488</v>
      </c>
      <c r="D176" s="115" t="s">
        <v>3488</v>
      </c>
      <c r="E176" s="115" t="s">
        <v>3488</v>
      </c>
      <c r="F176" s="115" t="s">
        <v>3488</v>
      </c>
      <c r="G176" s="115" t="s">
        <v>3488</v>
      </c>
      <c r="H176" s="62">
        <v>0</v>
      </c>
      <c r="I176" s="115" t="s">
        <v>3488</v>
      </c>
      <c r="J176" s="62">
        <v>0</v>
      </c>
      <c r="K176" s="62">
        <v>0</v>
      </c>
      <c r="L176" s="115" t="s">
        <v>3488</v>
      </c>
      <c r="M176" s="61">
        <v>0</v>
      </c>
      <c r="N176" s="61">
        <v>0</v>
      </c>
    </row>
    <row r="177" spans="1:14">
      <c r="A177" t="s">
        <v>176</v>
      </c>
      <c r="B177" t="s">
        <v>176</v>
      </c>
      <c r="C177" s="114" t="s">
        <v>3488</v>
      </c>
      <c r="D177" s="115" t="s">
        <v>3488</v>
      </c>
      <c r="E177" s="115" t="s">
        <v>3488</v>
      </c>
      <c r="F177" t="s">
        <v>176</v>
      </c>
      <c r="G177" t="s">
        <v>176</v>
      </c>
      <c r="H177" s="58">
        <v>0</v>
      </c>
      <c r="I177" s="58">
        <v>0</v>
      </c>
      <c r="J177" s="115" t="s">
        <v>3488</v>
      </c>
      <c r="K177" s="58">
        <v>0</v>
      </c>
      <c r="L177" s="59">
        <v>0</v>
      </c>
      <c r="M177" s="59">
        <v>0</v>
      </c>
      <c r="N177" s="59">
        <v>0</v>
      </c>
    </row>
    <row r="178" spans="1:14">
      <c r="A178" s="60" t="s">
        <v>187</v>
      </c>
      <c r="B178" s="114" t="s">
        <v>3488</v>
      </c>
      <c r="C178" s="114" t="s">
        <v>3488</v>
      </c>
      <c r="D178" s="115" t="s">
        <v>3488</v>
      </c>
      <c r="E178" s="115" t="s">
        <v>3488</v>
      </c>
      <c r="F178" s="115" t="s">
        <v>3488</v>
      </c>
      <c r="G178" s="115" t="s">
        <v>3488</v>
      </c>
      <c r="H178" s="62">
        <v>2.88</v>
      </c>
      <c r="I178" s="115" t="s">
        <v>3488</v>
      </c>
      <c r="J178" s="62">
        <v>0</v>
      </c>
      <c r="K178" s="62">
        <v>0.21057629285439</v>
      </c>
      <c r="L178" s="115" t="s">
        <v>3488</v>
      </c>
      <c r="M178" s="61">
        <v>0.17949999999999999</v>
      </c>
      <c r="N178" s="61">
        <v>0</v>
      </c>
    </row>
    <row r="179" spans="1:14">
      <c r="A179" s="60" t="s">
        <v>306</v>
      </c>
      <c r="B179" s="114" t="s">
        <v>3488</v>
      </c>
      <c r="C179" s="114" t="s">
        <v>3488</v>
      </c>
      <c r="D179" s="115" t="s">
        <v>3488</v>
      </c>
      <c r="E179" s="115" t="s">
        <v>3488</v>
      </c>
      <c r="F179" s="115" t="s">
        <v>3488</v>
      </c>
      <c r="G179" s="115" t="s">
        <v>3488</v>
      </c>
      <c r="H179" s="62">
        <v>1.67</v>
      </c>
      <c r="I179" s="115" t="s">
        <v>3488</v>
      </c>
      <c r="J179" s="62">
        <v>0</v>
      </c>
      <c r="K179" s="62">
        <v>0.12596571000000001</v>
      </c>
      <c r="L179" s="115" t="s">
        <v>3488</v>
      </c>
      <c r="M179" s="61">
        <v>0.1074</v>
      </c>
      <c r="N179" s="61">
        <v>0</v>
      </c>
    </row>
    <row r="180" spans="1:14">
      <c r="A180" t="s">
        <v>1511</v>
      </c>
      <c r="B180" t="s">
        <v>1512</v>
      </c>
      <c r="C180" t="s">
        <v>1513</v>
      </c>
      <c r="D180" t="s">
        <v>831</v>
      </c>
      <c r="E180" t="s">
        <v>1514</v>
      </c>
      <c r="F180" t="s">
        <v>904</v>
      </c>
      <c r="G180" t="s">
        <v>100</v>
      </c>
      <c r="H180" s="58">
        <v>0.01</v>
      </c>
      <c r="I180" s="58">
        <v>4332</v>
      </c>
      <c r="J180" s="58">
        <v>0</v>
      </c>
      <c r="K180" s="58">
        <v>1.5712164E-3</v>
      </c>
      <c r="L180" s="59">
        <v>0</v>
      </c>
      <c r="M180" s="59">
        <v>1.2999999999999999E-3</v>
      </c>
      <c r="N180" s="59">
        <v>0</v>
      </c>
    </row>
    <row r="181" spans="1:14">
      <c r="A181" t="s">
        <v>1515</v>
      </c>
      <c r="B181" t="s">
        <v>1516</v>
      </c>
      <c r="C181" t="s">
        <v>1517</v>
      </c>
      <c r="D181" t="s">
        <v>831</v>
      </c>
      <c r="E181" t="s">
        <v>1518</v>
      </c>
      <c r="F181" t="s">
        <v>896</v>
      </c>
      <c r="G181" t="s">
        <v>100</v>
      </c>
      <c r="H181" s="58">
        <v>0.03</v>
      </c>
      <c r="I181" s="58">
        <v>1916</v>
      </c>
      <c r="J181" s="58">
        <v>0</v>
      </c>
      <c r="K181" s="58">
        <v>2.0847995999999998E-3</v>
      </c>
      <c r="L181" s="59">
        <v>0</v>
      </c>
      <c r="M181" s="59">
        <v>1.8E-3</v>
      </c>
      <c r="N181" s="59">
        <v>0</v>
      </c>
    </row>
    <row r="182" spans="1:14">
      <c r="A182" t="s">
        <v>1519</v>
      </c>
      <c r="B182" t="s">
        <v>1520</v>
      </c>
      <c r="C182" t="s">
        <v>1513</v>
      </c>
      <c r="D182" t="s">
        <v>831</v>
      </c>
      <c r="E182" t="s">
        <v>1521</v>
      </c>
      <c r="F182" t="s">
        <v>938</v>
      </c>
      <c r="G182" t="s">
        <v>100</v>
      </c>
      <c r="H182" s="58">
        <v>0.03</v>
      </c>
      <c r="I182" s="58">
        <v>2722</v>
      </c>
      <c r="J182" s="58">
        <v>0</v>
      </c>
      <c r="K182" s="58">
        <v>2.9618081999999999E-3</v>
      </c>
      <c r="L182" s="59">
        <v>0</v>
      </c>
      <c r="M182" s="59">
        <v>2.5000000000000001E-3</v>
      </c>
      <c r="N182" s="59">
        <v>0</v>
      </c>
    </row>
    <row r="183" spans="1:14">
      <c r="A183" t="s">
        <v>1522</v>
      </c>
      <c r="B183" t="s">
        <v>1523</v>
      </c>
      <c r="C183" t="s">
        <v>1517</v>
      </c>
      <c r="D183" t="s">
        <v>831</v>
      </c>
      <c r="E183" t="s">
        <v>1524</v>
      </c>
      <c r="F183" t="s">
        <v>909</v>
      </c>
      <c r="G183" t="s">
        <v>100</v>
      </c>
      <c r="H183" s="58">
        <v>7.0000000000000007E-2</v>
      </c>
      <c r="I183" s="58">
        <v>521</v>
      </c>
      <c r="J183" s="58">
        <v>0</v>
      </c>
      <c r="K183" s="58">
        <v>1.3227669E-3</v>
      </c>
      <c r="L183" s="59">
        <v>0</v>
      </c>
      <c r="M183" s="59">
        <v>1.1000000000000001E-3</v>
      </c>
      <c r="N183" s="59">
        <v>0</v>
      </c>
    </row>
    <row r="184" spans="1:14">
      <c r="A184" t="s">
        <v>1525</v>
      </c>
      <c r="B184" t="s">
        <v>1526</v>
      </c>
      <c r="C184" t="s">
        <v>1517</v>
      </c>
      <c r="D184" t="s">
        <v>831</v>
      </c>
      <c r="E184" t="s">
        <v>1527</v>
      </c>
      <c r="F184" t="s">
        <v>978</v>
      </c>
      <c r="G184" t="s">
        <v>100</v>
      </c>
      <c r="H184" s="58">
        <v>0.03</v>
      </c>
      <c r="I184" s="58">
        <v>2224</v>
      </c>
      <c r="J184" s="58">
        <v>0</v>
      </c>
      <c r="K184" s="58">
        <v>2.4199344E-3</v>
      </c>
      <c r="L184" s="59">
        <v>0</v>
      </c>
      <c r="M184" s="59">
        <v>2.0999999999999999E-3</v>
      </c>
      <c r="N184" s="59">
        <v>0</v>
      </c>
    </row>
    <row r="185" spans="1:14">
      <c r="A185" t="s">
        <v>1528</v>
      </c>
      <c r="B185" t="s">
        <v>1529</v>
      </c>
      <c r="C185" t="s">
        <v>1517</v>
      </c>
      <c r="D185" t="s">
        <v>831</v>
      </c>
      <c r="E185" t="s">
        <v>1530</v>
      </c>
      <c r="F185" t="s">
        <v>1019</v>
      </c>
      <c r="G185" t="s">
        <v>100</v>
      </c>
      <c r="H185" s="58">
        <v>0.04</v>
      </c>
      <c r="I185" s="58">
        <v>110.5</v>
      </c>
      <c r="J185" s="58">
        <v>0</v>
      </c>
      <c r="K185" s="58">
        <v>1.6031340000000001E-4</v>
      </c>
      <c r="L185" s="59">
        <v>0</v>
      </c>
      <c r="M185" s="59">
        <v>1E-4</v>
      </c>
      <c r="N185" s="59">
        <v>0</v>
      </c>
    </row>
    <row r="186" spans="1:14">
      <c r="A186" t="s">
        <v>1531</v>
      </c>
      <c r="B186" t="s">
        <v>1532</v>
      </c>
      <c r="C186" t="s">
        <v>1517</v>
      </c>
      <c r="D186" t="s">
        <v>831</v>
      </c>
      <c r="E186" t="s">
        <v>1533</v>
      </c>
      <c r="F186" t="s">
        <v>1019</v>
      </c>
      <c r="G186" t="s">
        <v>100</v>
      </c>
      <c r="H186" s="58">
        <v>0.02</v>
      </c>
      <c r="I186" s="58">
        <v>1500</v>
      </c>
      <c r="J186" s="58">
        <v>0</v>
      </c>
      <c r="K186" s="58">
        <v>1.0881E-3</v>
      </c>
      <c r="L186" s="59">
        <v>0</v>
      </c>
      <c r="M186" s="59">
        <v>8.9999999999999998E-4</v>
      </c>
      <c r="N186" s="59">
        <v>0</v>
      </c>
    </row>
    <row r="187" spans="1:14">
      <c r="A187" t="s">
        <v>1534</v>
      </c>
      <c r="B187" t="s">
        <v>1535</v>
      </c>
      <c r="C187" t="s">
        <v>1517</v>
      </c>
      <c r="D187" t="s">
        <v>831</v>
      </c>
      <c r="E187" t="s">
        <v>1536</v>
      </c>
      <c r="F187" t="s">
        <v>1537</v>
      </c>
      <c r="G187" t="s">
        <v>100</v>
      </c>
      <c r="H187" s="58">
        <v>0.02</v>
      </c>
      <c r="I187" s="58">
        <v>3963</v>
      </c>
      <c r="J187" s="58">
        <v>0</v>
      </c>
      <c r="K187" s="58">
        <v>2.8747602000000001E-3</v>
      </c>
      <c r="L187" s="59">
        <v>0</v>
      </c>
      <c r="M187" s="59">
        <v>2.5000000000000001E-3</v>
      </c>
      <c r="N187" s="59">
        <v>0</v>
      </c>
    </row>
    <row r="188" spans="1:14">
      <c r="A188" t="s">
        <v>1538</v>
      </c>
      <c r="B188" t="s">
        <v>1539</v>
      </c>
      <c r="C188" t="s">
        <v>1517</v>
      </c>
      <c r="D188" t="s">
        <v>831</v>
      </c>
      <c r="E188" t="s">
        <v>1540</v>
      </c>
      <c r="F188" t="s">
        <v>1541</v>
      </c>
      <c r="G188" t="s">
        <v>100</v>
      </c>
      <c r="H188" s="58">
        <v>0.01</v>
      </c>
      <c r="I188" s="58">
        <v>9360</v>
      </c>
      <c r="J188" s="58">
        <v>0</v>
      </c>
      <c r="K188" s="58">
        <v>3.3948720000000002E-3</v>
      </c>
      <c r="L188" s="59">
        <v>0</v>
      </c>
      <c r="M188" s="59">
        <v>2.8999999999999998E-3</v>
      </c>
      <c r="N188" s="59">
        <v>0</v>
      </c>
    </row>
    <row r="189" spans="1:14">
      <c r="A189" t="s">
        <v>1542</v>
      </c>
      <c r="B189" t="s">
        <v>1543</v>
      </c>
      <c r="C189" t="s">
        <v>1517</v>
      </c>
      <c r="D189" t="s">
        <v>831</v>
      </c>
      <c r="E189" t="s">
        <v>1544</v>
      </c>
      <c r="F189" t="s">
        <v>941</v>
      </c>
      <c r="G189" t="s">
        <v>100</v>
      </c>
      <c r="H189" s="58">
        <v>0.01</v>
      </c>
      <c r="I189" s="58">
        <v>3461</v>
      </c>
      <c r="J189" s="58">
        <v>0</v>
      </c>
      <c r="K189" s="58">
        <v>1.2553047000000001E-3</v>
      </c>
      <c r="L189" s="59">
        <v>0</v>
      </c>
      <c r="M189" s="59">
        <v>1.1000000000000001E-3</v>
      </c>
      <c r="N189" s="59">
        <v>0</v>
      </c>
    </row>
    <row r="190" spans="1:14">
      <c r="A190" t="s">
        <v>1545</v>
      </c>
      <c r="B190" t="s">
        <v>1546</v>
      </c>
      <c r="C190" t="s">
        <v>1513</v>
      </c>
      <c r="D190" t="s">
        <v>831</v>
      </c>
      <c r="E190" t="s">
        <v>1547</v>
      </c>
      <c r="F190" t="s">
        <v>941</v>
      </c>
      <c r="G190" t="s">
        <v>100</v>
      </c>
      <c r="H190" s="58">
        <v>0.02</v>
      </c>
      <c r="I190" s="58">
        <v>468</v>
      </c>
      <c r="J190" s="58">
        <v>0</v>
      </c>
      <c r="K190" s="58">
        <v>3.3948719999999998E-4</v>
      </c>
      <c r="L190" s="59">
        <v>0</v>
      </c>
      <c r="M190" s="59">
        <v>2.9999999999999997E-4</v>
      </c>
      <c r="N190" s="59">
        <v>0</v>
      </c>
    </row>
    <row r="191" spans="1:14">
      <c r="A191" t="s">
        <v>1548</v>
      </c>
      <c r="B191" t="s">
        <v>1549</v>
      </c>
      <c r="C191" t="s">
        <v>1513</v>
      </c>
      <c r="D191" t="s">
        <v>831</v>
      </c>
      <c r="E191" t="s">
        <v>1550</v>
      </c>
      <c r="F191" t="s">
        <v>941</v>
      </c>
      <c r="G191" t="s">
        <v>100</v>
      </c>
      <c r="H191" s="58">
        <v>0.05</v>
      </c>
      <c r="I191" s="58">
        <v>533</v>
      </c>
      <c r="J191" s="58">
        <v>0</v>
      </c>
      <c r="K191" s="58">
        <v>9.6659549999999995E-4</v>
      </c>
      <c r="L191" s="59">
        <v>0</v>
      </c>
      <c r="M191" s="59">
        <v>8.0000000000000004E-4</v>
      </c>
      <c r="N191" s="59">
        <v>0</v>
      </c>
    </row>
    <row r="192" spans="1:14">
      <c r="A192" t="s">
        <v>1551</v>
      </c>
      <c r="B192" t="s">
        <v>1552</v>
      </c>
      <c r="C192" t="s">
        <v>1517</v>
      </c>
      <c r="D192" t="s">
        <v>831</v>
      </c>
      <c r="E192" t="s">
        <v>1553</v>
      </c>
      <c r="F192" t="s">
        <v>941</v>
      </c>
      <c r="G192" t="s">
        <v>100</v>
      </c>
      <c r="H192" s="58">
        <v>0.01</v>
      </c>
      <c r="I192" s="58">
        <v>12302</v>
      </c>
      <c r="J192" s="58">
        <v>0</v>
      </c>
      <c r="K192" s="58">
        <v>4.4619354000000003E-3</v>
      </c>
      <c r="L192" s="59">
        <v>0</v>
      </c>
      <c r="M192" s="59">
        <v>3.8E-3</v>
      </c>
      <c r="N192" s="59">
        <v>0</v>
      </c>
    </row>
    <row r="193" spans="1:14">
      <c r="A193" t="s">
        <v>1554</v>
      </c>
      <c r="B193" t="s">
        <v>1555</v>
      </c>
      <c r="C193" t="s">
        <v>1517</v>
      </c>
      <c r="D193" t="s">
        <v>831</v>
      </c>
      <c r="E193" t="s">
        <v>1556</v>
      </c>
      <c r="F193" t="s">
        <v>1557</v>
      </c>
      <c r="G193" t="s">
        <v>100</v>
      </c>
      <c r="H193" s="58">
        <v>0.04</v>
      </c>
      <c r="I193" s="58">
        <v>218</v>
      </c>
      <c r="J193" s="58">
        <v>0</v>
      </c>
      <c r="K193" s="58">
        <v>3.1627439999999999E-4</v>
      </c>
      <c r="L193" s="59">
        <v>0</v>
      </c>
      <c r="M193" s="59">
        <v>2.9999999999999997E-4</v>
      </c>
      <c r="N193" s="59">
        <v>0</v>
      </c>
    </row>
    <row r="194" spans="1:14">
      <c r="A194" t="s">
        <v>1558</v>
      </c>
      <c r="B194" t="s">
        <v>1559</v>
      </c>
      <c r="C194" t="s">
        <v>1517</v>
      </c>
      <c r="D194" t="s">
        <v>831</v>
      </c>
      <c r="E194" t="s">
        <v>1560</v>
      </c>
      <c r="F194" t="s">
        <v>1557</v>
      </c>
      <c r="G194" t="s">
        <v>100</v>
      </c>
      <c r="H194" s="58">
        <v>0.17</v>
      </c>
      <c r="I194" s="58">
        <v>253</v>
      </c>
      <c r="J194" s="58">
        <v>0</v>
      </c>
      <c r="K194" s="58">
        <v>1.5599727E-3</v>
      </c>
      <c r="L194" s="59">
        <v>0</v>
      </c>
      <c r="M194" s="59">
        <v>1.2999999999999999E-3</v>
      </c>
      <c r="N194" s="59">
        <v>0</v>
      </c>
    </row>
    <row r="195" spans="1:14">
      <c r="A195" t="s">
        <v>1561</v>
      </c>
      <c r="B195" t="s">
        <v>1562</v>
      </c>
      <c r="C195" t="s">
        <v>1517</v>
      </c>
      <c r="D195" t="s">
        <v>831</v>
      </c>
      <c r="E195" t="s">
        <v>1563</v>
      </c>
      <c r="F195" t="s">
        <v>1557</v>
      </c>
      <c r="G195" t="s">
        <v>100</v>
      </c>
      <c r="H195" s="58">
        <v>0.03</v>
      </c>
      <c r="I195" s="58">
        <v>1428</v>
      </c>
      <c r="J195" s="58">
        <v>0</v>
      </c>
      <c r="K195" s="58">
        <v>1.5538068000000001E-3</v>
      </c>
      <c r="L195" s="59">
        <v>0</v>
      </c>
      <c r="M195" s="59">
        <v>1.2999999999999999E-3</v>
      </c>
      <c r="N195" s="59">
        <v>0</v>
      </c>
    </row>
    <row r="196" spans="1:14">
      <c r="A196" t="s">
        <v>1564</v>
      </c>
      <c r="B196" t="s">
        <v>1565</v>
      </c>
      <c r="C196" t="s">
        <v>1513</v>
      </c>
      <c r="D196" t="s">
        <v>831</v>
      </c>
      <c r="E196" t="s">
        <v>1058</v>
      </c>
      <c r="F196" t="s">
        <v>675</v>
      </c>
      <c r="G196" t="s">
        <v>100</v>
      </c>
      <c r="H196" s="58">
        <v>0.03</v>
      </c>
      <c r="I196" s="58">
        <v>7579</v>
      </c>
      <c r="J196" s="58">
        <v>0</v>
      </c>
      <c r="K196" s="58">
        <v>8.2467098999999995E-3</v>
      </c>
      <c r="L196" s="59">
        <v>0</v>
      </c>
      <c r="M196" s="59">
        <v>7.0000000000000001E-3</v>
      </c>
      <c r="N196" s="59">
        <v>0</v>
      </c>
    </row>
    <row r="197" spans="1:14">
      <c r="A197" t="s">
        <v>1566</v>
      </c>
      <c r="B197" t="s">
        <v>1567</v>
      </c>
      <c r="C197" t="s">
        <v>1517</v>
      </c>
      <c r="D197" t="s">
        <v>831</v>
      </c>
      <c r="E197" t="s">
        <v>1106</v>
      </c>
      <c r="F197" t="s">
        <v>1107</v>
      </c>
      <c r="G197" t="s">
        <v>100</v>
      </c>
      <c r="H197" s="58">
        <v>0.05</v>
      </c>
      <c r="I197" s="58">
        <v>3052</v>
      </c>
      <c r="J197" s="58">
        <v>0</v>
      </c>
      <c r="K197" s="58">
        <v>5.5348020000000001E-3</v>
      </c>
      <c r="L197" s="59">
        <v>0</v>
      </c>
      <c r="M197" s="59">
        <v>4.7000000000000002E-3</v>
      </c>
      <c r="N197" s="59">
        <v>0</v>
      </c>
    </row>
    <row r="198" spans="1:14">
      <c r="A198" t="s">
        <v>1568</v>
      </c>
      <c r="B198" t="s">
        <v>1569</v>
      </c>
      <c r="C198" t="s">
        <v>1517</v>
      </c>
      <c r="D198" t="s">
        <v>831</v>
      </c>
      <c r="E198" t="s">
        <v>1110</v>
      </c>
      <c r="F198" t="s">
        <v>1107</v>
      </c>
      <c r="G198" t="s">
        <v>100</v>
      </c>
      <c r="H198" s="58">
        <v>0.03</v>
      </c>
      <c r="I198" s="58">
        <v>13739</v>
      </c>
      <c r="J198" s="58">
        <v>0</v>
      </c>
      <c r="K198" s="58">
        <v>1.4949405900000001E-2</v>
      </c>
      <c r="L198" s="59">
        <v>0</v>
      </c>
      <c r="M198" s="59">
        <v>1.2699999999999999E-2</v>
      </c>
      <c r="N198" s="59">
        <v>0</v>
      </c>
    </row>
    <row r="199" spans="1:14">
      <c r="A199" t="s">
        <v>1570</v>
      </c>
      <c r="B199" t="s">
        <v>1571</v>
      </c>
      <c r="C199" t="s">
        <v>1517</v>
      </c>
      <c r="D199" t="s">
        <v>831</v>
      </c>
      <c r="E199" t="s">
        <v>1113</v>
      </c>
      <c r="F199" t="s">
        <v>1107</v>
      </c>
      <c r="G199" t="s">
        <v>100</v>
      </c>
      <c r="H199" s="58">
        <v>0.03</v>
      </c>
      <c r="I199" s="58">
        <v>6938</v>
      </c>
      <c r="J199" s="58">
        <v>0</v>
      </c>
      <c r="K199" s="58">
        <v>7.5492377999999997E-3</v>
      </c>
      <c r="L199" s="59">
        <v>0</v>
      </c>
      <c r="M199" s="59">
        <v>6.4000000000000003E-3</v>
      </c>
      <c r="N199" s="59">
        <v>0</v>
      </c>
    </row>
    <row r="200" spans="1:14">
      <c r="A200" t="s">
        <v>1572</v>
      </c>
      <c r="B200" t="s">
        <v>1573</v>
      </c>
      <c r="C200" t="s">
        <v>1513</v>
      </c>
      <c r="D200" t="s">
        <v>831</v>
      </c>
      <c r="E200" t="s">
        <v>855</v>
      </c>
      <c r="F200" t="s">
        <v>856</v>
      </c>
      <c r="G200" t="s">
        <v>100</v>
      </c>
      <c r="H200" s="58">
        <v>0.84</v>
      </c>
      <c r="I200" s="58">
        <v>1044</v>
      </c>
      <c r="J200" s="58">
        <v>0</v>
      </c>
      <c r="K200" s="58">
        <v>3.18073392E-2</v>
      </c>
      <c r="L200" s="59">
        <v>0</v>
      </c>
      <c r="M200" s="59">
        <v>2.7099999999999999E-2</v>
      </c>
      <c r="N200" s="59">
        <v>0</v>
      </c>
    </row>
    <row r="201" spans="1:14">
      <c r="A201" t="s">
        <v>1574</v>
      </c>
      <c r="B201" t="s">
        <v>1575</v>
      </c>
      <c r="C201" t="s">
        <v>1517</v>
      </c>
      <c r="D201" t="s">
        <v>831</v>
      </c>
      <c r="E201" t="s">
        <v>1136</v>
      </c>
      <c r="F201" t="s">
        <v>112</v>
      </c>
      <c r="G201" t="s">
        <v>100</v>
      </c>
      <c r="H201" s="58">
        <v>0.03</v>
      </c>
      <c r="I201" s="58">
        <v>19951</v>
      </c>
      <c r="J201" s="58">
        <v>0</v>
      </c>
      <c r="K201" s="58">
        <v>2.1708683100000001E-2</v>
      </c>
      <c r="L201" s="59">
        <v>0</v>
      </c>
      <c r="M201" s="59">
        <v>1.8499999999999999E-2</v>
      </c>
      <c r="N201" s="59">
        <v>0</v>
      </c>
    </row>
    <row r="202" spans="1:14">
      <c r="A202" t="s">
        <v>1576</v>
      </c>
      <c r="B202" t="s">
        <v>1577</v>
      </c>
      <c r="C202" t="s">
        <v>1517</v>
      </c>
      <c r="D202" t="s">
        <v>831</v>
      </c>
      <c r="E202" t="s">
        <v>1578</v>
      </c>
      <c r="F202" t="s">
        <v>112</v>
      </c>
      <c r="G202" t="s">
        <v>100</v>
      </c>
      <c r="H202" s="58">
        <v>7.0000000000000007E-2</v>
      </c>
      <c r="I202" s="58">
        <v>3087</v>
      </c>
      <c r="J202" s="58">
        <v>0</v>
      </c>
      <c r="K202" s="58">
        <v>7.8375843000000004E-3</v>
      </c>
      <c r="L202" s="59">
        <v>0</v>
      </c>
      <c r="M202" s="59">
        <v>6.7000000000000002E-3</v>
      </c>
      <c r="N202" s="59">
        <v>0</v>
      </c>
    </row>
    <row r="203" spans="1:14">
      <c r="A203" s="60" t="s">
        <v>307</v>
      </c>
      <c r="B203" s="114" t="s">
        <v>3488</v>
      </c>
      <c r="C203" s="114" t="s">
        <v>3488</v>
      </c>
      <c r="D203" s="115" t="s">
        <v>3488</v>
      </c>
      <c r="E203" s="115" t="s">
        <v>3488</v>
      </c>
      <c r="F203" s="115" t="s">
        <v>3488</v>
      </c>
      <c r="G203" s="115" t="s">
        <v>3488</v>
      </c>
      <c r="H203" s="62">
        <v>1.21</v>
      </c>
      <c r="I203" s="115" t="s">
        <v>3488</v>
      </c>
      <c r="J203" s="62">
        <v>0</v>
      </c>
      <c r="K203" s="62">
        <v>8.4610582854390007E-2</v>
      </c>
      <c r="L203" s="115" t="s">
        <v>3488</v>
      </c>
      <c r="M203" s="61">
        <v>7.2099999999999997E-2</v>
      </c>
      <c r="N203" s="61">
        <v>0</v>
      </c>
    </row>
    <row r="204" spans="1:14">
      <c r="A204" t="s">
        <v>1579</v>
      </c>
      <c r="B204" t="s">
        <v>1580</v>
      </c>
      <c r="C204" t="s">
        <v>1513</v>
      </c>
      <c r="D204" t="s">
        <v>831</v>
      </c>
      <c r="E204" s="113" t="s">
        <v>3488</v>
      </c>
      <c r="F204" t="s">
        <v>884</v>
      </c>
      <c r="G204" t="s">
        <v>100</v>
      </c>
      <c r="H204" s="58">
        <v>0.02</v>
      </c>
      <c r="I204" s="58">
        <v>3367</v>
      </c>
      <c r="J204" s="58">
        <v>0</v>
      </c>
      <c r="K204" s="58">
        <v>2.4424218E-3</v>
      </c>
      <c r="L204" s="59">
        <v>0</v>
      </c>
      <c r="M204" s="59">
        <v>2.0999999999999999E-3</v>
      </c>
      <c r="N204" s="59">
        <v>0</v>
      </c>
    </row>
    <row r="205" spans="1:14">
      <c r="A205" t="s">
        <v>1581</v>
      </c>
      <c r="B205" t="s">
        <v>1582</v>
      </c>
      <c r="C205" t="s">
        <v>1513</v>
      </c>
      <c r="D205" t="s">
        <v>831</v>
      </c>
      <c r="E205" s="113" t="s">
        <v>3488</v>
      </c>
      <c r="F205" t="s">
        <v>896</v>
      </c>
      <c r="G205" t="s">
        <v>100</v>
      </c>
      <c r="H205" s="58">
        <v>0.01</v>
      </c>
      <c r="I205" s="58">
        <v>12141</v>
      </c>
      <c r="J205" s="58">
        <v>0</v>
      </c>
      <c r="K205" s="58">
        <v>4.4035406999999999E-3</v>
      </c>
      <c r="L205" s="59">
        <v>0</v>
      </c>
      <c r="M205" s="59">
        <v>3.8E-3</v>
      </c>
      <c r="N205" s="59">
        <v>0</v>
      </c>
    </row>
    <row r="206" spans="1:14">
      <c r="A206" t="s">
        <v>1583</v>
      </c>
      <c r="B206" t="s">
        <v>1584</v>
      </c>
      <c r="C206" t="s">
        <v>108</v>
      </c>
      <c r="D206" t="s">
        <v>831</v>
      </c>
      <c r="E206" s="113" t="s">
        <v>3488</v>
      </c>
      <c r="F206" t="s">
        <v>896</v>
      </c>
      <c r="G206" t="s">
        <v>102</v>
      </c>
      <c r="H206" s="58">
        <v>0.01</v>
      </c>
      <c r="I206" s="58">
        <v>9702</v>
      </c>
      <c r="J206" s="58">
        <v>0</v>
      </c>
      <c r="K206" s="58">
        <v>3.8920543199999998E-3</v>
      </c>
      <c r="L206" s="59">
        <v>0</v>
      </c>
      <c r="M206" s="59">
        <v>3.3E-3</v>
      </c>
      <c r="N206" s="59">
        <v>0</v>
      </c>
    </row>
    <row r="207" spans="1:14">
      <c r="A207" t="s">
        <v>1585</v>
      </c>
      <c r="B207" t="s">
        <v>1586</v>
      </c>
      <c r="C207" t="s">
        <v>108</v>
      </c>
      <c r="D207" t="s">
        <v>831</v>
      </c>
      <c r="E207" s="113" t="s">
        <v>3488</v>
      </c>
      <c r="F207" t="s">
        <v>916</v>
      </c>
      <c r="G207" t="s">
        <v>102</v>
      </c>
      <c r="H207" s="58">
        <v>0.01</v>
      </c>
      <c r="I207" s="58">
        <v>5052</v>
      </c>
      <c r="J207" s="58">
        <v>0</v>
      </c>
      <c r="K207" s="58">
        <v>2.02666032E-3</v>
      </c>
      <c r="L207" s="59">
        <v>0</v>
      </c>
      <c r="M207" s="59">
        <v>1.6999999999999999E-3</v>
      </c>
      <c r="N207" s="59">
        <v>0</v>
      </c>
    </row>
    <row r="208" spans="1:14">
      <c r="A208" t="s">
        <v>1587</v>
      </c>
      <c r="B208" t="s">
        <v>1588</v>
      </c>
      <c r="C208" t="s">
        <v>1513</v>
      </c>
      <c r="D208" t="s">
        <v>831</v>
      </c>
      <c r="E208" s="113" t="s">
        <v>3488</v>
      </c>
      <c r="F208" t="s">
        <v>909</v>
      </c>
      <c r="G208" t="s">
        <v>100</v>
      </c>
      <c r="H208" s="58">
        <v>0.01</v>
      </c>
      <c r="I208" s="58">
        <v>9325</v>
      </c>
      <c r="J208" s="58">
        <v>0</v>
      </c>
      <c r="K208" s="58">
        <v>3.3821774999999998E-3</v>
      </c>
      <c r="L208" s="59">
        <v>0</v>
      </c>
      <c r="M208" s="59">
        <v>2.8999999999999998E-3</v>
      </c>
      <c r="N208" s="59">
        <v>0</v>
      </c>
    </row>
    <row r="209" spans="1:14">
      <c r="A209" t="s">
        <v>1589</v>
      </c>
      <c r="B209" t="s">
        <v>1590</v>
      </c>
      <c r="C209" t="s">
        <v>1517</v>
      </c>
      <c r="D209" t="s">
        <v>831</v>
      </c>
      <c r="E209" s="113" t="s">
        <v>3488</v>
      </c>
      <c r="F209" t="s">
        <v>978</v>
      </c>
      <c r="G209" t="s">
        <v>100</v>
      </c>
      <c r="H209" s="58">
        <v>0.04</v>
      </c>
      <c r="I209" s="58">
        <v>254</v>
      </c>
      <c r="J209" s="58">
        <v>0</v>
      </c>
      <c r="K209" s="58">
        <v>3.6850320000000002E-4</v>
      </c>
      <c r="L209" s="59">
        <v>0</v>
      </c>
      <c r="M209" s="59">
        <v>2.9999999999999997E-4</v>
      </c>
      <c r="N209" s="59">
        <v>0</v>
      </c>
    </row>
    <row r="210" spans="1:14">
      <c r="A210" t="s">
        <v>1591</v>
      </c>
      <c r="B210" t="s">
        <v>1592</v>
      </c>
      <c r="C210" t="s">
        <v>1517</v>
      </c>
      <c r="D210" t="s">
        <v>831</v>
      </c>
      <c r="E210" s="113" t="s">
        <v>3488</v>
      </c>
      <c r="F210" t="s">
        <v>970</v>
      </c>
      <c r="G210" t="s">
        <v>100</v>
      </c>
      <c r="H210" s="58">
        <v>0.02</v>
      </c>
      <c r="I210" s="58">
        <v>14093</v>
      </c>
      <c r="J210" s="58">
        <v>0</v>
      </c>
      <c r="K210" s="58">
        <v>1.0223062200000001E-2</v>
      </c>
      <c r="L210" s="59">
        <v>0</v>
      </c>
      <c r="M210" s="59">
        <v>8.6999999999999994E-3</v>
      </c>
      <c r="N210" s="59">
        <v>0</v>
      </c>
    </row>
    <row r="211" spans="1:14">
      <c r="A211" t="s">
        <v>1593</v>
      </c>
      <c r="B211" t="s">
        <v>1594</v>
      </c>
      <c r="C211" t="s">
        <v>1517</v>
      </c>
      <c r="D211" t="s">
        <v>831</v>
      </c>
      <c r="E211" s="113" t="s">
        <v>3488</v>
      </c>
      <c r="F211" t="s">
        <v>970</v>
      </c>
      <c r="G211" t="s">
        <v>100</v>
      </c>
      <c r="H211" s="58">
        <v>0.12</v>
      </c>
      <c r="I211" s="58">
        <v>433</v>
      </c>
      <c r="J211" s="58">
        <v>0</v>
      </c>
      <c r="K211" s="58">
        <v>1.8845892E-3</v>
      </c>
      <c r="L211" s="59">
        <v>0</v>
      </c>
      <c r="M211" s="59">
        <v>1.6000000000000001E-3</v>
      </c>
      <c r="N211" s="59">
        <v>0</v>
      </c>
    </row>
    <row r="212" spans="1:14">
      <c r="A212" t="s">
        <v>1595</v>
      </c>
      <c r="B212" t="s">
        <v>1596</v>
      </c>
      <c r="C212" t="s">
        <v>108</v>
      </c>
      <c r="D212" t="s">
        <v>831</v>
      </c>
      <c r="E212" s="113" t="s">
        <v>3488</v>
      </c>
      <c r="F212" t="s">
        <v>891</v>
      </c>
      <c r="G212" t="s">
        <v>102</v>
      </c>
      <c r="H212" s="58">
        <v>0.66</v>
      </c>
      <c r="I212" s="58">
        <v>247.5</v>
      </c>
      <c r="J212" s="58">
        <v>0</v>
      </c>
      <c r="K212" s="58">
        <v>6.5529485999999996E-3</v>
      </c>
      <c r="L212" s="59">
        <v>0</v>
      </c>
      <c r="M212" s="59">
        <v>5.5999999999999999E-3</v>
      </c>
      <c r="N212" s="59">
        <v>0</v>
      </c>
    </row>
    <row r="213" spans="1:14">
      <c r="A213" t="s">
        <v>1597</v>
      </c>
      <c r="B213" t="s">
        <v>1598</v>
      </c>
      <c r="C213" t="s">
        <v>1513</v>
      </c>
      <c r="D213" t="s">
        <v>831</v>
      </c>
      <c r="E213" s="113" t="s">
        <v>3488</v>
      </c>
      <c r="F213" t="s">
        <v>891</v>
      </c>
      <c r="G213" t="s">
        <v>100</v>
      </c>
      <c r="H213" s="58">
        <v>0.01</v>
      </c>
      <c r="I213" s="58">
        <v>13330</v>
      </c>
      <c r="J213" s="58">
        <v>0</v>
      </c>
      <c r="K213" s="58">
        <v>4.8347909999999997E-3</v>
      </c>
      <c r="L213" s="59">
        <v>0</v>
      </c>
      <c r="M213" s="59">
        <v>4.1000000000000003E-3</v>
      </c>
      <c r="N213" s="59">
        <v>0</v>
      </c>
    </row>
    <row r="214" spans="1:14">
      <c r="A214" t="s">
        <v>1599</v>
      </c>
      <c r="B214" t="s">
        <v>1600</v>
      </c>
      <c r="C214" t="s">
        <v>1513</v>
      </c>
      <c r="D214" t="s">
        <v>831</v>
      </c>
      <c r="E214" s="113" t="s">
        <v>3488</v>
      </c>
      <c r="F214" t="s">
        <v>1537</v>
      </c>
      <c r="G214" t="s">
        <v>100</v>
      </c>
      <c r="H214" s="58">
        <v>0.01</v>
      </c>
      <c r="I214" s="58">
        <v>7751</v>
      </c>
      <c r="J214" s="58">
        <v>0</v>
      </c>
      <c r="K214" s="58">
        <v>2.8112876999999998E-3</v>
      </c>
      <c r="L214" s="59">
        <v>0</v>
      </c>
      <c r="M214" s="59">
        <v>2.3999999999999998E-3</v>
      </c>
      <c r="N214" s="59">
        <v>0</v>
      </c>
    </row>
    <row r="215" spans="1:14">
      <c r="A215" t="s">
        <v>1601</v>
      </c>
      <c r="B215" t="s">
        <v>1602</v>
      </c>
      <c r="C215" t="s">
        <v>1517</v>
      </c>
      <c r="D215" t="s">
        <v>831</v>
      </c>
      <c r="E215" s="113" t="s">
        <v>3488</v>
      </c>
      <c r="F215" t="s">
        <v>1537</v>
      </c>
      <c r="G215" t="s">
        <v>100</v>
      </c>
      <c r="H215" s="58">
        <v>0.02</v>
      </c>
      <c r="I215" s="58">
        <v>15194</v>
      </c>
      <c r="J215" s="58">
        <v>0</v>
      </c>
      <c r="K215" s="58">
        <v>1.10217276E-2</v>
      </c>
      <c r="L215" s="59">
        <v>0</v>
      </c>
      <c r="M215" s="59">
        <v>9.4000000000000004E-3</v>
      </c>
      <c r="N215" s="59">
        <v>0</v>
      </c>
    </row>
    <row r="216" spans="1:14">
      <c r="A216" t="s">
        <v>1603</v>
      </c>
      <c r="B216" t="s">
        <v>1604</v>
      </c>
      <c r="C216" t="s">
        <v>1517</v>
      </c>
      <c r="D216" t="s">
        <v>831</v>
      </c>
      <c r="E216" s="113" t="s">
        <v>3488</v>
      </c>
      <c r="F216" t="s">
        <v>1541</v>
      </c>
      <c r="G216" t="s">
        <v>100</v>
      </c>
      <c r="H216" s="58">
        <v>0.01</v>
      </c>
      <c r="I216" s="58">
        <v>2271</v>
      </c>
      <c r="J216" s="58">
        <v>0</v>
      </c>
      <c r="K216" s="58">
        <v>8.2369170000000001E-4</v>
      </c>
      <c r="L216" s="59">
        <v>0</v>
      </c>
      <c r="M216" s="59">
        <v>6.9999999999999999E-4</v>
      </c>
      <c r="N216" s="59">
        <v>0</v>
      </c>
    </row>
    <row r="217" spans="1:14">
      <c r="A217" t="s">
        <v>1605</v>
      </c>
      <c r="B217" t="s">
        <v>1606</v>
      </c>
      <c r="C217" t="s">
        <v>1513</v>
      </c>
      <c r="D217" t="s">
        <v>831</v>
      </c>
      <c r="E217" s="113" t="s">
        <v>3488</v>
      </c>
      <c r="F217" t="s">
        <v>1541</v>
      </c>
      <c r="G217" t="s">
        <v>100</v>
      </c>
      <c r="H217" s="58">
        <v>0.01</v>
      </c>
      <c r="I217" s="58">
        <v>10437.815699999999</v>
      </c>
      <c r="J217" s="58">
        <v>0</v>
      </c>
      <c r="K217" s="58">
        <v>3.7857957543899999E-3</v>
      </c>
      <c r="L217" s="59">
        <v>0</v>
      </c>
      <c r="M217" s="59">
        <v>3.2000000000000002E-3</v>
      </c>
      <c r="N217" s="59">
        <v>0</v>
      </c>
    </row>
    <row r="218" spans="1:14">
      <c r="A218" t="s">
        <v>1607</v>
      </c>
      <c r="B218" t="s">
        <v>1608</v>
      </c>
      <c r="C218" t="s">
        <v>1513</v>
      </c>
      <c r="D218" t="s">
        <v>831</v>
      </c>
      <c r="E218" s="113" t="s">
        <v>3488</v>
      </c>
      <c r="F218" t="s">
        <v>941</v>
      </c>
      <c r="G218" t="s">
        <v>100</v>
      </c>
      <c r="H218" s="58">
        <v>0.01</v>
      </c>
      <c r="I218" s="58">
        <v>5469</v>
      </c>
      <c r="J218" s="58">
        <v>0</v>
      </c>
      <c r="K218" s="58">
        <v>1.9836062999999998E-3</v>
      </c>
      <c r="L218" s="59">
        <v>0</v>
      </c>
      <c r="M218" s="59">
        <v>1.6999999999999999E-3</v>
      </c>
      <c r="N218" s="59">
        <v>0</v>
      </c>
    </row>
    <row r="219" spans="1:14">
      <c r="A219" t="s">
        <v>1609</v>
      </c>
      <c r="B219" t="s">
        <v>1610</v>
      </c>
      <c r="C219" t="s">
        <v>1517</v>
      </c>
      <c r="D219" t="s">
        <v>831</v>
      </c>
      <c r="E219" s="113" t="s">
        <v>3488</v>
      </c>
      <c r="F219" t="s">
        <v>941</v>
      </c>
      <c r="G219" t="s">
        <v>100</v>
      </c>
      <c r="H219" s="58">
        <v>0.01</v>
      </c>
      <c r="I219" s="58">
        <v>29488</v>
      </c>
      <c r="J219" s="58">
        <v>0</v>
      </c>
      <c r="K219" s="58">
        <v>1.0695297600000001E-2</v>
      </c>
      <c r="L219" s="59">
        <v>0</v>
      </c>
      <c r="M219" s="59">
        <v>9.1000000000000004E-3</v>
      </c>
      <c r="N219" s="59">
        <v>0</v>
      </c>
    </row>
    <row r="220" spans="1:14">
      <c r="A220" t="s">
        <v>1611</v>
      </c>
      <c r="B220" t="s">
        <v>1612</v>
      </c>
      <c r="C220" t="s">
        <v>1513</v>
      </c>
      <c r="D220" t="s">
        <v>831</v>
      </c>
      <c r="E220" s="113" t="s">
        <v>3488</v>
      </c>
      <c r="F220" t="s">
        <v>941</v>
      </c>
      <c r="G220" t="s">
        <v>100</v>
      </c>
      <c r="H220" s="58">
        <v>0.01</v>
      </c>
      <c r="I220" s="58">
        <v>2744</v>
      </c>
      <c r="J220" s="58">
        <v>0</v>
      </c>
      <c r="K220" s="58">
        <v>9.9524880000000007E-4</v>
      </c>
      <c r="L220" s="59">
        <v>0</v>
      </c>
      <c r="M220" s="59">
        <v>8.0000000000000004E-4</v>
      </c>
      <c r="N220" s="59">
        <v>0</v>
      </c>
    </row>
    <row r="221" spans="1:14">
      <c r="A221" t="s">
        <v>1613</v>
      </c>
      <c r="B221" t="s">
        <v>1614</v>
      </c>
      <c r="C221" t="s">
        <v>1513</v>
      </c>
      <c r="D221" t="s">
        <v>831</v>
      </c>
      <c r="E221" s="113" t="s">
        <v>3488</v>
      </c>
      <c r="F221" t="s">
        <v>1557</v>
      </c>
      <c r="G221" t="s">
        <v>100</v>
      </c>
      <c r="H221" s="58">
        <v>0.01</v>
      </c>
      <c r="I221" s="58">
        <v>3566</v>
      </c>
      <c r="J221" s="58">
        <v>0</v>
      </c>
      <c r="K221" s="58">
        <v>1.2933882E-3</v>
      </c>
      <c r="L221" s="59">
        <v>0</v>
      </c>
      <c r="M221" s="59">
        <v>1.1000000000000001E-3</v>
      </c>
      <c r="N221" s="59">
        <v>0</v>
      </c>
    </row>
    <row r="222" spans="1:14">
      <c r="A222" t="s">
        <v>1615</v>
      </c>
      <c r="B222" t="s">
        <v>1616</v>
      </c>
      <c r="C222" t="s">
        <v>1517</v>
      </c>
      <c r="D222" t="s">
        <v>831</v>
      </c>
      <c r="E222" s="113" t="s">
        <v>3488</v>
      </c>
      <c r="F222" t="s">
        <v>675</v>
      </c>
      <c r="G222" t="s">
        <v>100</v>
      </c>
      <c r="H222" s="58">
        <v>0.05</v>
      </c>
      <c r="I222" s="58">
        <v>1914</v>
      </c>
      <c r="J222" s="58">
        <v>0</v>
      </c>
      <c r="K222" s="58">
        <v>3.471039E-3</v>
      </c>
      <c r="L222" s="59">
        <v>0</v>
      </c>
      <c r="M222" s="59">
        <v>3.0000000000000001E-3</v>
      </c>
      <c r="N222" s="59">
        <v>0</v>
      </c>
    </row>
    <row r="223" spans="1:14">
      <c r="A223" t="s">
        <v>1617</v>
      </c>
      <c r="B223" t="s">
        <v>1618</v>
      </c>
      <c r="C223" t="s">
        <v>1619</v>
      </c>
      <c r="D223" t="s">
        <v>831</v>
      </c>
      <c r="E223" s="113" t="s">
        <v>3488</v>
      </c>
      <c r="F223" t="s">
        <v>1095</v>
      </c>
      <c r="G223" t="s">
        <v>104</v>
      </c>
      <c r="H223" s="58">
        <v>0.16</v>
      </c>
      <c r="I223" s="58">
        <v>1044</v>
      </c>
      <c r="J223" s="58">
        <v>0</v>
      </c>
      <c r="K223" s="58">
        <v>7.7187513599999997E-3</v>
      </c>
      <c r="L223" s="59">
        <v>0</v>
      </c>
      <c r="M223" s="59">
        <v>6.6E-3</v>
      </c>
      <c r="N223" s="59">
        <v>0</v>
      </c>
    </row>
    <row r="224" spans="1:14">
      <c r="A224" t="s">
        <v>189</v>
      </c>
      <c r="B224" s="114" t="s">
        <v>3488</v>
      </c>
      <c r="C224" s="114" t="s">
        <v>3488</v>
      </c>
      <c r="D224" s="115" t="s">
        <v>3488</v>
      </c>
      <c r="E224" s="115" t="s">
        <v>3488</v>
      </c>
      <c r="F224" s="115" t="s">
        <v>3488</v>
      </c>
      <c r="G224" s="115" t="s">
        <v>3488</v>
      </c>
      <c r="H224" s="115" t="s">
        <v>3488</v>
      </c>
      <c r="I224" s="115" t="s">
        <v>3488</v>
      </c>
      <c r="J224" s="115" t="s">
        <v>3488</v>
      </c>
      <c r="K224" s="115" t="s">
        <v>3488</v>
      </c>
      <c r="L224" s="115" t="s">
        <v>3488</v>
      </c>
      <c r="M224" s="115" t="s">
        <v>3488</v>
      </c>
      <c r="N224" s="115" t="s">
        <v>3488</v>
      </c>
    </row>
    <row r="225" spans="1:14">
      <c r="A225" t="s">
        <v>300</v>
      </c>
      <c r="B225" s="114" t="s">
        <v>3488</v>
      </c>
      <c r="C225" s="114" t="s">
        <v>3488</v>
      </c>
      <c r="D225" s="115" t="s">
        <v>3488</v>
      </c>
      <c r="E225" s="115" t="s">
        <v>3488</v>
      </c>
      <c r="F225" s="115" t="s">
        <v>3488</v>
      </c>
      <c r="G225" s="115" t="s">
        <v>3488</v>
      </c>
      <c r="H225" s="115" t="s">
        <v>3488</v>
      </c>
      <c r="I225" s="115" t="s">
        <v>3488</v>
      </c>
      <c r="J225" s="115" t="s">
        <v>3488</v>
      </c>
      <c r="K225" s="115" t="s">
        <v>3488</v>
      </c>
      <c r="L225" s="115" t="s">
        <v>3488</v>
      </c>
      <c r="M225" s="115" t="s">
        <v>3488</v>
      </c>
      <c r="N225" s="115" t="s">
        <v>3488</v>
      </c>
    </row>
    <row r="226" spans="1:14">
      <c r="A226" t="s">
        <v>301</v>
      </c>
      <c r="B226" s="114" t="s">
        <v>3488</v>
      </c>
      <c r="C226" s="114" t="s">
        <v>3488</v>
      </c>
      <c r="D226" s="115" t="s">
        <v>3488</v>
      </c>
      <c r="E226" s="115" t="s">
        <v>3488</v>
      </c>
      <c r="F226" s="115" t="s">
        <v>3488</v>
      </c>
      <c r="G226" s="115" t="s">
        <v>3488</v>
      </c>
      <c r="H226" s="115" t="s">
        <v>3488</v>
      </c>
      <c r="I226" s="115" t="s">
        <v>3488</v>
      </c>
      <c r="J226" s="115" t="s">
        <v>3488</v>
      </c>
      <c r="K226" s="115" t="s">
        <v>3488</v>
      </c>
      <c r="L226" s="115" t="s">
        <v>3488</v>
      </c>
      <c r="M226" s="115" t="s">
        <v>3488</v>
      </c>
      <c r="N226" s="115" t="s">
        <v>3488</v>
      </c>
    </row>
    <row r="227" spans="1:14">
      <c r="A227" t="s">
        <v>302</v>
      </c>
      <c r="B227" s="114" t="s">
        <v>3488</v>
      </c>
      <c r="C227" s="114" t="s">
        <v>3488</v>
      </c>
      <c r="D227" s="115" t="s">
        <v>3488</v>
      </c>
      <c r="E227" s="115" t="s">
        <v>3488</v>
      </c>
      <c r="F227" s="115" t="s">
        <v>3488</v>
      </c>
      <c r="G227" s="115" t="s">
        <v>3488</v>
      </c>
      <c r="H227" s="115" t="s">
        <v>3488</v>
      </c>
      <c r="I227" s="115" t="s">
        <v>3488</v>
      </c>
      <c r="J227" s="115" t="s">
        <v>3488</v>
      </c>
      <c r="K227" s="115" t="s">
        <v>3488</v>
      </c>
      <c r="L227" s="115" t="s">
        <v>3488</v>
      </c>
      <c r="M227" s="115" t="s">
        <v>3488</v>
      </c>
      <c r="N227" s="115" t="s">
        <v>3488</v>
      </c>
    </row>
    <row r="228" spans="1:14">
      <c r="A228" t="s">
        <v>303</v>
      </c>
      <c r="B228" s="114" t="s">
        <v>3488</v>
      </c>
      <c r="C228" s="114" t="s">
        <v>3488</v>
      </c>
      <c r="D228" s="115" t="s">
        <v>3488</v>
      </c>
      <c r="E228" s="115" t="s">
        <v>3488</v>
      </c>
      <c r="F228" s="115" t="s">
        <v>3488</v>
      </c>
      <c r="G228" s="115" t="s">
        <v>3488</v>
      </c>
      <c r="H228" s="115" t="s">
        <v>3488</v>
      </c>
      <c r="I228" s="115" t="s">
        <v>3488</v>
      </c>
      <c r="J228" s="115" t="s">
        <v>3488</v>
      </c>
      <c r="K228" s="115" t="s">
        <v>3488</v>
      </c>
      <c r="L228" s="115" t="s">
        <v>3488</v>
      </c>
      <c r="M228" s="115" t="s">
        <v>3488</v>
      </c>
      <c r="N228" s="115" t="s">
        <v>3488</v>
      </c>
    </row>
    <row r="229" spans="1:14" hidden="1">
      <c r="D229" s="14"/>
      <c r="E229" s="14"/>
      <c r="F229" s="14"/>
    </row>
    <row r="230" spans="1:14" hidden="1">
      <c r="D230" s="14"/>
      <c r="E230" s="14"/>
      <c r="F230" s="14"/>
    </row>
    <row r="231" spans="1:14" hidden="1">
      <c r="D231" s="14"/>
      <c r="E231" s="14"/>
      <c r="F231" s="14"/>
    </row>
    <row r="232" spans="1:14" hidden="1">
      <c r="D232" s="14"/>
      <c r="E232" s="14"/>
      <c r="F232" s="14"/>
    </row>
    <row r="233" spans="1:14" hidden="1">
      <c r="D233" s="14"/>
      <c r="E233" s="14"/>
      <c r="F233" s="14"/>
    </row>
    <row r="234" spans="1:14" hidden="1">
      <c r="D234" s="14"/>
      <c r="E234" s="14"/>
      <c r="F234" s="14"/>
    </row>
    <row r="235" spans="1:14" hidden="1">
      <c r="D235" s="14"/>
      <c r="E235" s="14"/>
      <c r="F235" s="14"/>
    </row>
    <row r="236" spans="1:14" hidden="1">
      <c r="D236" s="14"/>
      <c r="E236" s="14"/>
      <c r="F236" s="14"/>
    </row>
    <row r="237" spans="1:14" hidden="1">
      <c r="D237" s="14"/>
      <c r="E237" s="14"/>
      <c r="F237" s="14"/>
    </row>
    <row r="238" spans="1:14" hidden="1">
      <c r="D238" s="14"/>
      <c r="E238" s="14"/>
      <c r="F238" s="14"/>
    </row>
    <row r="239" spans="1:14" hidden="1">
      <c r="D239" s="14"/>
      <c r="E239" s="14"/>
      <c r="F239" s="14"/>
    </row>
    <row r="240" spans="1:14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A1:XFD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1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34" width="5.7109375" style="14" hidden="1"/>
    <col min="35" max="45" width="9.140625" style="14" hidden="1"/>
    <col min="46" max="52" width="0" style="14" hidden="1"/>
    <col min="53" max="16384" width="9.140625" style="14" hidden="1"/>
  </cols>
  <sheetData>
    <row r="1" spans="1:15">
      <c r="A1" s="2" t="s">
        <v>0</v>
      </c>
      <c r="B1" s="63" t="s">
        <v>3487</v>
      </c>
      <c r="D1" s="14"/>
      <c r="E1" s="14"/>
      <c r="F1" s="14"/>
    </row>
    <row r="2" spans="1:15">
      <c r="A2" s="2" t="s">
        <v>1</v>
      </c>
      <c r="B2" s="10" t="s">
        <v>2694</v>
      </c>
      <c r="D2" s="14"/>
      <c r="E2" s="14"/>
      <c r="F2" s="14"/>
    </row>
    <row r="3" spans="1:15">
      <c r="A3" s="2" t="s">
        <v>2</v>
      </c>
      <c r="B3" s="21" t="s">
        <v>2695</v>
      </c>
      <c r="D3" s="14"/>
      <c r="E3" s="14"/>
      <c r="F3" s="14"/>
    </row>
    <row r="4" spans="1:15">
      <c r="A4" s="2" t="s">
        <v>3</v>
      </c>
      <c r="B4" s="64" t="s">
        <v>165</v>
      </c>
      <c r="D4" s="14"/>
      <c r="E4" s="14"/>
      <c r="F4" s="14"/>
    </row>
    <row r="5" spans="1:15" ht="18.75">
      <c r="A5" s="90" t="s">
        <v>162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2"/>
    </row>
    <row r="6" spans="1:15" s="16" customFormat="1">
      <c r="A6" s="35" t="s">
        <v>45</v>
      </c>
      <c r="B6" s="36" t="s">
        <v>46</v>
      </c>
      <c r="C6" s="36" t="s">
        <v>66</v>
      </c>
      <c r="D6" s="36" t="s">
        <v>47</v>
      </c>
      <c r="E6" s="36" t="s">
        <v>80</v>
      </c>
      <c r="F6" s="36" t="s">
        <v>50</v>
      </c>
      <c r="G6" s="36" t="s">
        <v>155</v>
      </c>
      <c r="H6" s="36" t="s">
        <v>156</v>
      </c>
      <c r="I6" s="116" t="s">
        <v>160</v>
      </c>
      <c r="J6" s="36" t="s">
        <v>53</v>
      </c>
      <c r="K6" s="36" t="s">
        <v>69</v>
      </c>
      <c r="L6" s="36" t="s">
        <v>54</v>
      </c>
      <c r="M6" s="36" t="s">
        <v>151</v>
      </c>
      <c r="O6" s="14"/>
    </row>
    <row r="7" spans="1:15" s="16" customFormat="1">
      <c r="A7" s="107" t="s">
        <v>3488</v>
      </c>
      <c r="B7" s="108" t="s">
        <v>3488</v>
      </c>
      <c r="C7" s="108" t="s">
        <v>3488</v>
      </c>
      <c r="D7" s="108" t="s">
        <v>3488</v>
      </c>
      <c r="E7" s="108" t="s">
        <v>3488</v>
      </c>
      <c r="F7" s="108" t="s">
        <v>3488</v>
      </c>
      <c r="G7" s="23" t="s">
        <v>152</v>
      </c>
      <c r="H7" s="108" t="s">
        <v>3488</v>
      </c>
      <c r="I7" s="17" t="s">
        <v>153</v>
      </c>
      <c r="J7" s="23" t="s">
        <v>6</v>
      </c>
      <c r="K7" s="23" t="s">
        <v>7</v>
      </c>
      <c r="L7" s="32" t="s">
        <v>7</v>
      </c>
      <c r="M7" s="32" t="s">
        <v>7</v>
      </c>
    </row>
    <row r="8" spans="1:15" s="18" customFormat="1" ht="20.25">
      <c r="A8" s="109" t="s">
        <v>3488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26" t="s">
        <v>63</v>
      </c>
      <c r="L8" s="26" t="s">
        <v>72</v>
      </c>
      <c r="M8" s="26" t="s">
        <v>73</v>
      </c>
      <c r="N8" s="27"/>
    </row>
    <row r="9" spans="1:15" s="18" customFormat="1" ht="20.25">
      <c r="A9" s="19" t="s">
        <v>161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110" t="s">
        <v>3488</v>
      </c>
      <c r="G9" s="56">
        <v>528940.05000000005</v>
      </c>
      <c r="H9" s="110" t="s">
        <v>3488</v>
      </c>
      <c r="I9" s="56">
        <v>0</v>
      </c>
      <c r="J9" s="56">
        <v>14091.519166945665</v>
      </c>
      <c r="K9" s="110" t="s">
        <v>3488</v>
      </c>
      <c r="L9" s="57">
        <v>1</v>
      </c>
      <c r="M9" s="57">
        <v>3.0499999999999999E-2</v>
      </c>
      <c r="N9" s="27"/>
    </row>
    <row r="10" spans="1:15">
      <c r="A10" s="60" t="s">
        <v>170</v>
      </c>
      <c r="B10" s="114" t="s">
        <v>3488</v>
      </c>
      <c r="C10" s="115" t="s">
        <v>3488</v>
      </c>
      <c r="D10" s="115" t="s">
        <v>3488</v>
      </c>
      <c r="E10" s="115" t="s">
        <v>3488</v>
      </c>
      <c r="F10" s="115" t="s">
        <v>3488</v>
      </c>
      <c r="G10" s="62">
        <v>528936.05000000005</v>
      </c>
      <c r="H10" s="115" t="s">
        <v>3488</v>
      </c>
      <c r="I10" s="62">
        <v>0</v>
      </c>
      <c r="J10" s="62">
        <v>14091.085810942001</v>
      </c>
      <c r="K10" s="115" t="s">
        <v>3488</v>
      </c>
      <c r="L10" s="61">
        <v>1</v>
      </c>
      <c r="M10" s="61">
        <v>3.0499999999999999E-2</v>
      </c>
    </row>
    <row r="11" spans="1:15">
      <c r="A11" s="60" t="s">
        <v>1620</v>
      </c>
      <c r="B11" s="114" t="s">
        <v>3488</v>
      </c>
      <c r="C11" s="115" t="s">
        <v>3488</v>
      </c>
      <c r="D11" s="115" t="s">
        <v>3488</v>
      </c>
      <c r="E11" s="115" t="s">
        <v>3488</v>
      </c>
      <c r="F11" s="115" t="s">
        <v>3488</v>
      </c>
      <c r="G11" s="62">
        <v>5.14</v>
      </c>
      <c r="H11" s="115" t="s">
        <v>3488</v>
      </c>
      <c r="I11" s="62">
        <v>0</v>
      </c>
      <c r="J11" s="62">
        <v>0.16324269999999999</v>
      </c>
      <c r="K11" s="115" t="s">
        <v>3488</v>
      </c>
      <c r="L11" s="61">
        <v>0</v>
      </c>
      <c r="M11" s="61">
        <v>0</v>
      </c>
    </row>
    <row r="12" spans="1:15">
      <c r="A12" t="s">
        <v>1621</v>
      </c>
      <c r="B12" t="s">
        <v>1622</v>
      </c>
      <c r="C12" t="s">
        <v>96</v>
      </c>
      <c r="D12" t="s">
        <v>1623</v>
      </c>
      <c r="E12" t="s">
        <v>1624</v>
      </c>
      <c r="F12" t="s">
        <v>98</v>
      </c>
      <c r="G12" s="58">
        <v>0.53</v>
      </c>
      <c r="H12" s="58">
        <v>3429</v>
      </c>
      <c r="I12" s="58">
        <v>0</v>
      </c>
      <c r="J12" s="58">
        <v>1.8173700000000001E-2</v>
      </c>
      <c r="K12" s="59">
        <v>0</v>
      </c>
      <c r="L12" s="59">
        <v>0</v>
      </c>
      <c r="M12" s="59">
        <v>0</v>
      </c>
    </row>
    <row r="13" spans="1:15">
      <c r="A13" t="s">
        <v>1625</v>
      </c>
      <c r="B13" t="s">
        <v>1626</v>
      </c>
      <c r="C13" t="s">
        <v>96</v>
      </c>
      <c r="D13" t="s">
        <v>1623</v>
      </c>
      <c r="E13" t="s">
        <v>1624</v>
      </c>
      <c r="F13" t="s">
        <v>98</v>
      </c>
      <c r="G13" s="58">
        <v>1.18</v>
      </c>
      <c r="H13" s="58">
        <v>1855</v>
      </c>
      <c r="I13" s="58">
        <v>0</v>
      </c>
      <c r="J13" s="58">
        <v>2.1888999999999999E-2</v>
      </c>
      <c r="K13" s="59">
        <v>0</v>
      </c>
      <c r="L13" s="59">
        <v>0</v>
      </c>
      <c r="M13" s="59">
        <v>0</v>
      </c>
    </row>
    <row r="14" spans="1:15">
      <c r="A14" t="s">
        <v>1627</v>
      </c>
      <c r="B14" t="s">
        <v>1628</v>
      </c>
      <c r="C14" t="s">
        <v>96</v>
      </c>
      <c r="D14" t="s">
        <v>1629</v>
      </c>
      <c r="E14" t="s">
        <v>1624</v>
      </c>
      <c r="F14" t="s">
        <v>98</v>
      </c>
      <c r="G14" s="58">
        <v>0.12</v>
      </c>
      <c r="H14" s="58">
        <v>2759</v>
      </c>
      <c r="I14" s="58">
        <v>0</v>
      </c>
      <c r="J14" s="58">
        <v>3.3108E-3</v>
      </c>
      <c r="K14" s="59">
        <v>0</v>
      </c>
      <c r="L14" s="59">
        <v>0</v>
      </c>
      <c r="M14" s="59">
        <v>0</v>
      </c>
    </row>
    <row r="15" spans="1:15">
      <c r="A15" t="s">
        <v>1630</v>
      </c>
      <c r="B15" t="s">
        <v>1631</v>
      </c>
      <c r="C15" t="s">
        <v>96</v>
      </c>
      <c r="D15" t="s">
        <v>1629</v>
      </c>
      <c r="E15" t="s">
        <v>1624</v>
      </c>
      <c r="F15" t="s">
        <v>98</v>
      </c>
      <c r="G15" s="58">
        <v>0.96</v>
      </c>
      <c r="H15" s="58">
        <v>3381</v>
      </c>
      <c r="I15" s="58">
        <v>0</v>
      </c>
      <c r="J15" s="58">
        <v>3.2457600000000003E-2</v>
      </c>
      <c r="K15" s="59">
        <v>0</v>
      </c>
      <c r="L15" s="59">
        <v>0</v>
      </c>
      <c r="M15" s="59">
        <v>0</v>
      </c>
    </row>
    <row r="16" spans="1:15">
      <c r="A16" t="s">
        <v>1632</v>
      </c>
      <c r="B16" t="s">
        <v>1633</v>
      </c>
      <c r="C16" t="s">
        <v>96</v>
      </c>
      <c r="D16" t="s">
        <v>1629</v>
      </c>
      <c r="E16" t="s">
        <v>1624</v>
      </c>
      <c r="F16" t="s">
        <v>98</v>
      </c>
      <c r="G16" s="58">
        <v>1.1399999999999999</v>
      </c>
      <c r="H16" s="58">
        <v>1860</v>
      </c>
      <c r="I16" s="58">
        <v>0</v>
      </c>
      <c r="J16" s="58">
        <v>2.1204000000000001E-2</v>
      </c>
      <c r="K16" s="59">
        <v>0</v>
      </c>
      <c r="L16" s="59">
        <v>0</v>
      </c>
      <c r="M16" s="59">
        <v>0</v>
      </c>
    </row>
    <row r="17" spans="1:13">
      <c r="A17" t="s">
        <v>1634</v>
      </c>
      <c r="B17" t="s">
        <v>1635</v>
      </c>
      <c r="C17" t="s">
        <v>96</v>
      </c>
      <c r="D17" t="s">
        <v>1629</v>
      </c>
      <c r="E17" t="s">
        <v>1624</v>
      </c>
      <c r="F17" t="s">
        <v>98</v>
      </c>
      <c r="G17" s="58">
        <v>0.24</v>
      </c>
      <c r="H17" s="58">
        <v>1841</v>
      </c>
      <c r="I17" s="58">
        <v>0</v>
      </c>
      <c r="J17" s="58">
        <v>4.4184000000000003E-3</v>
      </c>
      <c r="K17" s="59">
        <v>0</v>
      </c>
      <c r="L17" s="59">
        <v>0</v>
      </c>
      <c r="M17" s="59">
        <v>0</v>
      </c>
    </row>
    <row r="18" spans="1:13">
      <c r="A18" t="s">
        <v>1636</v>
      </c>
      <c r="B18" t="s">
        <v>1637</v>
      </c>
      <c r="C18" t="s">
        <v>96</v>
      </c>
      <c r="D18" t="s">
        <v>1638</v>
      </c>
      <c r="E18" t="s">
        <v>1624</v>
      </c>
      <c r="F18" t="s">
        <v>98</v>
      </c>
      <c r="G18" s="58">
        <v>0.27</v>
      </c>
      <c r="H18" s="58">
        <v>1848</v>
      </c>
      <c r="I18" s="58">
        <v>0</v>
      </c>
      <c r="J18" s="58">
        <v>4.9896000000000003E-3</v>
      </c>
      <c r="K18" s="59">
        <v>0</v>
      </c>
      <c r="L18" s="59">
        <v>0</v>
      </c>
      <c r="M18" s="59">
        <v>0</v>
      </c>
    </row>
    <row r="19" spans="1:13">
      <c r="A19" t="s">
        <v>1639</v>
      </c>
      <c r="B19" t="s">
        <v>1640</v>
      </c>
      <c r="C19" t="s">
        <v>96</v>
      </c>
      <c r="D19" t="s">
        <v>1638</v>
      </c>
      <c r="E19" t="s">
        <v>1624</v>
      </c>
      <c r="F19" t="s">
        <v>98</v>
      </c>
      <c r="G19" s="58">
        <v>0.52</v>
      </c>
      <c r="H19" s="58">
        <v>3393</v>
      </c>
      <c r="I19" s="58">
        <v>0</v>
      </c>
      <c r="J19" s="58">
        <v>1.7643599999999999E-2</v>
      </c>
      <c r="K19" s="59">
        <v>0</v>
      </c>
      <c r="L19" s="59">
        <v>0</v>
      </c>
      <c r="M19" s="59">
        <v>0</v>
      </c>
    </row>
    <row r="20" spans="1:13">
      <c r="A20" t="s">
        <v>1641</v>
      </c>
      <c r="B20" t="s">
        <v>1642</v>
      </c>
      <c r="C20" t="s">
        <v>96</v>
      </c>
      <c r="D20" t="s">
        <v>1643</v>
      </c>
      <c r="E20" t="s">
        <v>1624</v>
      </c>
      <c r="F20" t="s">
        <v>98</v>
      </c>
      <c r="G20" s="58">
        <v>0.04</v>
      </c>
      <c r="H20" s="58">
        <v>33260</v>
      </c>
      <c r="I20" s="58">
        <v>0</v>
      </c>
      <c r="J20" s="58">
        <v>1.3304E-2</v>
      </c>
      <c r="K20" s="59">
        <v>0</v>
      </c>
      <c r="L20" s="59">
        <v>0</v>
      </c>
      <c r="M20" s="59">
        <v>0</v>
      </c>
    </row>
    <row r="21" spans="1:13">
      <c r="A21" t="s">
        <v>1644</v>
      </c>
      <c r="B21" t="s">
        <v>1645</v>
      </c>
      <c r="C21" t="s">
        <v>96</v>
      </c>
      <c r="D21" t="s">
        <v>1643</v>
      </c>
      <c r="E21" t="s">
        <v>1624</v>
      </c>
      <c r="F21" t="s">
        <v>98</v>
      </c>
      <c r="G21" s="58">
        <v>0.11</v>
      </c>
      <c r="H21" s="58">
        <v>18500</v>
      </c>
      <c r="I21" s="58">
        <v>0</v>
      </c>
      <c r="J21" s="58">
        <v>2.035E-2</v>
      </c>
      <c r="K21" s="59">
        <v>0</v>
      </c>
      <c r="L21" s="59">
        <v>0</v>
      </c>
      <c r="M21" s="59">
        <v>0</v>
      </c>
    </row>
    <row r="22" spans="1:13">
      <c r="A22" t="s">
        <v>1646</v>
      </c>
      <c r="B22" t="s">
        <v>1647</v>
      </c>
      <c r="C22" t="s">
        <v>96</v>
      </c>
      <c r="D22" t="s">
        <v>1643</v>
      </c>
      <c r="E22" t="s">
        <v>1624</v>
      </c>
      <c r="F22" t="s">
        <v>98</v>
      </c>
      <c r="G22" s="58">
        <v>0.03</v>
      </c>
      <c r="H22" s="58">
        <v>18340</v>
      </c>
      <c r="I22" s="58">
        <v>0</v>
      </c>
      <c r="J22" s="58">
        <v>5.5019999999999999E-3</v>
      </c>
      <c r="K22" s="59">
        <v>0</v>
      </c>
      <c r="L22" s="59">
        <v>0</v>
      </c>
      <c r="M22" s="59">
        <v>0</v>
      </c>
    </row>
    <row r="23" spans="1:13">
      <c r="A23" s="60" t="s">
        <v>1648</v>
      </c>
      <c r="B23" s="114" t="s">
        <v>3488</v>
      </c>
      <c r="C23" s="115" t="s">
        <v>3488</v>
      </c>
      <c r="D23" s="115" t="s">
        <v>3488</v>
      </c>
      <c r="E23" s="115" t="s">
        <v>3488</v>
      </c>
      <c r="F23" s="115" t="s">
        <v>3488</v>
      </c>
      <c r="G23" s="62">
        <v>0</v>
      </c>
      <c r="H23" s="115" t="s">
        <v>3488</v>
      </c>
      <c r="I23" s="62">
        <v>0</v>
      </c>
      <c r="J23" s="62">
        <v>0</v>
      </c>
      <c r="K23" s="115" t="s">
        <v>3488</v>
      </c>
      <c r="L23" s="61">
        <v>0</v>
      </c>
      <c r="M23" s="61">
        <v>0</v>
      </c>
    </row>
    <row r="24" spans="1:13">
      <c r="A24" t="s">
        <v>176</v>
      </c>
      <c r="B24" t="s">
        <v>176</v>
      </c>
      <c r="C24" s="115" t="s">
        <v>3488</v>
      </c>
      <c r="D24" s="115" t="s">
        <v>3488</v>
      </c>
      <c r="E24" t="s">
        <v>176</v>
      </c>
      <c r="F24" t="s">
        <v>176</v>
      </c>
      <c r="G24" s="58">
        <v>0</v>
      </c>
      <c r="H24" s="58">
        <v>0</v>
      </c>
      <c r="I24" s="115" t="s">
        <v>3488</v>
      </c>
      <c r="J24" s="58">
        <v>0</v>
      </c>
      <c r="K24" s="59">
        <v>0</v>
      </c>
      <c r="L24" s="59">
        <v>0</v>
      </c>
      <c r="M24" s="59">
        <v>0</v>
      </c>
    </row>
    <row r="25" spans="1:13">
      <c r="A25" s="60" t="s">
        <v>1649</v>
      </c>
      <c r="B25" s="114" t="s">
        <v>3488</v>
      </c>
      <c r="C25" s="115" t="s">
        <v>3488</v>
      </c>
      <c r="D25" s="115" t="s">
        <v>3488</v>
      </c>
      <c r="E25" s="115" t="s">
        <v>3488</v>
      </c>
      <c r="F25" s="115" t="s">
        <v>3488</v>
      </c>
      <c r="G25" s="62">
        <v>528930.91</v>
      </c>
      <c r="H25" s="115" t="s">
        <v>3488</v>
      </c>
      <c r="I25" s="62">
        <v>0</v>
      </c>
      <c r="J25" s="62">
        <v>14090.922568242</v>
      </c>
      <c r="K25" s="115" t="s">
        <v>3488</v>
      </c>
      <c r="L25" s="61">
        <v>1</v>
      </c>
      <c r="M25" s="61">
        <v>3.0499999999999999E-2</v>
      </c>
    </row>
    <row r="26" spans="1:13">
      <c r="A26" t="s">
        <v>1650</v>
      </c>
      <c r="B26" t="s">
        <v>1651</v>
      </c>
      <c r="C26" t="s">
        <v>96</v>
      </c>
      <c r="D26" t="s">
        <v>1623</v>
      </c>
      <c r="E26" t="s">
        <v>1652</v>
      </c>
      <c r="F26" t="s">
        <v>98</v>
      </c>
      <c r="G26" s="58">
        <v>176016.88</v>
      </c>
      <c r="H26" s="58">
        <v>381.09</v>
      </c>
      <c r="I26" s="58">
        <v>0</v>
      </c>
      <c r="J26" s="58">
        <v>670.78272799199999</v>
      </c>
      <c r="K26" s="59">
        <v>2.0999999999999999E-3</v>
      </c>
      <c r="L26" s="59">
        <v>4.7600000000000003E-2</v>
      </c>
      <c r="M26" s="59">
        <v>1.5E-3</v>
      </c>
    </row>
    <row r="27" spans="1:13">
      <c r="A27" t="s">
        <v>1653</v>
      </c>
      <c r="B27" t="s">
        <v>1654</v>
      </c>
      <c r="C27" t="s">
        <v>96</v>
      </c>
      <c r="D27" t="s">
        <v>1623</v>
      </c>
      <c r="E27" t="s">
        <v>1652</v>
      </c>
      <c r="F27" t="s">
        <v>98</v>
      </c>
      <c r="G27" s="58">
        <v>305.54000000000002</v>
      </c>
      <c r="H27" s="58">
        <v>352.49</v>
      </c>
      <c r="I27" s="58">
        <v>0</v>
      </c>
      <c r="J27" s="58">
        <v>1.0769979460000001</v>
      </c>
      <c r="K27" s="59">
        <v>0</v>
      </c>
      <c r="L27" s="59">
        <v>1E-4</v>
      </c>
      <c r="M27" s="59">
        <v>0</v>
      </c>
    </row>
    <row r="28" spans="1:13">
      <c r="A28" t="s">
        <v>1655</v>
      </c>
      <c r="B28" t="s">
        <v>1656</v>
      </c>
      <c r="C28" t="s">
        <v>96</v>
      </c>
      <c r="D28" t="s">
        <v>1629</v>
      </c>
      <c r="E28" t="s">
        <v>1652</v>
      </c>
      <c r="F28" t="s">
        <v>98</v>
      </c>
      <c r="G28" s="58">
        <v>329897.05</v>
      </c>
      <c r="H28" s="58">
        <v>3826</v>
      </c>
      <c r="I28" s="58">
        <v>0</v>
      </c>
      <c r="J28" s="58">
        <v>12621.861133</v>
      </c>
      <c r="K28" s="59">
        <v>1.9400000000000001E-2</v>
      </c>
      <c r="L28" s="59">
        <v>0.89570000000000005</v>
      </c>
      <c r="M28" s="59">
        <v>2.7300000000000001E-2</v>
      </c>
    </row>
    <row r="29" spans="1:13">
      <c r="A29" t="s">
        <v>1657</v>
      </c>
      <c r="B29" t="s">
        <v>1658</v>
      </c>
      <c r="C29" t="s">
        <v>96</v>
      </c>
      <c r="D29" t="s">
        <v>1638</v>
      </c>
      <c r="E29" t="s">
        <v>1652</v>
      </c>
      <c r="F29" t="s">
        <v>98</v>
      </c>
      <c r="G29" s="58">
        <v>2000</v>
      </c>
      <c r="H29" s="58">
        <v>353.96</v>
      </c>
      <c r="I29" s="58">
        <v>0</v>
      </c>
      <c r="J29" s="58">
        <v>7.0792000000000002</v>
      </c>
      <c r="K29" s="59">
        <v>0</v>
      </c>
      <c r="L29" s="59">
        <v>5.0000000000000001E-4</v>
      </c>
      <c r="M29" s="59">
        <v>0</v>
      </c>
    </row>
    <row r="30" spans="1:13">
      <c r="A30" t="s">
        <v>1659</v>
      </c>
      <c r="B30" t="s">
        <v>1660</v>
      </c>
      <c r="C30" t="s">
        <v>96</v>
      </c>
      <c r="D30" t="s">
        <v>1643</v>
      </c>
      <c r="E30" t="s">
        <v>1652</v>
      </c>
      <c r="F30" t="s">
        <v>98</v>
      </c>
      <c r="G30" s="58">
        <v>511</v>
      </c>
      <c r="H30" s="58">
        <v>3518.37</v>
      </c>
      <c r="I30" s="58">
        <v>0</v>
      </c>
      <c r="J30" s="58">
        <v>17.978870700000002</v>
      </c>
      <c r="K30" s="59">
        <v>0</v>
      </c>
      <c r="L30" s="59">
        <v>1.2999999999999999E-3</v>
      </c>
      <c r="M30" s="59">
        <v>0</v>
      </c>
    </row>
    <row r="31" spans="1:13">
      <c r="A31" t="s">
        <v>1661</v>
      </c>
      <c r="B31" t="s">
        <v>1662</v>
      </c>
      <c r="C31" t="s">
        <v>96</v>
      </c>
      <c r="D31" t="s">
        <v>1643</v>
      </c>
      <c r="E31" t="s">
        <v>1652</v>
      </c>
      <c r="F31" t="s">
        <v>98</v>
      </c>
      <c r="G31" s="58">
        <v>20200.439999999999</v>
      </c>
      <c r="H31" s="58">
        <v>3822.41</v>
      </c>
      <c r="I31" s="58">
        <v>0</v>
      </c>
      <c r="J31" s="58">
        <v>772.14363860399999</v>
      </c>
      <c r="K31" s="59">
        <v>1.9E-3</v>
      </c>
      <c r="L31" s="59">
        <v>5.4800000000000001E-2</v>
      </c>
      <c r="M31" s="59">
        <v>1.6999999999999999E-3</v>
      </c>
    </row>
    <row r="32" spans="1:13">
      <c r="A32" s="60" t="s">
        <v>1663</v>
      </c>
      <c r="B32" s="114" t="s">
        <v>3488</v>
      </c>
      <c r="C32" s="115" t="s">
        <v>3488</v>
      </c>
      <c r="D32" s="115" t="s">
        <v>3488</v>
      </c>
      <c r="E32" s="115" t="s">
        <v>3488</v>
      </c>
      <c r="F32" s="115" t="s">
        <v>3488</v>
      </c>
      <c r="G32" s="62">
        <v>0</v>
      </c>
      <c r="H32" s="115" t="s">
        <v>3488</v>
      </c>
      <c r="I32" s="62">
        <v>0</v>
      </c>
      <c r="J32" s="62">
        <v>0</v>
      </c>
      <c r="K32" s="115" t="s">
        <v>3488</v>
      </c>
      <c r="L32" s="61">
        <v>0</v>
      </c>
      <c r="M32" s="61">
        <v>0</v>
      </c>
    </row>
    <row r="33" spans="1:13">
      <c r="A33" t="s">
        <v>176</v>
      </c>
      <c r="B33" t="s">
        <v>176</v>
      </c>
      <c r="C33" s="115" t="s">
        <v>3488</v>
      </c>
      <c r="D33" s="115" t="s">
        <v>3488</v>
      </c>
      <c r="E33" t="s">
        <v>176</v>
      </c>
      <c r="F33" t="s">
        <v>176</v>
      </c>
      <c r="G33" s="58">
        <v>0</v>
      </c>
      <c r="H33" s="58">
        <v>0</v>
      </c>
      <c r="I33" s="115" t="s">
        <v>3488</v>
      </c>
      <c r="J33" s="58">
        <v>0</v>
      </c>
      <c r="K33" s="59">
        <v>0</v>
      </c>
      <c r="L33" s="59">
        <v>0</v>
      </c>
      <c r="M33" s="59">
        <v>0</v>
      </c>
    </row>
    <row r="34" spans="1:13">
      <c r="A34" s="60" t="s">
        <v>828</v>
      </c>
      <c r="B34" s="114" t="s">
        <v>3488</v>
      </c>
      <c r="C34" s="115" t="s">
        <v>3488</v>
      </c>
      <c r="D34" s="115" t="s">
        <v>3488</v>
      </c>
      <c r="E34" s="115" t="s">
        <v>3488</v>
      </c>
      <c r="F34" s="115" t="s">
        <v>3488</v>
      </c>
      <c r="G34" s="62">
        <v>0</v>
      </c>
      <c r="H34" s="115" t="s">
        <v>3488</v>
      </c>
      <c r="I34" s="62">
        <v>0</v>
      </c>
      <c r="J34" s="62">
        <v>0</v>
      </c>
      <c r="K34" s="115" t="s">
        <v>3488</v>
      </c>
      <c r="L34" s="61">
        <v>0</v>
      </c>
      <c r="M34" s="61">
        <v>0</v>
      </c>
    </row>
    <row r="35" spans="1:13">
      <c r="A35" t="s">
        <v>176</v>
      </c>
      <c r="B35" t="s">
        <v>176</v>
      </c>
      <c r="C35" s="115" t="s">
        <v>3488</v>
      </c>
      <c r="D35" s="115" t="s">
        <v>3488</v>
      </c>
      <c r="E35" t="s">
        <v>176</v>
      </c>
      <c r="F35" t="s">
        <v>176</v>
      </c>
      <c r="G35" s="58">
        <v>0</v>
      </c>
      <c r="H35" s="58">
        <v>0</v>
      </c>
      <c r="I35" s="115" t="s">
        <v>3488</v>
      </c>
      <c r="J35" s="58">
        <v>0</v>
      </c>
      <c r="K35" s="59">
        <v>0</v>
      </c>
      <c r="L35" s="59">
        <v>0</v>
      </c>
      <c r="M35" s="59">
        <v>0</v>
      </c>
    </row>
    <row r="36" spans="1:13">
      <c r="A36" s="60" t="s">
        <v>1664</v>
      </c>
      <c r="B36" s="114" t="s">
        <v>3488</v>
      </c>
      <c r="C36" s="115" t="s">
        <v>3488</v>
      </c>
      <c r="D36" s="115" t="s">
        <v>3488</v>
      </c>
      <c r="E36" s="115" t="s">
        <v>3488</v>
      </c>
      <c r="F36" s="115" t="s">
        <v>3488</v>
      </c>
      <c r="G36" s="62">
        <v>0</v>
      </c>
      <c r="H36" s="115" t="s">
        <v>3488</v>
      </c>
      <c r="I36" s="62">
        <v>0</v>
      </c>
      <c r="J36" s="62">
        <v>0</v>
      </c>
      <c r="K36" s="115" t="s">
        <v>3488</v>
      </c>
      <c r="L36" s="61">
        <v>0</v>
      </c>
      <c r="M36" s="61">
        <v>0</v>
      </c>
    </row>
    <row r="37" spans="1:13">
      <c r="A37" t="s">
        <v>176</v>
      </c>
      <c r="B37" t="s">
        <v>176</v>
      </c>
      <c r="C37" s="115" t="s">
        <v>3488</v>
      </c>
      <c r="D37" s="115" t="s">
        <v>3488</v>
      </c>
      <c r="E37" t="s">
        <v>176</v>
      </c>
      <c r="F37" t="s">
        <v>176</v>
      </c>
      <c r="G37" s="58">
        <v>0</v>
      </c>
      <c r="H37" s="58">
        <v>0</v>
      </c>
      <c r="I37" s="115" t="s">
        <v>3488</v>
      </c>
      <c r="J37" s="58">
        <v>0</v>
      </c>
      <c r="K37" s="59">
        <v>0</v>
      </c>
      <c r="L37" s="59">
        <v>0</v>
      </c>
      <c r="M37" s="59">
        <v>0</v>
      </c>
    </row>
    <row r="38" spans="1:13">
      <c r="A38" s="60" t="s">
        <v>187</v>
      </c>
      <c r="B38" s="114" t="s">
        <v>3488</v>
      </c>
      <c r="C38" s="115" t="s">
        <v>3488</v>
      </c>
      <c r="D38" s="115" t="s">
        <v>3488</v>
      </c>
      <c r="E38" s="115" t="s">
        <v>3488</v>
      </c>
      <c r="F38" s="115" t="s">
        <v>3488</v>
      </c>
      <c r="G38" s="62">
        <v>4</v>
      </c>
      <c r="H38" s="115" t="s">
        <v>3488</v>
      </c>
      <c r="I38" s="62">
        <v>0</v>
      </c>
      <c r="J38" s="62">
        <v>0.43335600366549998</v>
      </c>
      <c r="K38" s="115" t="s">
        <v>3488</v>
      </c>
      <c r="L38" s="61">
        <v>0</v>
      </c>
      <c r="M38" s="61">
        <v>0</v>
      </c>
    </row>
    <row r="39" spans="1:13">
      <c r="A39" s="60" t="s">
        <v>1665</v>
      </c>
      <c r="B39" s="114" t="s">
        <v>3488</v>
      </c>
      <c r="C39" s="115" t="s">
        <v>3488</v>
      </c>
      <c r="D39" s="115" t="s">
        <v>3488</v>
      </c>
      <c r="E39" s="115" t="s">
        <v>3488</v>
      </c>
      <c r="F39" s="115" t="s">
        <v>3488</v>
      </c>
      <c r="G39" s="62">
        <v>4</v>
      </c>
      <c r="H39" s="115" t="s">
        <v>3488</v>
      </c>
      <c r="I39" s="62">
        <v>0</v>
      </c>
      <c r="J39" s="62">
        <v>0.43335600366549998</v>
      </c>
      <c r="K39" s="115" t="s">
        <v>3488</v>
      </c>
      <c r="L39" s="61">
        <v>0</v>
      </c>
      <c r="M39" s="61">
        <v>0</v>
      </c>
    </row>
    <row r="40" spans="1:13">
      <c r="A40" t="s">
        <v>1666</v>
      </c>
      <c r="B40" t="s">
        <v>1667</v>
      </c>
      <c r="C40" t="s">
        <v>1513</v>
      </c>
      <c r="D40" s="113" t="s">
        <v>3488</v>
      </c>
      <c r="E40" t="s">
        <v>1624</v>
      </c>
      <c r="F40" t="s">
        <v>100</v>
      </c>
      <c r="G40" s="58">
        <v>0.02</v>
      </c>
      <c r="H40" s="58">
        <v>5335</v>
      </c>
      <c r="I40" s="58">
        <v>0</v>
      </c>
      <c r="J40" s="58">
        <v>3.8700090000000002E-3</v>
      </c>
      <c r="K40" s="59">
        <v>0</v>
      </c>
      <c r="L40" s="59">
        <v>0</v>
      </c>
      <c r="M40" s="59">
        <v>0</v>
      </c>
    </row>
    <row r="41" spans="1:13">
      <c r="A41" t="s">
        <v>1668</v>
      </c>
      <c r="B41" t="s">
        <v>1669</v>
      </c>
      <c r="C41" t="s">
        <v>1513</v>
      </c>
      <c r="D41" s="113" t="s">
        <v>3488</v>
      </c>
      <c r="E41" t="s">
        <v>1624</v>
      </c>
      <c r="F41" t="s">
        <v>100</v>
      </c>
      <c r="G41" s="58">
        <v>0.05</v>
      </c>
      <c r="H41" s="58">
        <v>6333</v>
      </c>
      <c r="I41" s="58">
        <v>0</v>
      </c>
      <c r="J41" s="58">
        <v>1.14848955E-2</v>
      </c>
      <c r="K41" s="59">
        <v>0</v>
      </c>
      <c r="L41" s="59">
        <v>0</v>
      </c>
      <c r="M41" s="59">
        <v>0</v>
      </c>
    </row>
    <row r="42" spans="1:13">
      <c r="A42" t="s">
        <v>1670</v>
      </c>
      <c r="B42" t="s">
        <v>1671</v>
      </c>
      <c r="C42" t="s">
        <v>108</v>
      </c>
      <c r="D42" s="113" t="s">
        <v>3488</v>
      </c>
      <c r="E42" t="s">
        <v>1624</v>
      </c>
      <c r="F42" t="s">
        <v>100</v>
      </c>
      <c r="G42" s="58">
        <v>0.14000000000000001</v>
      </c>
      <c r="H42" s="58">
        <v>6579.6</v>
      </c>
      <c r="I42" s="58">
        <v>0</v>
      </c>
      <c r="J42" s="58">
        <v>3.340989288E-2</v>
      </c>
      <c r="K42" s="59">
        <v>0</v>
      </c>
      <c r="L42" s="59">
        <v>0</v>
      </c>
      <c r="M42" s="59">
        <v>0</v>
      </c>
    </row>
    <row r="43" spans="1:13">
      <c r="A43" t="s">
        <v>1672</v>
      </c>
      <c r="B43" t="s">
        <v>1673</v>
      </c>
      <c r="C43" t="s">
        <v>108</v>
      </c>
      <c r="D43" s="113" t="s">
        <v>3488</v>
      </c>
      <c r="E43" t="s">
        <v>1624</v>
      </c>
      <c r="F43" t="s">
        <v>100</v>
      </c>
      <c r="G43" s="58">
        <v>0.1</v>
      </c>
      <c r="H43" s="58">
        <v>1866.48</v>
      </c>
      <c r="I43" s="58">
        <v>0</v>
      </c>
      <c r="J43" s="58">
        <v>6.7697229600000002E-3</v>
      </c>
      <c r="K43" s="59">
        <v>0</v>
      </c>
      <c r="L43" s="59">
        <v>0</v>
      </c>
      <c r="M43" s="59">
        <v>0</v>
      </c>
    </row>
    <row r="44" spans="1:13">
      <c r="A44" t="s">
        <v>1674</v>
      </c>
      <c r="B44" t="s">
        <v>1675</v>
      </c>
      <c r="C44" t="s">
        <v>108</v>
      </c>
      <c r="D44" s="113" t="s">
        <v>3488</v>
      </c>
      <c r="E44" t="s">
        <v>1624</v>
      </c>
      <c r="F44" t="s">
        <v>100</v>
      </c>
      <c r="G44" s="58">
        <v>0.01</v>
      </c>
      <c r="H44" s="58">
        <v>4831.8</v>
      </c>
      <c r="I44" s="58">
        <v>0</v>
      </c>
      <c r="J44" s="58">
        <v>1.75249386E-3</v>
      </c>
      <c r="K44" s="59">
        <v>0</v>
      </c>
      <c r="L44" s="59">
        <v>0</v>
      </c>
      <c r="M44" s="59">
        <v>0</v>
      </c>
    </row>
    <row r="45" spans="1:13">
      <c r="A45" t="s">
        <v>1676</v>
      </c>
      <c r="B45" t="s">
        <v>1677</v>
      </c>
      <c r="C45" t="s">
        <v>1513</v>
      </c>
      <c r="D45" s="113" t="s">
        <v>3488</v>
      </c>
      <c r="E45" t="s">
        <v>1624</v>
      </c>
      <c r="F45" t="s">
        <v>100</v>
      </c>
      <c r="G45" s="58">
        <v>0.01</v>
      </c>
      <c r="H45" s="58">
        <v>40564</v>
      </c>
      <c r="I45" s="58">
        <v>0</v>
      </c>
      <c r="J45" s="58">
        <v>1.47125628E-2</v>
      </c>
      <c r="K45" s="59">
        <v>0</v>
      </c>
      <c r="L45" s="59">
        <v>0</v>
      </c>
      <c r="M45" s="59">
        <v>0</v>
      </c>
    </row>
    <row r="46" spans="1:13">
      <c r="A46" t="s">
        <v>1678</v>
      </c>
      <c r="B46" t="s">
        <v>1679</v>
      </c>
      <c r="C46" t="s">
        <v>1619</v>
      </c>
      <c r="D46" s="113" t="s">
        <v>3488</v>
      </c>
      <c r="E46" t="s">
        <v>1624</v>
      </c>
      <c r="F46" t="s">
        <v>100</v>
      </c>
      <c r="G46" s="58">
        <v>0.87</v>
      </c>
      <c r="H46" s="58">
        <v>855.35</v>
      </c>
      <c r="I46" s="58">
        <v>0</v>
      </c>
      <c r="J46" s="58">
        <v>2.6990483714999999E-2</v>
      </c>
      <c r="K46" s="59">
        <v>0</v>
      </c>
      <c r="L46" s="59">
        <v>0</v>
      </c>
      <c r="M46" s="59">
        <v>0</v>
      </c>
    </row>
    <row r="47" spans="1:13">
      <c r="A47" t="s">
        <v>1680</v>
      </c>
      <c r="B47" t="s">
        <v>1681</v>
      </c>
      <c r="C47" t="s">
        <v>1619</v>
      </c>
      <c r="D47" s="113" t="s">
        <v>3488</v>
      </c>
      <c r="E47" t="s">
        <v>1624</v>
      </c>
      <c r="F47" t="s">
        <v>100</v>
      </c>
      <c r="G47" s="58">
        <v>0.25</v>
      </c>
      <c r="H47" s="58">
        <v>1064</v>
      </c>
      <c r="I47" s="58">
        <v>0</v>
      </c>
      <c r="J47" s="58">
        <v>9.6478199999999997E-3</v>
      </c>
      <c r="K47" s="59">
        <v>0</v>
      </c>
      <c r="L47" s="59">
        <v>0</v>
      </c>
      <c r="M47" s="59">
        <v>0</v>
      </c>
    </row>
    <row r="48" spans="1:13">
      <c r="A48" t="s">
        <v>1682</v>
      </c>
      <c r="B48" t="s">
        <v>1683</v>
      </c>
      <c r="C48" t="s">
        <v>108</v>
      </c>
      <c r="D48" s="113" t="s">
        <v>3488</v>
      </c>
      <c r="E48" t="s">
        <v>1624</v>
      </c>
      <c r="F48" t="s">
        <v>100</v>
      </c>
      <c r="G48" s="58">
        <v>0.04</v>
      </c>
      <c r="H48" s="58">
        <v>4281.5</v>
      </c>
      <c r="I48" s="58">
        <v>0</v>
      </c>
      <c r="J48" s="58">
        <v>6.2116002000000003E-3</v>
      </c>
      <c r="K48" s="59">
        <v>0</v>
      </c>
      <c r="L48" s="59">
        <v>0</v>
      </c>
      <c r="M48" s="59">
        <v>0</v>
      </c>
    </row>
    <row r="49" spans="1:13">
      <c r="A49" t="s">
        <v>1684</v>
      </c>
      <c r="B49" t="s">
        <v>1685</v>
      </c>
      <c r="C49" t="s">
        <v>1619</v>
      </c>
      <c r="D49" s="113" t="s">
        <v>3488</v>
      </c>
      <c r="E49" t="s">
        <v>1624</v>
      </c>
      <c r="F49" t="s">
        <v>100</v>
      </c>
      <c r="G49" s="58">
        <v>0.28000000000000003</v>
      </c>
      <c r="H49" s="58">
        <v>491.97</v>
      </c>
      <c r="I49" s="58">
        <v>0</v>
      </c>
      <c r="J49" s="58">
        <v>4.9962505320000003E-3</v>
      </c>
      <c r="K49" s="59">
        <v>0</v>
      </c>
      <c r="L49" s="59">
        <v>0</v>
      </c>
      <c r="M49" s="59">
        <v>0</v>
      </c>
    </row>
    <row r="50" spans="1:13">
      <c r="A50" t="s">
        <v>1686</v>
      </c>
      <c r="B50" t="s">
        <v>1687</v>
      </c>
      <c r="C50" t="s">
        <v>1619</v>
      </c>
      <c r="D50" s="113" t="s">
        <v>3488</v>
      </c>
      <c r="E50" t="s">
        <v>1624</v>
      </c>
      <c r="F50" t="s">
        <v>100</v>
      </c>
      <c r="G50" s="58">
        <v>0.03</v>
      </c>
      <c r="H50" s="58">
        <v>3962.75</v>
      </c>
      <c r="I50" s="58">
        <v>0</v>
      </c>
      <c r="J50" s="58">
        <v>4.3118682750000002E-3</v>
      </c>
      <c r="K50" s="59">
        <v>0</v>
      </c>
      <c r="L50" s="59">
        <v>0</v>
      </c>
      <c r="M50" s="59">
        <v>0</v>
      </c>
    </row>
    <row r="51" spans="1:13">
      <c r="A51" t="s">
        <v>1688</v>
      </c>
      <c r="B51" t="s">
        <v>1689</v>
      </c>
      <c r="C51" t="s">
        <v>108</v>
      </c>
      <c r="D51" s="113" t="s">
        <v>3488</v>
      </c>
      <c r="E51" t="s">
        <v>1624</v>
      </c>
      <c r="F51" t="s">
        <v>102</v>
      </c>
      <c r="G51" s="58">
        <v>0.25</v>
      </c>
      <c r="H51" s="58">
        <v>690</v>
      </c>
      <c r="I51" s="58">
        <v>0</v>
      </c>
      <c r="J51" s="58">
        <v>6.9200099999999999E-3</v>
      </c>
      <c r="K51" s="59">
        <v>0</v>
      </c>
      <c r="L51" s="59">
        <v>0</v>
      </c>
      <c r="M51" s="59">
        <v>0</v>
      </c>
    </row>
    <row r="52" spans="1:13">
      <c r="A52" t="s">
        <v>1690</v>
      </c>
      <c r="B52" t="s">
        <v>1691</v>
      </c>
      <c r="C52" t="s">
        <v>108</v>
      </c>
      <c r="D52" s="113" t="s">
        <v>3488</v>
      </c>
      <c r="E52" t="s">
        <v>1624</v>
      </c>
      <c r="F52" t="s">
        <v>100</v>
      </c>
      <c r="G52" s="58">
        <v>0.16</v>
      </c>
      <c r="H52" s="58">
        <v>772.45</v>
      </c>
      <c r="I52" s="58">
        <v>0</v>
      </c>
      <c r="J52" s="58">
        <v>4.4826818399999998E-3</v>
      </c>
      <c r="K52" s="59">
        <v>0</v>
      </c>
      <c r="L52" s="59">
        <v>0</v>
      </c>
      <c r="M52" s="59">
        <v>0</v>
      </c>
    </row>
    <row r="53" spans="1:13">
      <c r="A53" t="s">
        <v>1692</v>
      </c>
      <c r="B53" t="s">
        <v>1693</v>
      </c>
      <c r="C53" t="s">
        <v>1513</v>
      </c>
      <c r="D53" s="113" t="s">
        <v>3488</v>
      </c>
      <c r="E53" t="s">
        <v>1624</v>
      </c>
      <c r="F53" t="s">
        <v>100</v>
      </c>
      <c r="G53" s="58">
        <v>0.01</v>
      </c>
      <c r="H53" s="58">
        <v>5397</v>
      </c>
      <c r="I53" s="58">
        <v>0</v>
      </c>
      <c r="J53" s="58">
        <v>1.9574918999999999E-3</v>
      </c>
      <c r="K53" s="59">
        <v>0</v>
      </c>
      <c r="L53" s="59">
        <v>0</v>
      </c>
      <c r="M53" s="59">
        <v>0</v>
      </c>
    </row>
    <row r="54" spans="1:13">
      <c r="A54" t="s">
        <v>1694</v>
      </c>
      <c r="B54" t="s">
        <v>1695</v>
      </c>
      <c r="C54" t="s">
        <v>108</v>
      </c>
      <c r="D54" s="113" t="s">
        <v>3488</v>
      </c>
      <c r="E54" t="s">
        <v>1624</v>
      </c>
      <c r="F54" t="s">
        <v>100</v>
      </c>
      <c r="G54" s="58">
        <v>0.16</v>
      </c>
      <c r="H54" s="58">
        <v>567.15</v>
      </c>
      <c r="I54" s="58">
        <v>0</v>
      </c>
      <c r="J54" s="58">
        <v>3.2912848800000002E-3</v>
      </c>
      <c r="K54" s="59">
        <v>0</v>
      </c>
      <c r="L54" s="59">
        <v>0</v>
      </c>
      <c r="M54" s="59">
        <v>0</v>
      </c>
    </row>
    <row r="55" spans="1:13">
      <c r="A55" t="s">
        <v>1696</v>
      </c>
      <c r="B55" t="s">
        <v>1697</v>
      </c>
      <c r="C55" t="s">
        <v>108</v>
      </c>
      <c r="D55" s="113" t="s">
        <v>3488</v>
      </c>
      <c r="E55" t="s">
        <v>1624</v>
      </c>
      <c r="F55" t="s">
        <v>102</v>
      </c>
      <c r="G55" s="58">
        <v>0.28999999999999998</v>
      </c>
      <c r="H55" s="58">
        <v>2972.5</v>
      </c>
      <c r="I55" s="58">
        <v>0</v>
      </c>
      <c r="J55" s="58">
        <v>3.4580994900000002E-2</v>
      </c>
      <c r="K55" s="59">
        <v>0</v>
      </c>
      <c r="L55" s="59">
        <v>0</v>
      </c>
      <c r="M55" s="59">
        <v>0</v>
      </c>
    </row>
    <row r="56" spans="1:13">
      <c r="A56" t="s">
        <v>1698</v>
      </c>
      <c r="B56" t="s">
        <v>1699</v>
      </c>
      <c r="C56" t="s">
        <v>1513</v>
      </c>
      <c r="D56" s="113" t="s">
        <v>3488</v>
      </c>
      <c r="E56" t="s">
        <v>1624</v>
      </c>
      <c r="F56" t="s">
        <v>100</v>
      </c>
      <c r="G56" s="58">
        <v>0.04</v>
      </c>
      <c r="H56" s="58">
        <v>7266</v>
      </c>
      <c r="I56" s="58">
        <v>0</v>
      </c>
      <c r="J56" s="58">
        <v>1.05415128E-2</v>
      </c>
      <c r="K56" s="59">
        <v>0</v>
      </c>
      <c r="L56" s="59">
        <v>0</v>
      </c>
      <c r="M56" s="59">
        <v>0</v>
      </c>
    </row>
    <row r="57" spans="1:13">
      <c r="A57" t="s">
        <v>1700</v>
      </c>
      <c r="B57" t="s">
        <v>1701</v>
      </c>
      <c r="C57" t="s">
        <v>1513</v>
      </c>
      <c r="D57" s="113" t="s">
        <v>3488</v>
      </c>
      <c r="E57" t="s">
        <v>1624</v>
      </c>
      <c r="F57" t="s">
        <v>100</v>
      </c>
      <c r="G57" s="58">
        <v>0.05</v>
      </c>
      <c r="H57" s="58">
        <v>3487.98</v>
      </c>
      <c r="I57" s="58">
        <v>0</v>
      </c>
      <c r="J57" s="58">
        <v>6.3254517299999998E-3</v>
      </c>
      <c r="K57" s="59">
        <v>0</v>
      </c>
      <c r="L57" s="59">
        <v>0</v>
      </c>
      <c r="M57" s="59">
        <v>0</v>
      </c>
    </row>
    <row r="58" spans="1:13">
      <c r="A58" t="s">
        <v>1702</v>
      </c>
      <c r="B58" t="s">
        <v>1703</v>
      </c>
      <c r="C58" t="s">
        <v>108</v>
      </c>
      <c r="D58" s="113" t="s">
        <v>3488</v>
      </c>
      <c r="E58" t="s">
        <v>1624</v>
      </c>
      <c r="F58" t="s">
        <v>105</v>
      </c>
      <c r="G58" s="58">
        <v>7.0000000000000007E-2</v>
      </c>
      <c r="H58" s="58">
        <v>5340</v>
      </c>
      <c r="I58" s="58">
        <v>0</v>
      </c>
      <c r="J58" s="58">
        <v>1.0238755800000001E-2</v>
      </c>
      <c r="K58" s="59">
        <v>0</v>
      </c>
      <c r="L58" s="59">
        <v>0</v>
      </c>
      <c r="M58" s="59">
        <v>0</v>
      </c>
    </row>
    <row r="59" spans="1:13">
      <c r="A59" t="s">
        <v>1704</v>
      </c>
      <c r="B59" t="s">
        <v>1705</v>
      </c>
      <c r="C59" t="s">
        <v>1619</v>
      </c>
      <c r="D59" s="113" t="s">
        <v>3488</v>
      </c>
      <c r="E59" t="s">
        <v>1624</v>
      </c>
      <c r="F59" t="s">
        <v>100</v>
      </c>
      <c r="G59" s="58">
        <v>0.16</v>
      </c>
      <c r="H59" s="58">
        <v>1022.25</v>
      </c>
      <c r="I59" s="58">
        <v>0</v>
      </c>
      <c r="J59" s="58">
        <v>5.9323212E-3</v>
      </c>
      <c r="K59" s="59">
        <v>0</v>
      </c>
      <c r="L59" s="59">
        <v>0</v>
      </c>
      <c r="M59" s="59">
        <v>0</v>
      </c>
    </row>
    <row r="60" spans="1:13">
      <c r="A60" t="s">
        <v>1706</v>
      </c>
      <c r="B60" t="s">
        <v>1707</v>
      </c>
      <c r="C60" t="s">
        <v>108</v>
      </c>
      <c r="D60" s="113" t="s">
        <v>3488</v>
      </c>
      <c r="E60" t="s">
        <v>1624</v>
      </c>
      <c r="F60" t="s">
        <v>100</v>
      </c>
      <c r="G60" s="58">
        <v>0.02</v>
      </c>
      <c r="H60" s="58">
        <v>4819</v>
      </c>
      <c r="I60" s="58">
        <v>0</v>
      </c>
      <c r="J60" s="58">
        <v>3.4957026E-3</v>
      </c>
      <c r="K60" s="59">
        <v>0</v>
      </c>
      <c r="L60" s="59">
        <v>0</v>
      </c>
      <c r="M60" s="59">
        <v>0</v>
      </c>
    </row>
    <row r="61" spans="1:13">
      <c r="A61" t="s">
        <v>1708</v>
      </c>
      <c r="B61" t="s">
        <v>1709</v>
      </c>
      <c r="C61" t="s">
        <v>1513</v>
      </c>
      <c r="D61" s="113" t="s">
        <v>3488</v>
      </c>
      <c r="E61" t="s">
        <v>1624</v>
      </c>
      <c r="F61" t="s">
        <v>100</v>
      </c>
      <c r="G61" s="58">
        <v>0.06</v>
      </c>
      <c r="H61" s="58">
        <v>6526.5</v>
      </c>
      <c r="I61" s="58">
        <v>0</v>
      </c>
      <c r="J61" s="58">
        <v>1.42029693E-2</v>
      </c>
      <c r="K61" s="59">
        <v>0</v>
      </c>
      <c r="L61" s="59">
        <v>0</v>
      </c>
      <c r="M61" s="59">
        <v>0</v>
      </c>
    </row>
    <row r="62" spans="1:13">
      <c r="A62" t="s">
        <v>1710</v>
      </c>
      <c r="B62" t="s">
        <v>1711</v>
      </c>
      <c r="C62" t="s">
        <v>108</v>
      </c>
      <c r="D62" s="113" t="s">
        <v>3488</v>
      </c>
      <c r="E62" t="s">
        <v>1624</v>
      </c>
      <c r="F62" t="s">
        <v>102</v>
      </c>
      <c r="G62" s="58">
        <v>0.06</v>
      </c>
      <c r="H62" s="58">
        <v>21775</v>
      </c>
      <c r="I62" s="58">
        <v>0</v>
      </c>
      <c r="J62" s="58">
        <v>5.2411553999999999E-2</v>
      </c>
      <c r="K62" s="59">
        <v>0</v>
      </c>
      <c r="L62" s="59">
        <v>0</v>
      </c>
      <c r="M62" s="59">
        <v>0</v>
      </c>
    </row>
    <row r="63" spans="1:13">
      <c r="A63" t="s">
        <v>1712</v>
      </c>
      <c r="B63" t="s">
        <v>1713</v>
      </c>
      <c r="C63" t="s">
        <v>108</v>
      </c>
      <c r="D63" s="113" t="s">
        <v>3488</v>
      </c>
      <c r="E63" t="s">
        <v>1624</v>
      </c>
      <c r="F63" t="s">
        <v>102</v>
      </c>
      <c r="G63" s="58">
        <v>0.03</v>
      </c>
      <c r="H63" s="58">
        <v>9116.7000000000007</v>
      </c>
      <c r="I63" s="58">
        <v>0</v>
      </c>
      <c r="J63" s="58">
        <v>1.0971766116E-2</v>
      </c>
      <c r="K63" s="59">
        <v>0</v>
      </c>
      <c r="L63" s="59">
        <v>0</v>
      </c>
      <c r="M63" s="59">
        <v>0</v>
      </c>
    </row>
    <row r="64" spans="1:13">
      <c r="A64" t="s">
        <v>1714</v>
      </c>
      <c r="B64" t="s">
        <v>1715</v>
      </c>
      <c r="C64" t="s">
        <v>108</v>
      </c>
      <c r="D64" s="113" t="s">
        <v>3488</v>
      </c>
      <c r="E64" t="s">
        <v>1624</v>
      </c>
      <c r="F64" t="s">
        <v>102</v>
      </c>
      <c r="G64" s="58">
        <v>0.05</v>
      </c>
      <c r="H64" s="58">
        <v>2553.8000000000002</v>
      </c>
      <c r="I64" s="58">
        <v>0</v>
      </c>
      <c r="J64" s="58">
        <v>5.1224120399999996E-3</v>
      </c>
      <c r="K64" s="59">
        <v>0</v>
      </c>
      <c r="L64" s="59">
        <v>0</v>
      </c>
      <c r="M64" s="59">
        <v>0</v>
      </c>
    </row>
    <row r="65" spans="1:13">
      <c r="A65" t="s">
        <v>1716</v>
      </c>
      <c r="B65" t="s">
        <v>1717</v>
      </c>
      <c r="C65" t="s">
        <v>1718</v>
      </c>
      <c r="D65" s="113" t="s">
        <v>3488</v>
      </c>
      <c r="E65" t="s">
        <v>1624</v>
      </c>
      <c r="F65" t="s">
        <v>167</v>
      </c>
      <c r="G65" s="58">
        <v>0.38</v>
      </c>
      <c r="H65" s="58">
        <v>247450</v>
      </c>
      <c r="I65" s="58">
        <v>0</v>
      </c>
      <c r="J65" s="58">
        <v>2.4106727469999999E-2</v>
      </c>
      <c r="K65" s="59">
        <v>0</v>
      </c>
      <c r="L65" s="59">
        <v>0</v>
      </c>
      <c r="M65" s="59">
        <v>0</v>
      </c>
    </row>
    <row r="66" spans="1:13">
      <c r="A66" t="s">
        <v>1719</v>
      </c>
      <c r="B66" t="s">
        <v>1720</v>
      </c>
      <c r="C66" t="s">
        <v>108</v>
      </c>
      <c r="D66" s="113" t="s">
        <v>3488</v>
      </c>
      <c r="E66" t="s">
        <v>1624</v>
      </c>
      <c r="F66" t="s">
        <v>102</v>
      </c>
      <c r="G66" s="58">
        <v>0.01</v>
      </c>
      <c r="H66" s="58">
        <v>19498</v>
      </c>
      <c r="I66" s="58">
        <v>0</v>
      </c>
      <c r="J66" s="58">
        <v>7.8218176800000008E-3</v>
      </c>
      <c r="K66" s="59">
        <v>0</v>
      </c>
      <c r="L66" s="59">
        <v>0</v>
      </c>
      <c r="M66" s="59">
        <v>0</v>
      </c>
    </row>
    <row r="67" spans="1:13">
      <c r="A67" t="s">
        <v>1721</v>
      </c>
      <c r="B67" t="s">
        <v>1722</v>
      </c>
      <c r="C67" t="s">
        <v>1513</v>
      </c>
      <c r="D67" s="113" t="s">
        <v>3488</v>
      </c>
      <c r="E67" t="s">
        <v>1624</v>
      </c>
      <c r="F67" t="s">
        <v>100</v>
      </c>
      <c r="G67" s="58">
        <v>0.01</v>
      </c>
      <c r="H67" s="58">
        <v>17881</v>
      </c>
      <c r="I67" s="58">
        <v>0</v>
      </c>
      <c r="J67" s="58">
        <v>6.4854387000000003E-3</v>
      </c>
      <c r="K67" s="59">
        <v>0</v>
      </c>
      <c r="L67" s="59">
        <v>0</v>
      </c>
      <c r="M67" s="59">
        <v>0</v>
      </c>
    </row>
    <row r="68" spans="1:13">
      <c r="A68" t="s">
        <v>1723</v>
      </c>
      <c r="B68" t="s">
        <v>1724</v>
      </c>
      <c r="C68" t="s">
        <v>1513</v>
      </c>
      <c r="D68" s="113" t="s">
        <v>3488</v>
      </c>
      <c r="E68" t="s">
        <v>1624</v>
      </c>
      <c r="F68" t="s">
        <v>100</v>
      </c>
      <c r="G68" s="58">
        <v>0.04</v>
      </c>
      <c r="H68" s="58">
        <v>3760</v>
      </c>
      <c r="I68" s="58">
        <v>0</v>
      </c>
      <c r="J68" s="58">
        <v>5.4550079999999999E-3</v>
      </c>
      <c r="K68" s="59">
        <v>0</v>
      </c>
      <c r="L68" s="59">
        <v>0</v>
      </c>
      <c r="M68" s="59">
        <v>0</v>
      </c>
    </row>
    <row r="69" spans="1:13">
      <c r="A69" t="s">
        <v>1725</v>
      </c>
      <c r="B69" t="s">
        <v>1726</v>
      </c>
      <c r="C69" t="s">
        <v>1513</v>
      </c>
      <c r="D69" s="113" t="s">
        <v>3488</v>
      </c>
      <c r="E69" t="s">
        <v>1624</v>
      </c>
      <c r="F69" t="s">
        <v>100</v>
      </c>
      <c r="G69" s="58">
        <v>0.05</v>
      </c>
      <c r="H69" s="58">
        <v>11399</v>
      </c>
      <c r="I69" s="58">
        <v>0</v>
      </c>
      <c r="J69" s="58">
        <v>2.0672086499999999E-2</v>
      </c>
      <c r="K69" s="59">
        <v>0</v>
      </c>
      <c r="L69" s="59">
        <v>0</v>
      </c>
      <c r="M69" s="59">
        <v>0</v>
      </c>
    </row>
    <row r="70" spans="1:13">
      <c r="A70" t="s">
        <v>1727</v>
      </c>
      <c r="B70" t="s">
        <v>1728</v>
      </c>
      <c r="C70" t="s">
        <v>1513</v>
      </c>
      <c r="D70" s="113" t="s">
        <v>3488</v>
      </c>
      <c r="E70" t="s">
        <v>1624</v>
      </c>
      <c r="F70" t="s">
        <v>100</v>
      </c>
      <c r="G70" s="58">
        <v>0.09</v>
      </c>
      <c r="H70" s="58">
        <v>4006</v>
      </c>
      <c r="I70" s="58">
        <v>0</v>
      </c>
      <c r="J70" s="58">
        <v>1.3076785800000001E-2</v>
      </c>
      <c r="K70" s="59">
        <v>0</v>
      </c>
      <c r="L70" s="59">
        <v>0</v>
      </c>
      <c r="M70" s="59">
        <v>0</v>
      </c>
    </row>
    <row r="71" spans="1:13">
      <c r="A71" t="s">
        <v>1729</v>
      </c>
      <c r="B71" t="s">
        <v>1730</v>
      </c>
      <c r="C71" t="s">
        <v>1619</v>
      </c>
      <c r="D71" s="113" t="s">
        <v>3488</v>
      </c>
      <c r="E71" t="s">
        <v>1624</v>
      </c>
      <c r="F71" t="s">
        <v>100</v>
      </c>
      <c r="G71" s="58">
        <v>0.03</v>
      </c>
      <c r="H71" s="58">
        <v>5893.5</v>
      </c>
      <c r="I71" s="58">
        <v>0</v>
      </c>
      <c r="J71" s="58">
        <v>6.4127173500000004E-3</v>
      </c>
      <c r="K71" s="59">
        <v>0</v>
      </c>
      <c r="L71" s="59">
        <v>0</v>
      </c>
      <c r="M71" s="59">
        <v>0</v>
      </c>
    </row>
    <row r="72" spans="1:13">
      <c r="A72" t="s">
        <v>1731</v>
      </c>
      <c r="B72" t="s">
        <v>1732</v>
      </c>
      <c r="C72" t="s">
        <v>108</v>
      </c>
      <c r="D72" s="113" t="s">
        <v>3488</v>
      </c>
      <c r="E72" t="s">
        <v>1624</v>
      </c>
      <c r="F72" t="s">
        <v>102</v>
      </c>
      <c r="G72" s="58">
        <v>0.02</v>
      </c>
      <c r="H72" s="58">
        <v>20075</v>
      </c>
      <c r="I72" s="58">
        <v>0</v>
      </c>
      <c r="J72" s="58">
        <v>1.6106573999999999E-2</v>
      </c>
      <c r="K72" s="59">
        <v>0</v>
      </c>
      <c r="L72" s="59">
        <v>0</v>
      </c>
      <c r="M72" s="59">
        <v>0</v>
      </c>
    </row>
    <row r="73" spans="1:13">
      <c r="A73" t="s">
        <v>1733</v>
      </c>
      <c r="B73" t="s">
        <v>1734</v>
      </c>
      <c r="C73" t="s">
        <v>1513</v>
      </c>
      <c r="D73" s="113" t="s">
        <v>3488</v>
      </c>
      <c r="E73" t="s">
        <v>1624</v>
      </c>
      <c r="F73" t="s">
        <v>100</v>
      </c>
      <c r="G73" s="58">
        <v>0.01</v>
      </c>
      <c r="H73" s="58">
        <v>4602</v>
      </c>
      <c r="I73" s="58">
        <v>0</v>
      </c>
      <c r="J73" s="58">
        <v>1.6691454000000001E-3</v>
      </c>
      <c r="K73" s="59">
        <v>0</v>
      </c>
      <c r="L73" s="59">
        <v>0</v>
      </c>
      <c r="M73" s="59">
        <v>0</v>
      </c>
    </row>
    <row r="74" spans="1:13">
      <c r="A74" t="s">
        <v>1735</v>
      </c>
      <c r="B74" t="s">
        <v>1736</v>
      </c>
      <c r="C74" t="s">
        <v>1513</v>
      </c>
      <c r="D74" s="113" t="s">
        <v>3488</v>
      </c>
      <c r="E74" t="s">
        <v>1624</v>
      </c>
      <c r="F74" t="s">
        <v>100</v>
      </c>
      <c r="G74" s="58">
        <v>0.01</v>
      </c>
      <c r="H74" s="58">
        <v>8929</v>
      </c>
      <c r="I74" s="58">
        <v>0</v>
      </c>
      <c r="J74" s="58">
        <v>3.2385483E-3</v>
      </c>
      <c r="K74" s="59">
        <v>0</v>
      </c>
      <c r="L74" s="59">
        <v>0</v>
      </c>
      <c r="M74" s="59">
        <v>0</v>
      </c>
    </row>
    <row r="75" spans="1:13">
      <c r="A75" t="s">
        <v>1737</v>
      </c>
      <c r="B75" t="s">
        <v>1738</v>
      </c>
      <c r="C75" t="s">
        <v>1619</v>
      </c>
      <c r="D75" s="113" t="s">
        <v>3488</v>
      </c>
      <c r="E75" t="s">
        <v>1624</v>
      </c>
      <c r="F75" t="s">
        <v>100</v>
      </c>
      <c r="G75" s="58">
        <v>7.0000000000000007E-2</v>
      </c>
      <c r="H75" s="58">
        <v>3163.375</v>
      </c>
      <c r="I75" s="58">
        <v>0</v>
      </c>
      <c r="J75" s="58">
        <v>8.0314927875000004E-3</v>
      </c>
      <c r="K75" s="59">
        <v>0</v>
      </c>
      <c r="L75" s="59">
        <v>0</v>
      </c>
      <c r="M75" s="59">
        <v>0</v>
      </c>
    </row>
    <row r="76" spans="1:13">
      <c r="A76" t="s">
        <v>1739</v>
      </c>
      <c r="B76" t="s">
        <v>1740</v>
      </c>
      <c r="C76" t="s">
        <v>1513</v>
      </c>
      <c r="D76" s="113" t="s">
        <v>3488</v>
      </c>
      <c r="E76" t="s">
        <v>1624</v>
      </c>
      <c r="F76" t="s">
        <v>100</v>
      </c>
      <c r="G76" s="58">
        <v>0.02</v>
      </c>
      <c r="H76" s="58">
        <v>19248</v>
      </c>
      <c r="I76" s="58">
        <v>0</v>
      </c>
      <c r="J76" s="58">
        <v>1.3962499200000001E-2</v>
      </c>
      <c r="K76" s="59">
        <v>0</v>
      </c>
      <c r="L76" s="59">
        <v>0</v>
      </c>
      <c r="M76" s="59">
        <v>0</v>
      </c>
    </row>
    <row r="77" spans="1:13">
      <c r="A77" t="s">
        <v>1741</v>
      </c>
      <c r="B77" t="s">
        <v>1742</v>
      </c>
      <c r="C77" t="s">
        <v>101</v>
      </c>
      <c r="D77" s="113" t="s">
        <v>3488</v>
      </c>
      <c r="E77" t="s">
        <v>1624</v>
      </c>
      <c r="F77" t="s">
        <v>107</v>
      </c>
      <c r="G77" s="58">
        <v>0.05</v>
      </c>
      <c r="H77" s="58">
        <v>9441</v>
      </c>
      <c r="I77" s="58">
        <v>0</v>
      </c>
      <c r="J77" s="58">
        <v>1.168465365E-2</v>
      </c>
      <c r="K77" s="59">
        <v>0</v>
      </c>
      <c r="L77" s="59">
        <v>0</v>
      </c>
      <c r="M77" s="59">
        <v>0</v>
      </c>
    </row>
    <row r="78" spans="1:13">
      <c r="A78" s="60" t="s">
        <v>1743</v>
      </c>
      <c r="B78" s="114" t="s">
        <v>3488</v>
      </c>
      <c r="C78" s="115" t="s">
        <v>3488</v>
      </c>
      <c r="D78" s="115" t="s">
        <v>3488</v>
      </c>
      <c r="E78" s="115" t="s">
        <v>3488</v>
      </c>
      <c r="F78" s="115" t="s">
        <v>3488</v>
      </c>
      <c r="G78" s="62">
        <v>0</v>
      </c>
      <c r="H78" s="115" t="s">
        <v>3488</v>
      </c>
      <c r="I78" s="62">
        <v>0</v>
      </c>
      <c r="J78" s="62">
        <v>0</v>
      </c>
      <c r="K78" s="115" t="s">
        <v>3488</v>
      </c>
      <c r="L78" s="61">
        <v>0</v>
      </c>
      <c r="M78" s="61">
        <v>0</v>
      </c>
    </row>
    <row r="79" spans="1:13">
      <c r="A79" t="s">
        <v>176</v>
      </c>
      <c r="B79" t="s">
        <v>176</v>
      </c>
      <c r="C79" s="115" t="s">
        <v>3488</v>
      </c>
      <c r="D79" s="115" t="s">
        <v>3488</v>
      </c>
      <c r="E79" t="s">
        <v>176</v>
      </c>
      <c r="F79" t="s">
        <v>176</v>
      </c>
      <c r="G79" s="58">
        <v>0</v>
      </c>
      <c r="H79" s="58">
        <v>0</v>
      </c>
      <c r="I79" s="115" t="s">
        <v>3488</v>
      </c>
      <c r="J79" s="58">
        <v>0</v>
      </c>
      <c r="K79" s="59">
        <v>0</v>
      </c>
      <c r="L79" s="59">
        <v>0</v>
      </c>
      <c r="M79" s="59">
        <v>0</v>
      </c>
    </row>
    <row r="80" spans="1:13">
      <c r="A80" s="60" t="s">
        <v>828</v>
      </c>
      <c r="B80" s="114" t="s">
        <v>3488</v>
      </c>
      <c r="C80" s="115" t="s">
        <v>3488</v>
      </c>
      <c r="D80" s="115" t="s">
        <v>3488</v>
      </c>
      <c r="E80" s="115" t="s">
        <v>3488</v>
      </c>
      <c r="F80" s="115" t="s">
        <v>3488</v>
      </c>
      <c r="G80" s="62">
        <v>0</v>
      </c>
      <c r="H80" s="115" t="s">
        <v>3488</v>
      </c>
      <c r="I80" s="62">
        <v>0</v>
      </c>
      <c r="J80" s="62">
        <v>0</v>
      </c>
      <c r="K80" s="115" t="s">
        <v>3488</v>
      </c>
      <c r="L80" s="61">
        <v>0</v>
      </c>
      <c r="M80" s="61">
        <v>0</v>
      </c>
    </row>
    <row r="81" spans="1:13">
      <c r="A81" t="s">
        <v>176</v>
      </c>
      <c r="B81" t="s">
        <v>176</v>
      </c>
      <c r="C81" s="115" t="s">
        <v>3488</v>
      </c>
      <c r="D81" s="115" t="s">
        <v>3488</v>
      </c>
      <c r="E81" t="s">
        <v>176</v>
      </c>
      <c r="F81" t="s">
        <v>176</v>
      </c>
      <c r="G81" s="58">
        <v>0</v>
      </c>
      <c r="H81" s="58">
        <v>0</v>
      </c>
      <c r="I81" s="115" t="s">
        <v>3488</v>
      </c>
      <c r="J81" s="58">
        <v>0</v>
      </c>
      <c r="K81" s="59">
        <v>0</v>
      </c>
      <c r="L81" s="59">
        <v>0</v>
      </c>
      <c r="M81" s="59">
        <v>0</v>
      </c>
    </row>
    <row r="82" spans="1:13">
      <c r="A82" s="60" t="s">
        <v>1664</v>
      </c>
      <c r="B82" s="114" t="s">
        <v>3488</v>
      </c>
      <c r="C82" s="115" t="s">
        <v>3488</v>
      </c>
      <c r="D82" s="115" t="s">
        <v>3488</v>
      </c>
      <c r="E82" s="115" t="s">
        <v>3488</v>
      </c>
      <c r="F82" s="115" t="s">
        <v>3488</v>
      </c>
      <c r="G82" s="62">
        <v>0</v>
      </c>
      <c r="H82" s="115" t="s">
        <v>3488</v>
      </c>
      <c r="I82" s="62">
        <v>0</v>
      </c>
      <c r="J82" s="62">
        <v>0</v>
      </c>
      <c r="K82" s="115" t="s">
        <v>3488</v>
      </c>
      <c r="L82" s="61">
        <v>0</v>
      </c>
      <c r="M82" s="61">
        <v>0</v>
      </c>
    </row>
    <row r="83" spans="1:13">
      <c r="A83" t="s">
        <v>176</v>
      </c>
      <c r="B83" t="s">
        <v>176</v>
      </c>
      <c r="C83" s="115" t="s">
        <v>3488</v>
      </c>
      <c r="D83" s="115" t="s">
        <v>3488</v>
      </c>
      <c r="E83" t="s">
        <v>176</v>
      </c>
      <c r="F83" t="s">
        <v>176</v>
      </c>
      <c r="G83" s="58">
        <v>0</v>
      </c>
      <c r="H83" s="58">
        <v>0</v>
      </c>
      <c r="I83" s="115" t="s">
        <v>3488</v>
      </c>
      <c r="J83" s="58">
        <v>0</v>
      </c>
      <c r="K83" s="59">
        <v>0</v>
      </c>
      <c r="L83" s="59">
        <v>0</v>
      </c>
      <c r="M83" s="59">
        <v>0</v>
      </c>
    </row>
    <row r="84" spans="1:13">
      <c r="A84" t="s">
        <v>189</v>
      </c>
      <c r="B84" s="114" t="s">
        <v>3488</v>
      </c>
      <c r="C84" s="115" t="s">
        <v>3488</v>
      </c>
      <c r="D84" s="115" t="s">
        <v>3488</v>
      </c>
      <c r="E84" s="115" t="s">
        <v>3488</v>
      </c>
      <c r="F84" s="115" t="s">
        <v>3488</v>
      </c>
      <c r="G84" s="115" t="s">
        <v>3488</v>
      </c>
      <c r="H84" s="115" t="s">
        <v>3488</v>
      </c>
      <c r="I84" s="115" t="s">
        <v>3488</v>
      </c>
      <c r="J84" s="115" t="s">
        <v>3488</v>
      </c>
      <c r="K84" s="115" t="s">
        <v>3488</v>
      </c>
      <c r="L84" s="115" t="s">
        <v>3488</v>
      </c>
      <c r="M84" s="115" t="s">
        <v>3488</v>
      </c>
    </row>
    <row r="85" spans="1:13">
      <c r="A85" t="s">
        <v>300</v>
      </c>
      <c r="B85" s="114" t="s">
        <v>3488</v>
      </c>
      <c r="C85" s="115" t="s">
        <v>3488</v>
      </c>
      <c r="D85" s="115" t="s">
        <v>3488</v>
      </c>
      <c r="E85" s="115" t="s">
        <v>3488</v>
      </c>
      <c r="F85" s="115" t="s">
        <v>3488</v>
      </c>
      <c r="G85" s="115" t="s">
        <v>3488</v>
      </c>
      <c r="H85" s="115" t="s">
        <v>3488</v>
      </c>
      <c r="I85" s="115" t="s">
        <v>3488</v>
      </c>
      <c r="J85" s="115" t="s">
        <v>3488</v>
      </c>
      <c r="K85" s="115" t="s">
        <v>3488</v>
      </c>
      <c r="L85" s="115" t="s">
        <v>3488</v>
      </c>
      <c r="M85" s="115" t="s">
        <v>3488</v>
      </c>
    </row>
    <row r="86" spans="1:13">
      <c r="A86" t="s">
        <v>301</v>
      </c>
      <c r="B86" s="114" t="s">
        <v>3488</v>
      </c>
      <c r="C86" s="115" t="s">
        <v>3488</v>
      </c>
      <c r="D86" s="115" t="s">
        <v>3488</v>
      </c>
      <c r="E86" s="115" t="s">
        <v>3488</v>
      </c>
      <c r="F86" s="115" t="s">
        <v>3488</v>
      </c>
      <c r="G86" s="115" t="s">
        <v>3488</v>
      </c>
      <c r="H86" s="115" t="s">
        <v>3488</v>
      </c>
      <c r="I86" s="115" t="s">
        <v>3488</v>
      </c>
      <c r="J86" s="115" t="s">
        <v>3488</v>
      </c>
      <c r="K86" s="115" t="s">
        <v>3488</v>
      </c>
      <c r="L86" s="115" t="s">
        <v>3488</v>
      </c>
      <c r="M86" s="115" t="s">
        <v>3488</v>
      </c>
    </row>
    <row r="87" spans="1:13">
      <c r="A87" t="s">
        <v>302</v>
      </c>
      <c r="B87" s="114" t="s">
        <v>3488</v>
      </c>
      <c r="C87" s="115" t="s">
        <v>3488</v>
      </c>
      <c r="D87" s="115" t="s">
        <v>3488</v>
      </c>
      <c r="E87" s="115" t="s">
        <v>3488</v>
      </c>
      <c r="F87" s="115" t="s">
        <v>3488</v>
      </c>
      <c r="G87" s="115" t="s">
        <v>3488</v>
      </c>
      <c r="H87" s="115" t="s">
        <v>3488</v>
      </c>
      <c r="I87" s="115" t="s">
        <v>3488</v>
      </c>
      <c r="J87" s="115" t="s">
        <v>3488</v>
      </c>
      <c r="K87" s="115" t="s">
        <v>3488</v>
      </c>
      <c r="L87" s="115" t="s">
        <v>3488</v>
      </c>
      <c r="M87" s="115" t="s">
        <v>3488</v>
      </c>
    </row>
    <row r="88" spans="1:13">
      <c r="A88" t="s">
        <v>303</v>
      </c>
      <c r="B88" s="114" t="s">
        <v>3488</v>
      </c>
      <c r="C88" s="115" t="s">
        <v>3488</v>
      </c>
      <c r="D88" s="115" t="s">
        <v>3488</v>
      </c>
      <c r="E88" s="115" t="s">
        <v>3488</v>
      </c>
      <c r="F88" s="115" t="s">
        <v>3488</v>
      </c>
      <c r="G88" s="115" t="s">
        <v>3488</v>
      </c>
      <c r="H88" s="115" t="s">
        <v>3488</v>
      </c>
      <c r="I88" s="115" t="s">
        <v>3488</v>
      </c>
      <c r="J88" s="115" t="s">
        <v>3488</v>
      </c>
      <c r="K88" s="115" t="s">
        <v>3488</v>
      </c>
      <c r="L88" s="115" t="s">
        <v>3488</v>
      </c>
      <c r="M88" s="115" t="s">
        <v>3488</v>
      </c>
    </row>
    <row r="89" spans="1:13" hidden="1">
      <c r="C89" s="14"/>
      <c r="D89" s="14"/>
      <c r="E89" s="14"/>
      <c r="F89" s="14"/>
    </row>
    <row r="90" spans="1:13" hidden="1">
      <c r="C90" s="14"/>
      <c r="D90" s="14"/>
      <c r="E90" s="14"/>
      <c r="F90" s="14"/>
    </row>
    <row r="91" spans="1:13" hidden="1">
      <c r="C91" s="14"/>
      <c r="D91" s="14"/>
      <c r="E91" s="14"/>
      <c r="F91" s="14"/>
    </row>
    <row r="92" spans="1:13" hidden="1">
      <c r="C92" s="14"/>
      <c r="D92" s="14"/>
      <c r="E92" s="14"/>
      <c r="F92" s="14"/>
    </row>
    <row r="93" spans="1:13" hidden="1">
      <c r="C93" s="14"/>
      <c r="D93" s="14"/>
      <c r="E93" s="14"/>
      <c r="F93" s="14"/>
    </row>
    <row r="94" spans="1:13" hidden="1">
      <c r="C94" s="14"/>
      <c r="D94" s="14"/>
      <c r="E94" s="14"/>
      <c r="F94" s="14"/>
    </row>
    <row r="95" spans="1:13" hidden="1">
      <c r="C95" s="14"/>
      <c r="D95" s="14"/>
      <c r="E95" s="14"/>
      <c r="F95" s="14"/>
    </row>
    <row r="96" spans="1:13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A213" s="14"/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6"/>
      <c r="C215" s="14"/>
      <c r="D215" s="14"/>
      <c r="E215" s="14"/>
      <c r="F215" s="14"/>
    </row>
    <row r="216" spans="1:6" hidden="1"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A1:XFD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34" width="5.7109375" style="14" hidden="1"/>
    <col min="35" max="46" width="9.140625" style="14" hidden="1"/>
    <col min="47" max="52" width="0" style="14" hidden="1"/>
    <col min="53" max="16384" width="9.140625" style="14" hidden="1"/>
  </cols>
  <sheetData>
    <row r="1" spans="1:16">
      <c r="A1" s="2" t="s">
        <v>0</v>
      </c>
      <c r="B1" s="63" t="s">
        <v>3487</v>
      </c>
      <c r="D1" s="14"/>
    </row>
    <row r="2" spans="1:16">
      <c r="A2" s="2" t="s">
        <v>1</v>
      </c>
      <c r="B2" s="10" t="s">
        <v>2694</v>
      </c>
      <c r="D2" s="14"/>
    </row>
    <row r="3" spans="1:16">
      <c r="A3" s="2" t="s">
        <v>2</v>
      </c>
      <c r="B3" s="21" t="s">
        <v>2695</v>
      </c>
      <c r="D3" s="14"/>
    </row>
    <row r="4" spans="1:16">
      <c r="A4" s="2" t="s">
        <v>3</v>
      </c>
      <c r="B4" s="64" t="s">
        <v>165</v>
      </c>
      <c r="D4" s="14"/>
    </row>
    <row r="5" spans="1:16" ht="18.75">
      <c r="A5" s="90" t="s">
        <v>89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16" s="16" customFormat="1">
      <c r="A6" s="35" t="s">
        <v>45</v>
      </c>
      <c r="B6" s="36" t="s">
        <v>46</v>
      </c>
      <c r="C6" s="36" t="s">
        <v>66</v>
      </c>
      <c r="D6" s="36" t="s">
        <v>47</v>
      </c>
      <c r="E6" s="36" t="s">
        <v>80</v>
      </c>
      <c r="F6" s="36" t="s">
        <v>48</v>
      </c>
      <c r="G6" s="36" t="s">
        <v>49</v>
      </c>
      <c r="H6" s="36" t="s">
        <v>50</v>
      </c>
      <c r="I6" s="36" t="s">
        <v>155</v>
      </c>
      <c r="J6" s="36" t="s">
        <v>156</v>
      </c>
      <c r="K6" s="36" t="s">
        <v>53</v>
      </c>
      <c r="L6" s="36" t="s">
        <v>69</v>
      </c>
      <c r="M6" s="36" t="s">
        <v>54</v>
      </c>
      <c r="N6" s="123" t="s">
        <v>151</v>
      </c>
      <c r="P6" s="14"/>
    </row>
    <row r="7" spans="1:16" s="16" customFormat="1">
      <c r="A7" s="107" t="s">
        <v>3488</v>
      </c>
      <c r="B7" s="108" t="s">
        <v>3488</v>
      </c>
      <c r="C7" s="108" t="s">
        <v>3488</v>
      </c>
      <c r="D7" s="108" t="s">
        <v>3488</v>
      </c>
      <c r="E7" s="108" t="s">
        <v>3488</v>
      </c>
      <c r="F7" s="108" t="s">
        <v>3488</v>
      </c>
      <c r="G7" s="108" t="s">
        <v>3488</v>
      </c>
      <c r="H7" s="108" t="s">
        <v>3488</v>
      </c>
      <c r="I7" s="23" t="s">
        <v>152</v>
      </c>
      <c r="J7" s="108" t="s">
        <v>3488</v>
      </c>
      <c r="K7" s="23" t="s">
        <v>6</v>
      </c>
      <c r="L7" s="23" t="s">
        <v>7</v>
      </c>
      <c r="M7" s="23" t="s">
        <v>7</v>
      </c>
      <c r="N7" s="24" t="s">
        <v>7</v>
      </c>
    </row>
    <row r="8" spans="1:16" s="18" customFormat="1" ht="20.25">
      <c r="A8" s="109" t="s">
        <v>3488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26" t="s">
        <v>73</v>
      </c>
      <c r="N8" s="26" t="s">
        <v>74</v>
      </c>
      <c r="O8" s="27"/>
    </row>
    <row r="9" spans="1:16" s="18" customFormat="1" ht="20.25">
      <c r="A9" s="19" t="s">
        <v>90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110" t="s">
        <v>3488</v>
      </c>
      <c r="G9" s="110" t="s">
        <v>3488</v>
      </c>
      <c r="H9" s="110" t="s">
        <v>3488</v>
      </c>
      <c r="I9" s="56">
        <v>43933.94</v>
      </c>
      <c r="J9" s="110" t="s">
        <v>3488</v>
      </c>
      <c r="K9" s="56">
        <v>4427.9159704063468</v>
      </c>
      <c r="L9" s="110" t="s">
        <v>3488</v>
      </c>
      <c r="M9" s="57">
        <v>1</v>
      </c>
      <c r="N9" s="57">
        <v>9.5999999999999992E-3</v>
      </c>
      <c r="O9" s="27"/>
    </row>
    <row r="10" spans="1:16">
      <c r="A10" s="60" t="s">
        <v>170</v>
      </c>
      <c r="B10" s="115" t="s">
        <v>3488</v>
      </c>
      <c r="C10" s="115" t="s">
        <v>3488</v>
      </c>
      <c r="D10" s="115" t="s">
        <v>3488</v>
      </c>
      <c r="E10" s="115" t="s">
        <v>3488</v>
      </c>
      <c r="F10" s="115" t="s">
        <v>3488</v>
      </c>
      <c r="G10" s="115" t="s">
        <v>3488</v>
      </c>
      <c r="H10" s="115" t="s">
        <v>3488</v>
      </c>
      <c r="I10" s="62">
        <v>0</v>
      </c>
      <c r="J10" s="115" t="s">
        <v>3488</v>
      </c>
      <c r="K10" s="62">
        <v>0</v>
      </c>
      <c r="L10" s="115" t="s">
        <v>3488</v>
      </c>
      <c r="M10" s="61">
        <v>0</v>
      </c>
      <c r="N10" s="61">
        <v>0</v>
      </c>
    </row>
    <row r="11" spans="1:16">
      <c r="A11" s="60" t="s">
        <v>1744</v>
      </c>
      <c r="B11" s="115" t="s">
        <v>3488</v>
      </c>
      <c r="C11" s="115" t="s">
        <v>3488</v>
      </c>
      <c r="D11" s="115" t="s">
        <v>3488</v>
      </c>
      <c r="E11" s="115" t="s">
        <v>3488</v>
      </c>
      <c r="F11" s="115" t="s">
        <v>3488</v>
      </c>
      <c r="G11" s="115" t="s">
        <v>3488</v>
      </c>
      <c r="H11" s="115" t="s">
        <v>3488</v>
      </c>
      <c r="I11" s="62">
        <v>0</v>
      </c>
      <c r="J11" s="115" t="s">
        <v>3488</v>
      </c>
      <c r="K11" s="62">
        <v>0</v>
      </c>
      <c r="L11" s="115" t="s">
        <v>3488</v>
      </c>
      <c r="M11" s="61">
        <v>0</v>
      </c>
      <c r="N11" s="61">
        <v>0</v>
      </c>
    </row>
    <row r="12" spans="1:16">
      <c r="A12" t="s">
        <v>176</v>
      </c>
      <c r="B12" t="s">
        <v>176</v>
      </c>
      <c r="C12" s="115" t="s">
        <v>3488</v>
      </c>
      <c r="D12" s="115" t="s">
        <v>3488</v>
      </c>
      <c r="E12" t="s">
        <v>176</v>
      </c>
      <c r="F12" t="s">
        <v>176</v>
      </c>
      <c r="G12" s="115" t="s">
        <v>3488</v>
      </c>
      <c r="H12" t="s">
        <v>176</v>
      </c>
      <c r="I12" s="58">
        <v>0</v>
      </c>
      <c r="J12" s="58">
        <v>0</v>
      </c>
      <c r="K12" s="58">
        <v>0</v>
      </c>
      <c r="L12" s="59">
        <v>0</v>
      </c>
      <c r="M12" s="59">
        <v>0</v>
      </c>
      <c r="N12" s="59">
        <v>0</v>
      </c>
    </row>
    <row r="13" spans="1:16">
      <c r="A13" s="60" t="s">
        <v>1745</v>
      </c>
      <c r="B13" s="115" t="s">
        <v>3488</v>
      </c>
      <c r="C13" s="115" t="s">
        <v>3488</v>
      </c>
      <c r="D13" s="115" t="s">
        <v>3488</v>
      </c>
      <c r="E13" s="115" t="s">
        <v>3488</v>
      </c>
      <c r="F13" s="115" t="s">
        <v>3488</v>
      </c>
      <c r="G13" s="115" t="s">
        <v>3488</v>
      </c>
      <c r="H13" s="115" t="s">
        <v>3488</v>
      </c>
      <c r="I13" s="62">
        <v>0</v>
      </c>
      <c r="J13" s="115" t="s">
        <v>3488</v>
      </c>
      <c r="K13" s="62">
        <v>0</v>
      </c>
      <c r="L13" s="115" t="s">
        <v>3488</v>
      </c>
      <c r="M13" s="61">
        <v>0</v>
      </c>
      <c r="N13" s="61">
        <v>0</v>
      </c>
    </row>
    <row r="14" spans="1:16">
      <c r="A14" t="s">
        <v>176</v>
      </c>
      <c r="B14" t="s">
        <v>176</v>
      </c>
      <c r="C14" s="115" t="s">
        <v>3488</v>
      </c>
      <c r="D14" s="115" t="s">
        <v>3488</v>
      </c>
      <c r="E14" t="s">
        <v>176</v>
      </c>
      <c r="F14" t="s">
        <v>176</v>
      </c>
      <c r="G14" s="115" t="s">
        <v>3488</v>
      </c>
      <c r="H14" t="s">
        <v>176</v>
      </c>
      <c r="I14" s="58">
        <v>0</v>
      </c>
      <c r="J14" s="58">
        <v>0</v>
      </c>
      <c r="K14" s="58">
        <v>0</v>
      </c>
      <c r="L14" s="59">
        <v>0</v>
      </c>
      <c r="M14" s="59">
        <v>0</v>
      </c>
      <c r="N14" s="59">
        <v>0</v>
      </c>
    </row>
    <row r="15" spans="1:16">
      <c r="A15" s="60" t="s">
        <v>88</v>
      </c>
      <c r="B15" s="115" t="s">
        <v>3488</v>
      </c>
      <c r="C15" s="115" t="s">
        <v>3488</v>
      </c>
      <c r="D15" s="115" t="s">
        <v>3488</v>
      </c>
      <c r="E15" s="115" t="s">
        <v>3488</v>
      </c>
      <c r="F15" s="115" t="s">
        <v>3488</v>
      </c>
      <c r="G15" s="115" t="s">
        <v>3488</v>
      </c>
      <c r="H15" s="115" t="s">
        <v>3488</v>
      </c>
      <c r="I15" s="62">
        <v>0</v>
      </c>
      <c r="J15" s="115" t="s">
        <v>3488</v>
      </c>
      <c r="K15" s="62">
        <v>0</v>
      </c>
      <c r="L15" s="115" t="s">
        <v>3488</v>
      </c>
      <c r="M15" s="61">
        <v>0</v>
      </c>
      <c r="N15" s="61">
        <v>0</v>
      </c>
    </row>
    <row r="16" spans="1:16">
      <c r="A16" t="s">
        <v>176</v>
      </c>
      <c r="B16" t="s">
        <v>176</v>
      </c>
      <c r="C16" s="115" t="s">
        <v>3488</v>
      </c>
      <c r="D16" s="115" t="s">
        <v>3488</v>
      </c>
      <c r="E16" t="s">
        <v>176</v>
      </c>
      <c r="F16" t="s">
        <v>176</v>
      </c>
      <c r="G16" s="115" t="s">
        <v>3488</v>
      </c>
      <c r="H16" t="s">
        <v>176</v>
      </c>
      <c r="I16" s="58">
        <v>0</v>
      </c>
      <c r="J16" s="58">
        <v>0</v>
      </c>
      <c r="K16" s="58">
        <v>0</v>
      </c>
      <c r="L16" s="59">
        <v>0</v>
      </c>
      <c r="M16" s="59">
        <v>0</v>
      </c>
      <c r="N16" s="59">
        <v>0</v>
      </c>
    </row>
    <row r="17" spans="1:14">
      <c r="A17" s="60" t="s">
        <v>828</v>
      </c>
      <c r="B17" s="115" t="s">
        <v>3488</v>
      </c>
      <c r="C17" s="115" t="s">
        <v>3488</v>
      </c>
      <c r="D17" s="115" t="s">
        <v>3488</v>
      </c>
      <c r="E17" s="115" t="s">
        <v>3488</v>
      </c>
      <c r="F17" s="115" t="s">
        <v>3488</v>
      </c>
      <c r="G17" s="115" t="s">
        <v>3488</v>
      </c>
      <c r="H17" s="115" t="s">
        <v>3488</v>
      </c>
      <c r="I17" s="62">
        <v>0</v>
      </c>
      <c r="J17" s="115" t="s">
        <v>3488</v>
      </c>
      <c r="K17" s="62">
        <v>0</v>
      </c>
      <c r="L17" s="115" t="s">
        <v>3488</v>
      </c>
      <c r="M17" s="61">
        <v>0</v>
      </c>
      <c r="N17" s="61">
        <v>0</v>
      </c>
    </row>
    <row r="18" spans="1:14">
      <c r="A18" t="s">
        <v>176</v>
      </c>
      <c r="B18" t="s">
        <v>176</v>
      </c>
      <c r="C18" s="115" t="s">
        <v>3488</v>
      </c>
      <c r="D18" s="115" t="s">
        <v>3488</v>
      </c>
      <c r="E18" t="s">
        <v>176</v>
      </c>
      <c r="F18" t="s">
        <v>176</v>
      </c>
      <c r="G18" s="115" t="s">
        <v>3488</v>
      </c>
      <c r="H18" t="s">
        <v>176</v>
      </c>
      <c r="I18" s="58">
        <v>0</v>
      </c>
      <c r="J18" s="58">
        <v>0</v>
      </c>
      <c r="K18" s="58">
        <v>0</v>
      </c>
      <c r="L18" s="59">
        <v>0</v>
      </c>
      <c r="M18" s="59">
        <v>0</v>
      </c>
      <c r="N18" s="59">
        <v>0</v>
      </c>
    </row>
    <row r="19" spans="1:14">
      <c r="A19" s="60" t="s">
        <v>187</v>
      </c>
      <c r="B19" s="115" t="s">
        <v>3488</v>
      </c>
      <c r="C19" s="115" t="s">
        <v>3488</v>
      </c>
      <c r="D19" s="115" t="s">
        <v>3488</v>
      </c>
      <c r="E19" s="115" t="s">
        <v>3488</v>
      </c>
      <c r="F19" s="115" t="s">
        <v>3488</v>
      </c>
      <c r="G19" s="115" t="s">
        <v>3488</v>
      </c>
      <c r="H19" s="115" t="s">
        <v>3488</v>
      </c>
      <c r="I19" s="62">
        <v>43933.94</v>
      </c>
      <c r="J19" s="115" t="s">
        <v>3488</v>
      </c>
      <c r="K19" s="62">
        <v>4427.9159704063468</v>
      </c>
      <c r="L19" s="115" t="s">
        <v>3488</v>
      </c>
      <c r="M19" s="61">
        <v>1</v>
      </c>
      <c r="N19" s="61">
        <v>9.5999999999999992E-3</v>
      </c>
    </row>
    <row r="20" spans="1:14">
      <c r="A20" s="60" t="s">
        <v>1744</v>
      </c>
      <c r="B20" s="115" t="s">
        <v>3488</v>
      </c>
      <c r="C20" s="115" t="s">
        <v>3488</v>
      </c>
      <c r="D20" s="115" t="s">
        <v>3488</v>
      </c>
      <c r="E20" s="115" t="s">
        <v>3488</v>
      </c>
      <c r="F20" s="115" t="s">
        <v>3488</v>
      </c>
      <c r="G20" s="115" t="s">
        <v>3488</v>
      </c>
      <c r="H20" s="115" t="s">
        <v>3488</v>
      </c>
      <c r="I20" s="62">
        <v>0</v>
      </c>
      <c r="J20" s="115" t="s">
        <v>3488</v>
      </c>
      <c r="K20" s="62">
        <v>0</v>
      </c>
      <c r="L20" s="115" t="s">
        <v>3488</v>
      </c>
      <c r="M20" s="61">
        <v>0</v>
      </c>
      <c r="N20" s="61">
        <v>0</v>
      </c>
    </row>
    <row r="21" spans="1:14">
      <c r="A21" t="s">
        <v>176</v>
      </c>
      <c r="B21" t="s">
        <v>176</v>
      </c>
      <c r="C21" s="115" t="s">
        <v>3488</v>
      </c>
      <c r="D21" s="115" t="s">
        <v>3488</v>
      </c>
      <c r="E21" t="s">
        <v>176</v>
      </c>
      <c r="F21" t="s">
        <v>176</v>
      </c>
      <c r="G21" s="115" t="s">
        <v>3488</v>
      </c>
      <c r="H21" t="s">
        <v>176</v>
      </c>
      <c r="I21" s="58">
        <v>0</v>
      </c>
      <c r="J21" s="58">
        <v>0</v>
      </c>
      <c r="K21" s="58">
        <v>0</v>
      </c>
      <c r="L21" s="59">
        <v>0</v>
      </c>
      <c r="M21" s="59">
        <v>0</v>
      </c>
      <c r="N21" s="59">
        <v>0</v>
      </c>
    </row>
    <row r="22" spans="1:14">
      <c r="A22" s="60" t="s">
        <v>1745</v>
      </c>
      <c r="B22" s="115" t="s">
        <v>3488</v>
      </c>
      <c r="C22" s="115" t="s">
        <v>3488</v>
      </c>
      <c r="D22" s="115" t="s">
        <v>3488</v>
      </c>
      <c r="E22" s="115" t="s">
        <v>3488</v>
      </c>
      <c r="F22" s="115" t="s">
        <v>3488</v>
      </c>
      <c r="G22" s="115" t="s">
        <v>3488</v>
      </c>
      <c r="H22" s="115" t="s">
        <v>3488</v>
      </c>
      <c r="I22" s="62">
        <v>43933.83</v>
      </c>
      <c r="J22" s="115" t="s">
        <v>3488</v>
      </c>
      <c r="K22" s="62">
        <v>4427.8963715926711</v>
      </c>
      <c r="L22" s="115" t="s">
        <v>3488</v>
      </c>
      <c r="M22" s="61">
        <v>1</v>
      </c>
      <c r="N22" s="61">
        <v>9.5999999999999992E-3</v>
      </c>
    </row>
    <row r="23" spans="1:14">
      <c r="A23" t="s">
        <v>1746</v>
      </c>
      <c r="B23" t="s">
        <v>1747</v>
      </c>
      <c r="C23" t="s">
        <v>108</v>
      </c>
      <c r="D23" s="113" t="s">
        <v>3488</v>
      </c>
      <c r="E23" t="s">
        <v>1652</v>
      </c>
      <c r="F23" t="s">
        <v>832</v>
      </c>
      <c r="G23" t="s">
        <v>833</v>
      </c>
      <c r="H23" t="s">
        <v>102</v>
      </c>
      <c r="I23" s="58">
        <v>108.2</v>
      </c>
      <c r="J23" s="58">
        <v>109226.59640000007</v>
      </c>
      <c r="K23" s="58">
        <v>474.10363407593599</v>
      </c>
      <c r="L23" s="59">
        <v>0</v>
      </c>
      <c r="M23" s="59">
        <v>0.1071</v>
      </c>
      <c r="N23" s="59">
        <v>1E-3</v>
      </c>
    </row>
    <row r="24" spans="1:14">
      <c r="A24" t="s">
        <v>1748</v>
      </c>
      <c r="B24" t="s">
        <v>1749</v>
      </c>
      <c r="C24" t="s">
        <v>108</v>
      </c>
      <c r="D24" s="113" t="s">
        <v>3488</v>
      </c>
      <c r="E24" t="s">
        <v>1652</v>
      </c>
      <c r="F24" t="s">
        <v>844</v>
      </c>
      <c r="G24" t="s">
        <v>833</v>
      </c>
      <c r="H24" t="s">
        <v>100</v>
      </c>
      <c r="I24" s="58">
        <v>18.91</v>
      </c>
      <c r="J24" s="58">
        <v>1016194</v>
      </c>
      <c r="K24" s="58">
        <v>696.97260914579999</v>
      </c>
      <c r="L24" s="59">
        <v>0</v>
      </c>
      <c r="M24" s="59">
        <v>0.15740000000000001</v>
      </c>
      <c r="N24" s="59">
        <v>1.5E-3</v>
      </c>
    </row>
    <row r="25" spans="1:14">
      <c r="A25" t="s">
        <v>1750</v>
      </c>
      <c r="B25" t="s">
        <v>1751</v>
      </c>
      <c r="C25" t="s">
        <v>108</v>
      </c>
      <c r="D25" s="113" t="s">
        <v>3488</v>
      </c>
      <c r="E25" t="s">
        <v>1652</v>
      </c>
      <c r="F25" t="s">
        <v>1752</v>
      </c>
      <c r="G25" t="s">
        <v>833</v>
      </c>
      <c r="H25" t="s">
        <v>102</v>
      </c>
      <c r="I25" s="58">
        <v>65.41</v>
      </c>
      <c r="J25" s="58">
        <v>244579</v>
      </c>
      <c r="K25" s="58">
        <v>641.77225343724001</v>
      </c>
      <c r="L25" s="59">
        <v>0</v>
      </c>
      <c r="M25" s="59">
        <v>0.1449</v>
      </c>
      <c r="N25" s="59">
        <v>1.4E-3</v>
      </c>
    </row>
    <row r="26" spans="1:14">
      <c r="A26" t="s">
        <v>1753</v>
      </c>
      <c r="B26" t="s">
        <v>1754</v>
      </c>
      <c r="C26" t="s">
        <v>108</v>
      </c>
      <c r="D26" s="113" t="s">
        <v>3488</v>
      </c>
      <c r="E26" t="s">
        <v>1652</v>
      </c>
      <c r="F26" t="s">
        <v>1755</v>
      </c>
      <c r="G26" t="s">
        <v>833</v>
      </c>
      <c r="H26" t="s">
        <v>100</v>
      </c>
      <c r="I26" s="58">
        <v>255.07</v>
      </c>
      <c r="J26" s="58">
        <v>129297.8</v>
      </c>
      <c r="K26" s="58">
        <v>1196.1842317144201</v>
      </c>
      <c r="L26" s="59">
        <v>0</v>
      </c>
      <c r="M26" s="59">
        <v>0.27010000000000001</v>
      </c>
      <c r="N26" s="59">
        <v>2.5999999999999999E-3</v>
      </c>
    </row>
    <row r="27" spans="1:14">
      <c r="A27" t="s">
        <v>1756</v>
      </c>
      <c r="B27" t="s">
        <v>1757</v>
      </c>
      <c r="C27" t="s">
        <v>108</v>
      </c>
      <c r="D27" s="113" t="s">
        <v>3488</v>
      </c>
      <c r="E27" t="s">
        <v>1652</v>
      </c>
      <c r="F27" t="s">
        <v>1755</v>
      </c>
      <c r="G27" t="s">
        <v>833</v>
      </c>
      <c r="H27" t="s">
        <v>104</v>
      </c>
      <c r="I27" s="58">
        <v>41978.35</v>
      </c>
      <c r="J27" s="58">
        <v>132.5</v>
      </c>
      <c r="K27" s="58">
        <v>257.02052870737498</v>
      </c>
      <c r="L27" s="59">
        <v>0</v>
      </c>
      <c r="M27" s="59">
        <v>5.8000000000000003E-2</v>
      </c>
      <c r="N27" s="59">
        <v>5.9999999999999995E-4</v>
      </c>
    </row>
    <row r="28" spans="1:14">
      <c r="A28" t="s">
        <v>1758</v>
      </c>
      <c r="B28" t="s">
        <v>1759</v>
      </c>
      <c r="C28" t="s">
        <v>108</v>
      </c>
      <c r="D28" s="113" t="s">
        <v>3488</v>
      </c>
      <c r="E28" t="s">
        <v>1652</v>
      </c>
      <c r="F28" s="65" t="s">
        <v>3395</v>
      </c>
      <c r="G28" s="113" t="s">
        <v>3488</v>
      </c>
      <c r="H28" t="s">
        <v>104</v>
      </c>
      <c r="I28" s="58">
        <v>1507.89</v>
      </c>
      <c r="J28" s="58">
        <v>16674.439999999937</v>
      </c>
      <c r="K28" s="58">
        <v>1161.8431145119</v>
      </c>
      <c r="L28" s="59">
        <v>0</v>
      </c>
      <c r="M28" s="59">
        <v>0.26240000000000002</v>
      </c>
      <c r="N28" s="59">
        <v>2.5000000000000001E-3</v>
      </c>
    </row>
    <row r="29" spans="1:14">
      <c r="A29" s="60" t="s">
        <v>88</v>
      </c>
      <c r="B29" s="115" t="s">
        <v>3488</v>
      </c>
      <c r="C29" s="115" t="s">
        <v>3488</v>
      </c>
      <c r="D29" s="115" t="s">
        <v>3488</v>
      </c>
      <c r="E29" s="115" t="s">
        <v>3488</v>
      </c>
      <c r="F29" s="115" t="s">
        <v>3488</v>
      </c>
      <c r="G29" s="115" t="s">
        <v>3488</v>
      </c>
      <c r="H29" s="115" t="s">
        <v>3488</v>
      </c>
      <c r="I29" s="62">
        <v>0.11</v>
      </c>
      <c r="J29" s="115" t="s">
        <v>3488</v>
      </c>
      <c r="K29" s="62">
        <v>1.9598813675999999E-2</v>
      </c>
      <c r="L29" s="115" t="s">
        <v>3488</v>
      </c>
      <c r="M29" s="61">
        <v>0</v>
      </c>
      <c r="N29" s="61">
        <v>0</v>
      </c>
    </row>
    <row r="30" spans="1:14">
      <c r="A30" t="s">
        <v>1760</v>
      </c>
      <c r="B30" t="s">
        <v>1761</v>
      </c>
      <c r="C30" t="s">
        <v>108</v>
      </c>
      <c r="D30" s="113" t="s">
        <v>3488</v>
      </c>
      <c r="E30" t="s">
        <v>1624</v>
      </c>
      <c r="F30" s="65" t="s">
        <v>3395</v>
      </c>
      <c r="G30" s="113" t="s">
        <v>3488</v>
      </c>
      <c r="H30" t="s">
        <v>100</v>
      </c>
      <c r="I30" s="58">
        <v>0.02</v>
      </c>
      <c r="J30" s="58">
        <v>4107</v>
      </c>
      <c r="K30" s="58">
        <v>2.9792178E-3</v>
      </c>
      <c r="L30" s="59">
        <v>0</v>
      </c>
      <c r="M30" s="59">
        <v>0</v>
      </c>
      <c r="N30" s="59">
        <v>0</v>
      </c>
    </row>
    <row r="31" spans="1:14">
      <c r="A31" t="s">
        <v>1762</v>
      </c>
      <c r="B31" t="s">
        <v>1763</v>
      </c>
      <c r="C31" t="s">
        <v>108</v>
      </c>
      <c r="D31" s="113" t="s">
        <v>3488</v>
      </c>
      <c r="E31" t="s">
        <v>1624</v>
      </c>
      <c r="F31" s="65" t="s">
        <v>3395</v>
      </c>
      <c r="G31" s="113" t="s">
        <v>3488</v>
      </c>
      <c r="H31" t="s">
        <v>100</v>
      </c>
      <c r="I31" s="58">
        <v>0.06</v>
      </c>
      <c r="J31" s="58">
        <v>1264.03</v>
      </c>
      <c r="K31" s="58">
        <v>2.7507820859999999E-3</v>
      </c>
      <c r="L31" s="59">
        <v>0</v>
      </c>
      <c r="M31" s="59">
        <v>0</v>
      </c>
      <c r="N31" s="59">
        <v>0</v>
      </c>
    </row>
    <row r="32" spans="1:14">
      <c r="A32" t="s">
        <v>1764</v>
      </c>
      <c r="B32" t="s">
        <v>1765</v>
      </c>
      <c r="C32" t="s">
        <v>1766</v>
      </c>
      <c r="D32" s="113" t="s">
        <v>3488</v>
      </c>
      <c r="E32" t="s">
        <v>1624</v>
      </c>
      <c r="F32" s="65" t="s">
        <v>3395</v>
      </c>
      <c r="G32" s="113" t="s">
        <v>3488</v>
      </c>
      <c r="H32" t="s">
        <v>100</v>
      </c>
      <c r="I32" s="58">
        <v>0.03</v>
      </c>
      <c r="J32" s="58">
        <v>12745.9</v>
      </c>
      <c r="K32" s="58">
        <v>1.386881379E-2</v>
      </c>
      <c r="L32" s="59">
        <v>0</v>
      </c>
      <c r="M32" s="59">
        <v>0</v>
      </c>
      <c r="N32" s="59">
        <v>0</v>
      </c>
    </row>
    <row r="33" spans="1:14">
      <c r="A33" s="60" t="s">
        <v>828</v>
      </c>
      <c r="B33" s="115" t="s">
        <v>3488</v>
      </c>
      <c r="C33" s="115" t="s">
        <v>3488</v>
      </c>
      <c r="D33" s="115" t="s">
        <v>3488</v>
      </c>
      <c r="E33" s="115" t="s">
        <v>3488</v>
      </c>
      <c r="F33" s="115" t="s">
        <v>3488</v>
      </c>
      <c r="G33" s="115" t="s">
        <v>3488</v>
      </c>
      <c r="H33" s="115" t="s">
        <v>3488</v>
      </c>
      <c r="I33" s="62">
        <v>0</v>
      </c>
      <c r="J33" s="115" t="s">
        <v>3488</v>
      </c>
      <c r="K33" s="62">
        <v>0</v>
      </c>
      <c r="L33" s="115" t="s">
        <v>3488</v>
      </c>
      <c r="M33" s="61">
        <v>0</v>
      </c>
      <c r="N33" s="61">
        <v>0</v>
      </c>
    </row>
    <row r="34" spans="1:14">
      <c r="A34" t="s">
        <v>176</v>
      </c>
      <c r="B34" t="s">
        <v>176</v>
      </c>
      <c r="C34" s="115" t="s">
        <v>3488</v>
      </c>
      <c r="D34" s="115" t="s">
        <v>3488</v>
      </c>
      <c r="E34" t="s">
        <v>176</v>
      </c>
      <c r="F34" t="s">
        <v>176</v>
      </c>
      <c r="G34" s="115" t="s">
        <v>3488</v>
      </c>
      <c r="H34" t="s">
        <v>176</v>
      </c>
      <c r="I34" s="58">
        <v>0</v>
      </c>
      <c r="J34" s="58">
        <v>0</v>
      </c>
      <c r="K34" s="58">
        <v>0</v>
      </c>
      <c r="L34" s="59">
        <v>0</v>
      </c>
      <c r="M34" s="59">
        <v>0</v>
      </c>
      <c r="N34" s="59">
        <v>0</v>
      </c>
    </row>
    <row r="35" spans="1:14">
      <c r="A35" t="s">
        <v>189</v>
      </c>
      <c r="B35" s="115" t="s">
        <v>3488</v>
      </c>
      <c r="C35" s="115" t="s">
        <v>3488</v>
      </c>
      <c r="D35" s="115" t="s">
        <v>3488</v>
      </c>
      <c r="E35" s="115" t="s">
        <v>3488</v>
      </c>
      <c r="F35" s="115" t="s">
        <v>3488</v>
      </c>
      <c r="G35" s="115" t="s">
        <v>3488</v>
      </c>
      <c r="H35" s="115" t="s">
        <v>3488</v>
      </c>
      <c r="I35" s="115" t="s">
        <v>3488</v>
      </c>
      <c r="J35" s="115" t="s">
        <v>3488</v>
      </c>
      <c r="K35" s="115" t="s">
        <v>3488</v>
      </c>
      <c r="L35" s="115" t="s">
        <v>3488</v>
      </c>
      <c r="M35" s="115" t="s">
        <v>3488</v>
      </c>
      <c r="N35" s="115" t="s">
        <v>3488</v>
      </c>
    </row>
    <row r="36" spans="1:14">
      <c r="A36" t="s">
        <v>300</v>
      </c>
      <c r="B36" s="115" t="s">
        <v>3488</v>
      </c>
      <c r="C36" s="115" t="s">
        <v>3488</v>
      </c>
      <c r="D36" s="115" t="s">
        <v>3488</v>
      </c>
      <c r="E36" s="115" t="s">
        <v>3488</v>
      </c>
      <c r="F36" s="115" t="s">
        <v>3488</v>
      </c>
      <c r="G36" s="115" t="s">
        <v>3488</v>
      </c>
      <c r="H36" s="115" t="s">
        <v>3488</v>
      </c>
      <c r="I36" s="115" t="s">
        <v>3488</v>
      </c>
      <c r="J36" s="115" t="s">
        <v>3488</v>
      </c>
      <c r="K36" s="115" t="s">
        <v>3488</v>
      </c>
      <c r="L36" s="115" t="s">
        <v>3488</v>
      </c>
      <c r="M36" s="115" t="s">
        <v>3488</v>
      </c>
      <c r="N36" s="115" t="s">
        <v>3488</v>
      </c>
    </row>
    <row r="37" spans="1:14">
      <c r="A37" t="s">
        <v>301</v>
      </c>
      <c r="B37" s="115" t="s">
        <v>3488</v>
      </c>
      <c r="C37" s="115" t="s">
        <v>3488</v>
      </c>
      <c r="D37" s="115" t="s">
        <v>3488</v>
      </c>
      <c r="E37" s="115" t="s">
        <v>3488</v>
      </c>
      <c r="F37" s="115" t="s">
        <v>3488</v>
      </c>
      <c r="G37" s="115" t="s">
        <v>3488</v>
      </c>
      <c r="H37" s="115" t="s">
        <v>3488</v>
      </c>
      <c r="I37" s="115" t="s">
        <v>3488</v>
      </c>
      <c r="J37" s="115" t="s">
        <v>3488</v>
      </c>
      <c r="K37" s="115" t="s">
        <v>3488</v>
      </c>
      <c r="L37" s="115" t="s">
        <v>3488</v>
      </c>
      <c r="M37" s="115" t="s">
        <v>3488</v>
      </c>
      <c r="N37" s="115" t="s">
        <v>3488</v>
      </c>
    </row>
    <row r="38" spans="1:14">
      <c r="A38" t="s">
        <v>302</v>
      </c>
      <c r="B38" s="115" t="s">
        <v>3488</v>
      </c>
      <c r="C38" s="115" t="s">
        <v>3488</v>
      </c>
      <c r="D38" s="115" t="s">
        <v>3488</v>
      </c>
      <c r="E38" s="115" t="s">
        <v>3488</v>
      </c>
      <c r="F38" s="115" t="s">
        <v>3488</v>
      </c>
      <c r="G38" s="115" t="s">
        <v>3488</v>
      </c>
      <c r="H38" s="115" t="s">
        <v>3488</v>
      </c>
      <c r="I38" s="115" t="s">
        <v>3488</v>
      </c>
      <c r="J38" s="115" t="s">
        <v>3488</v>
      </c>
      <c r="K38" s="115" t="s">
        <v>3488</v>
      </c>
      <c r="L38" s="115" t="s">
        <v>3488</v>
      </c>
      <c r="M38" s="115" t="s">
        <v>3488</v>
      </c>
      <c r="N38" s="115" t="s">
        <v>3488</v>
      </c>
    </row>
    <row r="39" spans="1:14" hidden="1">
      <c r="B39" s="14"/>
      <c r="C39" s="14"/>
      <c r="D39" s="14"/>
    </row>
    <row r="40" spans="1:14" hidden="1">
      <c r="B40" s="14"/>
      <c r="C40" s="14"/>
      <c r="D40" s="14"/>
    </row>
    <row r="41" spans="1:14" hidden="1">
      <c r="B41" s="14"/>
      <c r="C41" s="14"/>
      <c r="D41" s="14"/>
    </row>
    <row r="42" spans="1:14" hidden="1">
      <c r="B42" s="14"/>
      <c r="C42" s="14"/>
      <c r="D42" s="14"/>
    </row>
    <row r="43" spans="1:14" hidden="1">
      <c r="B43" s="14"/>
      <c r="C43" s="14"/>
      <c r="D43" s="14"/>
    </row>
    <row r="44" spans="1:14" hidden="1"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A293" s="14"/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6"/>
      <c r="B295" s="14"/>
      <c r="C295" s="14"/>
      <c r="D295" s="14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A1:AY1048576 BA1:XFD1048576 AZ1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34" width="5.7109375" style="14" hidden="1"/>
    <col min="35" max="41" width="9.140625" style="14" hidden="1"/>
    <col min="42" max="52" width="0" style="14" hidden="1"/>
    <col min="53" max="16384" width="9.140625" style="14" hidden="1"/>
  </cols>
  <sheetData>
    <row r="1" spans="1:11">
      <c r="A1" s="2" t="s">
        <v>0</v>
      </c>
      <c r="B1" s="63" t="s">
        <v>3487</v>
      </c>
      <c r="D1" s="14"/>
    </row>
    <row r="2" spans="1:11">
      <c r="A2" s="2" t="s">
        <v>1</v>
      </c>
      <c r="B2" s="10" t="s">
        <v>2694</v>
      </c>
      <c r="D2" s="14"/>
    </row>
    <row r="3" spans="1:11">
      <c r="A3" s="2" t="s">
        <v>2</v>
      </c>
      <c r="B3" s="21" t="s">
        <v>2695</v>
      </c>
      <c r="D3" s="14"/>
    </row>
    <row r="4" spans="1:11">
      <c r="A4" s="2" t="s">
        <v>3</v>
      </c>
      <c r="B4" s="64" t="s">
        <v>165</v>
      </c>
      <c r="D4" s="14"/>
    </row>
    <row r="5" spans="1:11" ht="18.75">
      <c r="A5" s="90" t="s">
        <v>91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11" s="16" customFormat="1">
      <c r="A6" s="35" t="s">
        <v>92</v>
      </c>
      <c r="B6" s="36" t="s">
        <v>46</v>
      </c>
      <c r="C6" s="36" t="s">
        <v>66</v>
      </c>
      <c r="D6" s="36" t="s">
        <v>80</v>
      </c>
      <c r="E6" s="36" t="s">
        <v>50</v>
      </c>
      <c r="F6" s="36" t="s">
        <v>155</v>
      </c>
      <c r="G6" s="36" t="s">
        <v>156</v>
      </c>
      <c r="H6" s="36" t="s">
        <v>53</v>
      </c>
      <c r="I6" s="36" t="s">
        <v>69</v>
      </c>
      <c r="J6" s="36" t="s">
        <v>54</v>
      </c>
      <c r="K6" s="36" t="s">
        <v>151</v>
      </c>
    </row>
    <row r="7" spans="1:11" s="16" customFormat="1">
      <c r="A7" s="107" t="s">
        <v>3488</v>
      </c>
      <c r="B7" s="108" t="s">
        <v>3488</v>
      </c>
      <c r="C7" s="108" t="s">
        <v>3488</v>
      </c>
      <c r="D7" s="108" t="s">
        <v>3488</v>
      </c>
      <c r="E7" s="108" t="s">
        <v>3488</v>
      </c>
      <c r="F7" s="17" t="s">
        <v>152</v>
      </c>
      <c r="G7" s="108" t="s">
        <v>3488</v>
      </c>
      <c r="H7" s="17" t="s">
        <v>6</v>
      </c>
      <c r="I7" s="17" t="s">
        <v>7</v>
      </c>
      <c r="J7" s="23" t="s">
        <v>7</v>
      </c>
      <c r="K7" s="32" t="s">
        <v>7</v>
      </c>
    </row>
    <row r="8" spans="1:11" s="18" customFormat="1" ht="20.25">
      <c r="A8" s="109" t="s">
        <v>3488</v>
      </c>
      <c r="B8" s="6" t="s">
        <v>8</v>
      </c>
      <c r="C8" s="6" t="s">
        <v>9</v>
      </c>
      <c r="D8" s="6" t="s">
        <v>56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26" t="s">
        <v>61</v>
      </c>
      <c r="K8" s="26" t="s">
        <v>62</v>
      </c>
    </row>
    <row r="9" spans="1:11" s="18" customFormat="1" ht="20.25">
      <c r="A9" s="19" t="s">
        <v>93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56">
        <v>0.67</v>
      </c>
      <c r="G9" s="110" t="s">
        <v>3488</v>
      </c>
      <c r="H9" s="56">
        <v>1.3789139400000001E-4</v>
      </c>
      <c r="I9" s="124" t="s">
        <v>3488</v>
      </c>
      <c r="J9" s="57">
        <v>0.97840000000000005</v>
      </c>
      <c r="K9" s="57">
        <v>0</v>
      </c>
    </row>
    <row r="10" spans="1:11">
      <c r="A10" s="60" t="s">
        <v>170</v>
      </c>
      <c r="B10" s="114" t="s">
        <v>3488</v>
      </c>
      <c r="C10" s="115" t="s">
        <v>3488</v>
      </c>
      <c r="D10" s="115" t="s">
        <v>3488</v>
      </c>
      <c r="E10" s="115" t="s">
        <v>3488</v>
      </c>
      <c r="F10" s="62">
        <v>0.65</v>
      </c>
      <c r="G10" s="115" t="s">
        <v>3488</v>
      </c>
      <c r="H10" s="62">
        <v>1.3490999999999999E-4</v>
      </c>
      <c r="I10" s="115" t="s">
        <v>3488</v>
      </c>
      <c r="J10" s="61">
        <v>0.97840000000000005</v>
      </c>
      <c r="K10" s="61">
        <v>0</v>
      </c>
    </row>
    <row r="11" spans="1:11">
      <c r="A11" s="60" t="s">
        <v>1767</v>
      </c>
      <c r="B11" s="114" t="s">
        <v>3488</v>
      </c>
      <c r="C11" s="115" t="s">
        <v>3488</v>
      </c>
      <c r="D11" s="115" t="s">
        <v>3488</v>
      </c>
      <c r="E11" s="115" t="s">
        <v>3488</v>
      </c>
      <c r="F11" s="62">
        <v>0.65</v>
      </c>
      <c r="G11" s="115" t="s">
        <v>3488</v>
      </c>
      <c r="H11" s="62">
        <v>1.3490999999999999E-4</v>
      </c>
      <c r="I11" s="115" t="s">
        <v>3488</v>
      </c>
      <c r="J11" s="61">
        <v>0.97840000000000005</v>
      </c>
      <c r="K11" s="61">
        <v>0</v>
      </c>
    </row>
    <row r="12" spans="1:11">
      <c r="A12" t="s">
        <v>1768</v>
      </c>
      <c r="B12" t="s">
        <v>1769</v>
      </c>
      <c r="C12" t="s">
        <v>96</v>
      </c>
      <c r="D12" t="s">
        <v>341</v>
      </c>
      <c r="E12" t="s">
        <v>98</v>
      </c>
      <c r="F12" s="58">
        <v>0.43</v>
      </c>
      <c r="G12" s="58">
        <v>17.3</v>
      </c>
      <c r="H12" s="58">
        <v>7.4389999999999998E-5</v>
      </c>
      <c r="I12" s="59">
        <v>0</v>
      </c>
      <c r="J12" s="59">
        <v>0.53949999999999998</v>
      </c>
      <c r="K12" s="59">
        <v>0</v>
      </c>
    </row>
    <row r="13" spans="1:11">
      <c r="A13" t="s">
        <v>1770</v>
      </c>
      <c r="B13" t="s">
        <v>1771</v>
      </c>
      <c r="C13" t="s">
        <v>96</v>
      </c>
      <c r="D13" t="s">
        <v>341</v>
      </c>
      <c r="E13" t="s">
        <v>98</v>
      </c>
      <c r="F13" s="58">
        <v>0.08</v>
      </c>
      <c r="G13" s="58">
        <v>33.799999999999997</v>
      </c>
      <c r="H13" s="58">
        <v>2.7039999999999999E-5</v>
      </c>
      <c r="I13" s="59">
        <v>0</v>
      </c>
      <c r="J13" s="59">
        <v>0.1961</v>
      </c>
      <c r="K13" s="59">
        <v>0</v>
      </c>
    </row>
    <row r="14" spans="1:11">
      <c r="A14" t="s">
        <v>1772</v>
      </c>
      <c r="B14" t="s">
        <v>1773</v>
      </c>
      <c r="C14" t="s">
        <v>96</v>
      </c>
      <c r="D14" t="s">
        <v>1449</v>
      </c>
      <c r="E14" t="s">
        <v>98</v>
      </c>
      <c r="F14" s="58">
        <v>0.02</v>
      </c>
      <c r="G14" s="58">
        <v>90</v>
      </c>
      <c r="H14" s="58">
        <v>1.8E-5</v>
      </c>
      <c r="I14" s="59">
        <v>0</v>
      </c>
      <c r="J14" s="59">
        <v>0.1305</v>
      </c>
      <c r="K14" s="59">
        <v>0</v>
      </c>
    </row>
    <row r="15" spans="1:11">
      <c r="A15" t="s">
        <v>1774</v>
      </c>
      <c r="B15" t="s">
        <v>1775</v>
      </c>
      <c r="C15" t="s">
        <v>96</v>
      </c>
      <c r="D15" t="s">
        <v>112</v>
      </c>
      <c r="E15" t="s">
        <v>98</v>
      </c>
      <c r="F15" s="58">
        <v>0.12</v>
      </c>
      <c r="G15" s="58">
        <v>12.9</v>
      </c>
      <c r="H15" s="58">
        <v>1.5480000000000001E-5</v>
      </c>
      <c r="I15" s="59">
        <v>0</v>
      </c>
      <c r="J15" s="59">
        <v>0.1123</v>
      </c>
      <c r="K15" s="59">
        <v>0</v>
      </c>
    </row>
    <row r="16" spans="1:11">
      <c r="A16" s="60" t="s">
        <v>187</v>
      </c>
      <c r="B16" s="114" t="s">
        <v>3488</v>
      </c>
      <c r="C16" s="115" t="s">
        <v>3488</v>
      </c>
      <c r="D16" s="115" t="s">
        <v>3488</v>
      </c>
      <c r="E16" s="115" t="s">
        <v>3488</v>
      </c>
      <c r="F16" s="62">
        <v>0.02</v>
      </c>
      <c r="G16" s="115" t="s">
        <v>3488</v>
      </c>
      <c r="H16" s="62">
        <v>2.9813940000000002E-6</v>
      </c>
      <c r="I16" s="115" t="s">
        <v>3488</v>
      </c>
      <c r="J16" s="61">
        <v>0</v>
      </c>
      <c r="K16" s="61">
        <v>0</v>
      </c>
    </row>
    <row r="17" spans="1:11">
      <c r="A17" s="60" t="s">
        <v>1776</v>
      </c>
      <c r="B17" s="114" t="s">
        <v>3488</v>
      </c>
      <c r="C17" s="115" t="s">
        <v>3488</v>
      </c>
      <c r="D17" s="115" t="s">
        <v>3488</v>
      </c>
      <c r="E17" s="115" t="s">
        <v>3488</v>
      </c>
      <c r="F17" s="62">
        <v>0.02</v>
      </c>
      <c r="G17" s="115" t="s">
        <v>3488</v>
      </c>
      <c r="H17" s="62">
        <v>2.9813940000000002E-6</v>
      </c>
      <c r="I17" s="115" t="s">
        <v>3488</v>
      </c>
      <c r="J17" s="61">
        <v>0</v>
      </c>
      <c r="K17" s="61">
        <v>0</v>
      </c>
    </row>
    <row r="18" spans="1:11">
      <c r="A18" t="s">
        <v>1777</v>
      </c>
      <c r="B18" t="s">
        <v>1778</v>
      </c>
      <c r="C18" t="s">
        <v>1517</v>
      </c>
      <c r="D18" t="s">
        <v>909</v>
      </c>
      <c r="E18" t="s">
        <v>100</v>
      </c>
      <c r="F18" s="58">
        <v>0.02</v>
      </c>
      <c r="G18" s="58">
        <v>4.1100000000000003</v>
      </c>
      <c r="H18" s="58">
        <v>2.9813940000000002E-6</v>
      </c>
      <c r="I18" s="59">
        <v>0</v>
      </c>
      <c r="J18" s="59">
        <v>0</v>
      </c>
      <c r="K18" s="59">
        <v>0</v>
      </c>
    </row>
    <row r="19" spans="1:11">
      <c r="A19" t="s">
        <v>189</v>
      </c>
      <c r="B19" s="114" t="s">
        <v>3488</v>
      </c>
      <c r="C19" s="115" t="s">
        <v>3488</v>
      </c>
      <c r="D19" s="115" t="s">
        <v>3488</v>
      </c>
      <c r="E19" s="115" t="s">
        <v>3488</v>
      </c>
      <c r="F19" s="115" t="s">
        <v>3488</v>
      </c>
      <c r="G19" s="115" t="s">
        <v>3488</v>
      </c>
      <c r="H19" s="115" t="s">
        <v>3488</v>
      </c>
      <c r="I19" s="115" t="s">
        <v>3488</v>
      </c>
      <c r="J19" s="115" t="s">
        <v>3488</v>
      </c>
      <c r="K19" s="115" t="s">
        <v>3488</v>
      </c>
    </row>
    <row r="20" spans="1:11">
      <c r="A20" t="s">
        <v>300</v>
      </c>
      <c r="B20" s="114" t="s">
        <v>3488</v>
      </c>
      <c r="C20" s="115" t="s">
        <v>3488</v>
      </c>
      <c r="D20" s="115" t="s">
        <v>3488</v>
      </c>
      <c r="E20" s="115" t="s">
        <v>3488</v>
      </c>
      <c r="F20" s="115" t="s">
        <v>3488</v>
      </c>
      <c r="G20" s="115" t="s">
        <v>3488</v>
      </c>
      <c r="H20" s="115" t="s">
        <v>3488</v>
      </c>
      <c r="I20" s="115" t="s">
        <v>3488</v>
      </c>
      <c r="J20" s="115" t="s">
        <v>3488</v>
      </c>
      <c r="K20" s="115" t="s">
        <v>3488</v>
      </c>
    </row>
    <row r="21" spans="1:11">
      <c r="A21" t="s">
        <v>301</v>
      </c>
      <c r="B21" s="114" t="s">
        <v>3488</v>
      </c>
      <c r="C21" s="115" t="s">
        <v>3488</v>
      </c>
      <c r="D21" s="115" t="s">
        <v>3488</v>
      </c>
      <c r="E21" s="115" t="s">
        <v>3488</v>
      </c>
      <c r="F21" s="115" t="s">
        <v>3488</v>
      </c>
      <c r="G21" s="115" t="s">
        <v>3488</v>
      </c>
      <c r="H21" s="115" t="s">
        <v>3488</v>
      </c>
      <c r="I21" s="115" t="s">
        <v>3488</v>
      </c>
      <c r="J21" s="115" t="s">
        <v>3488</v>
      </c>
      <c r="K21" s="115" t="s">
        <v>3488</v>
      </c>
    </row>
    <row r="22" spans="1:11">
      <c r="A22" t="s">
        <v>302</v>
      </c>
      <c r="B22" s="114" t="s">
        <v>3488</v>
      </c>
      <c r="C22" s="115" t="s">
        <v>3488</v>
      </c>
      <c r="D22" s="115" t="s">
        <v>3488</v>
      </c>
      <c r="E22" s="115" t="s">
        <v>3488</v>
      </c>
      <c r="F22" s="115" t="s">
        <v>3488</v>
      </c>
      <c r="G22" s="115" t="s">
        <v>3488</v>
      </c>
      <c r="H22" s="115" t="s">
        <v>3488</v>
      </c>
      <c r="I22" s="115" t="s">
        <v>3488</v>
      </c>
      <c r="J22" s="115" t="s">
        <v>3488</v>
      </c>
      <c r="K22" s="115" t="s">
        <v>3488</v>
      </c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34" width="5.7109375" style="14" hidden="1"/>
    <col min="35" max="43" width="9.140625" style="14" hidden="1"/>
    <col min="44" max="52" width="0" style="14" hidden="1"/>
    <col min="53" max="16384" width="9.140625" style="14" hidden="1"/>
  </cols>
  <sheetData>
    <row r="1" spans="1:12">
      <c r="A1" s="2" t="s">
        <v>0</v>
      </c>
      <c r="B1" s="63" t="s">
        <v>3487</v>
      </c>
      <c r="D1" s="14"/>
    </row>
    <row r="2" spans="1:12">
      <c r="A2" s="2" t="s">
        <v>1</v>
      </c>
      <c r="B2" s="10" t="s">
        <v>2694</v>
      </c>
      <c r="D2" s="14"/>
    </row>
    <row r="3" spans="1:12">
      <c r="A3" s="2" t="s">
        <v>2</v>
      </c>
      <c r="B3" s="21" t="s">
        <v>2695</v>
      </c>
      <c r="D3" s="14"/>
    </row>
    <row r="4" spans="1:12">
      <c r="A4" s="2" t="s">
        <v>3</v>
      </c>
      <c r="B4" s="64" t="s">
        <v>165</v>
      </c>
      <c r="D4" s="14"/>
    </row>
    <row r="5" spans="1:12" ht="18.75">
      <c r="A5" s="90" t="s">
        <v>94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12" s="16" customFormat="1">
      <c r="A6" s="35" t="s">
        <v>92</v>
      </c>
      <c r="B6" s="36" t="s">
        <v>46</v>
      </c>
      <c r="C6" s="36" t="s">
        <v>66</v>
      </c>
      <c r="D6" s="36" t="s">
        <v>80</v>
      </c>
      <c r="E6" s="36" t="s">
        <v>50</v>
      </c>
      <c r="F6" s="36" t="s">
        <v>155</v>
      </c>
      <c r="G6" s="36" t="s">
        <v>156</v>
      </c>
      <c r="H6" s="36" t="s">
        <v>53</v>
      </c>
      <c r="I6" s="36" t="s">
        <v>69</v>
      </c>
      <c r="J6" s="36" t="s">
        <v>54</v>
      </c>
      <c r="K6" s="37" t="s">
        <v>151</v>
      </c>
      <c r="L6" s="14"/>
    </row>
    <row r="7" spans="1:12" s="16" customFormat="1">
      <c r="A7" s="107" t="s">
        <v>3488</v>
      </c>
      <c r="B7" s="125" t="s">
        <v>3488</v>
      </c>
      <c r="C7" s="125" t="s">
        <v>3488</v>
      </c>
      <c r="D7" s="125" t="s">
        <v>3488</v>
      </c>
      <c r="E7" s="125" t="s">
        <v>3488</v>
      </c>
      <c r="F7" s="17" t="s">
        <v>152</v>
      </c>
      <c r="G7" s="108" t="s">
        <v>3488</v>
      </c>
      <c r="H7" s="17" t="s">
        <v>6</v>
      </c>
      <c r="I7" s="17" t="s">
        <v>7</v>
      </c>
      <c r="J7" s="23" t="s">
        <v>7</v>
      </c>
      <c r="K7" s="32" t="s">
        <v>7</v>
      </c>
    </row>
    <row r="8" spans="1:12" s="18" customFormat="1" ht="20.25">
      <c r="A8" s="109" t="s">
        <v>3488</v>
      </c>
      <c r="B8" s="6" t="s">
        <v>8</v>
      </c>
      <c r="C8" s="6" t="s">
        <v>9</v>
      </c>
      <c r="D8" s="6" t="s">
        <v>56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26" t="s">
        <v>61</v>
      </c>
      <c r="K8" s="26" t="s">
        <v>62</v>
      </c>
    </row>
    <row r="9" spans="1:12" s="18" customFormat="1" ht="20.25">
      <c r="A9" s="19" t="s">
        <v>95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56">
        <v>0</v>
      </c>
      <c r="G9" s="110" t="s">
        <v>3488</v>
      </c>
      <c r="H9" s="56">
        <v>0</v>
      </c>
      <c r="I9" s="124" t="s">
        <v>3488</v>
      </c>
      <c r="J9" s="57">
        <v>0</v>
      </c>
      <c r="K9" s="57">
        <v>0</v>
      </c>
    </row>
    <row r="10" spans="1:12">
      <c r="A10" s="60" t="s">
        <v>170</v>
      </c>
      <c r="B10" s="115" t="s">
        <v>3488</v>
      </c>
      <c r="C10" s="115" t="s">
        <v>3488</v>
      </c>
      <c r="D10" s="115" t="s">
        <v>3488</v>
      </c>
      <c r="E10" s="115" t="s">
        <v>3488</v>
      </c>
      <c r="F10" s="62">
        <v>0</v>
      </c>
      <c r="G10" s="115" t="s">
        <v>3488</v>
      </c>
      <c r="H10" s="62">
        <v>0</v>
      </c>
      <c r="I10" s="115" t="s">
        <v>3488</v>
      </c>
      <c r="J10" s="61">
        <v>0</v>
      </c>
      <c r="K10" s="61">
        <v>0</v>
      </c>
    </row>
    <row r="11" spans="1:12">
      <c r="A11" s="60" t="s">
        <v>1779</v>
      </c>
      <c r="B11" s="115" t="s">
        <v>3488</v>
      </c>
      <c r="C11" s="115" t="s">
        <v>3488</v>
      </c>
      <c r="D11" s="115" t="s">
        <v>3488</v>
      </c>
      <c r="E11" s="115" t="s">
        <v>3488</v>
      </c>
      <c r="F11" s="62">
        <v>0</v>
      </c>
      <c r="G11" s="115" t="s">
        <v>3488</v>
      </c>
      <c r="H11" s="62">
        <v>0</v>
      </c>
      <c r="I11" s="115" t="s">
        <v>3488</v>
      </c>
      <c r="J11" s="61">
        <v>0</v>
      </c>
      <c r="K11" s="61">
        <v>0</v>
      </c>
    </row>
    <row r="12" spans="1:12">
      <c r="A12" t="s">
        <v>176</v>
      </c>
      <c r="B12" t="s">
        <v>176</v>
      </c>
      <c r="C12" s="115" t="s">
        <v>3488</v>
      </c>
      <c r="D12" t="s">
        <v>176</v>
      </c>
      <c r="E12" t="s">
        <v>176</v>
      </c>
      <c r="F12" s="58">
        <v>0</v>
      </c>
      <c r="G12" s="58">
        <v>0</v>
      </c>
      <c r="H12" s="58">
        <v>0</v>
      </c>
      <c r="I12" s="59">
        <v>0</v>
      </c>
      <c r="J12" s="59">
        <v>0</v>
      </c>
      <c r="K12" s="59">
        <v>0</v>
      </c>
    </row>
    <row r="13" spans="1:12">
      <c r="A13" s="60" t="s">
        <v>1780</v>
      </c>
      <c r="B13" s="115" t="s">
        <v>3488</v>
      </c>
      <c r="C13" s="115" t="s">
        <v>3488</v>
      </c>
      <c r="D13" s="115" t="s">
        <v>3488</v>
      </c>
      <c r="E13" s="115" t="s">
        <v>3488</v>
      </c>
      <c r="F13" s="62">
        <v>0</v>
      </c>
      <c r="G13" s="115" t="s">
        <v>3488</v>
      </c>
      <c r="H13" s="62">
        <v>0</v>
      </c>
      <c r="I13" s="115" t="s">
        <v>3488</v>
      </c>
      <c r="J13" s="61">
        <v>0</v>
      </c>
      <c r="K13" s="61">
        <v>0</v>
      </c>
    </row>
    <row r="14" spans="1:12">
      <c r="A14" t="s">
        <v>176</v>
      </c>
      <c r="B14" t="s">
        <v>176</v>
      </c>
      <c r="C14" s="115" t="s">
        <v>3488</v>
      </c>
      <c r="D14" t="s">
        <v>176</v>
      </c>
      <c r="E14" t="s">
        <v>176</v>
      </c>
      <c r="F14" s="58">
        <v>0</v>
      </c>
      <c r="G14" s="58">
        <v>0</v>
      </c>
      <c r="H14" s="58">
        <v>0</v>
      </c>
      <c r="I14" s="59">
        <v>0</v>
      </c>
      <c r="J14" s="59">
        <v>0</v>
      </c>
      <c r="K14" s="59">
        <v>0</v>
      </c>
    </row>
    <row r="15" spans="1:12">
      <c r="A15" s="60" t="s">
        <v>1781</v>
      </c>
      <c r="B15" s="115" t="s">
        <v>3488</v>
      </c>
      <c r="C15" s="115" t="s">
        <v>3488</v>
      </c>
      <c r="D15" s="115" t="s">
        <v>3488</v>
      </c>
      <c r="E15" s="115" t="s">
        <v>3488</v>
      </c>
      <c r="F15" s="62">
        <v>0</v>
      </c>
      <c r="G15" s="115" t="s">
        <v>3488</v>
      </c>
      <c r="H15" s="62">
        <v>0</v>
      </c>
      <c r="I15" s="115" t="s">
        <v>3488</v>
      </c>
      <c r="J15" s="61">
        <v>0</v>
      </c>
      <c r="K15" s="61">
        <v>0</v>
      </c>
    </row>
    <row r="16" spans="1:12">
      <c r="A16" t="s">
        <v>176</v>
      </c>
      <c r="B16" t="s">
        <v>176</v>
      </c>
      <c r="C16" s="115" t="s">
        <v>3488</v>
      </c>
      <c r="D16" t="s">
        <v>176</v>
      </c>
      <c r="E16" t="s">
        <v>176</v>
      </c>
      <c r="F16" s="58">
        <v>0</v>
      </c>
      <c r="G16" s="58">
        <v>0</v>
      </c>
      <c r="H16" s="58">
        <v>0</v>
      </c>
      <c r="I16" s="59">
        <v>0</v>
      </c>
      <c r="J16" s="59">
        <v>0</v>
      </c>
      <c r="K16" s="59">
        <v>0</v>
      </c>
    </row>
    <row r="17" spans="1:11">
      <c r="A17" s="60" t="s">
        <v>828</v>
      </c>
      <c r="B17" s="115" t="s">
        <v>3488</v>
      </c>
      <c r="C17" s="115" t="s">
        <v>3488</v>
      </c>
      <c r="D17" s="115" t="s">
        <v>3488</v>
      </c>
      <c r="E17" s="115" t="s">
        <v>3488</v>
      </c>
      <c r="F17" s="62">
        <v>0</v>
      </c>
      <c r="G17" s="115" t="s">
        <v>3488</v>
      </c>
      <c r="H17" s="62">
        <v>0</v>
      </c>
      <c r="I17" s="115" t="s">
        <v>3488</v>
      </c>
      <c r="J17" s="61">
        <v>0</v>
      </c>
      <c r="K17" s="61">
        <v>0</v>
      </c>
    </row>
    <row r="18" spans="1:11">
      <c r="A18" t="s">
        <v>176</v>
      </c>
      <c r="B18" t="s">
        <v>176</v>
      </c>
      <c r="C18" s="115" t="s">
        <v>3488</v>
      </c>
      <c r="D18" t="s">
        <v>176</v>
      </c>
      <c r="E18" t="s">
        <v>176</v>
      </c>
      <c r="F18" s="58">
        <v>0</v>
      </c>
      <c r="G18" s="58">
        <v>0</v>
      </c>
      <c r="H18" s="58">
        <v>0</v>
      </c>
      <c r="I18" s="59">
        <v>0</v>
      </c>
      <c r="J18" s="59">
        <v>0</v>
      </c>
      <c r="K18" s="59">
        <v>0</v>
      </c>
    </row>
    <row r="19" spans="1:11">
      <c r="A19" s="60" t="s">
        <v>187</v>
      </c>
      <c r="B19" s="115" t="s">
        <v>3488</v>
      </c>
      <c r="C19" s="115" t="s">
        <v>3488</v>
      </c>
      <c r="D19" s="115" t="s">
        <v>3488</v>
      </c>
      <c r="E19" s="115" t="s">
        <v>3488</v>
      </c>
      <c r="F19" s="62">
        <v>0</v>
      </c>
      <c r="G19" s="115" t="s">
        <v>3488</v>
      </c>
      <c r="H19" s="62">
        <v>0</v>
      </c>
      <c r="I19" s="115" t="s">
        <v>3488</v>
      </c>
      <c r="J19" s="61">
        <v>0</v>
      </c>
      <c r="K19" s="61">
        <v>0</v>
      </c>
    </row>
    <row r="20" spans="1:11">
      <c r="A20" s="60" t="s">
        <v>1779</v>
      </c>
      <c r="B20" s="115" t="s">
        <v>3488</v>
      </c>
      <c r="C20" s="115" t="s">
        <v>3488</v>
      </c>
      <c r="D20" s="115" t="s">
        <v>3488</v>
      </c>
      <c r="E20" s="115" t="s">
        <v>3488</v>
      </c>
      <c r="F20" s="62">
        <v>0</v>
      </c>
      <c r="G20" s="115" t="s">
        <v>3488</v>
      </c>
      <c r="H20" s="62">
        <v>0</v>
      </c>
      <c r="I20" s="115" t="s">
        <v>3488</v>
      </c>
      <c r="J20" s="61">
        <v>0</v>
      </c>
      <c r="K20" s="61">
        <v>0</v>
      </c>
    </row>
    <row r="21" spans="1:11">
      <c r="A21" t="s">
        <v>176</v>
      </c>
      <c r="B21" t="s">
        <v>176</v>
      </c>
      <c r="C21" s="115" t="s">
        <v>3488</v>
      </c>
      <c r="D21" t="s">
        <v>176</v>
      </c>
      <c r="E21" t="s">
        <v>176</v>
      </c>
      <c r="F21" s="58">
        <v>0</v>
      </c>
      <c r="G21" s="58">
        <v>0</v>
      </c>
      <c r="H21" s="58">
        <v>0</v>
      </c>
      <c r="I21" s="59">
        <v>0</v>
      </c>
      <c r="J21" s="59">
        <v>0</v>
      </c>
      <c r="K21" s="59">
        <v>0</v>
      </c>
    </row>
    <row r="22" spans="1:11">
      <c r="A22" s="60" t="s">
        <v>1782</v>
      </c>
      <c r="B22" s="115" t="s">
        <v>3488</v>
      </c>
      <c r="C22" s="115" t="s">
        <v>3488</v>
      </c>
      <c r="D22" s="115" t="s">
        <v>3488</v>
      </c>
      <c r="E22" s="115" t="s">
        <v>3488</v>
      </c>
      <c r="F22" s="62">
        <v>0</v>
      </c>
      <c r="G22" s="115" t="s">
        <v>3488</v>
      </c>
      <c r="H22" s="62">
        <v>0</v>
      </c>
      <c r="I22" s="115" t="s">
        <v>3488</v>
      </c>
      <c r="J22" s="61">
        <v>0</v>
      </c>
      <c r="K22" s="61">
        <v>0</v>
      </c>
    </row>
    <row r="23" spans="1:11">
      <c r="A23" t="s">
        <v>176</v>
      </c>
      <c r="B23" t="s">
        <v>176</v>
      </c>
      <c r="C23" s="115" t="s">
        <v>3488</v>
      </c>
      <c r="D23" t="s">
        <v>176</v>
      </c>
      <c r="E23" t="s">
        <v>176</v>
      </c>
      <c r="F23" s="58">
        <v>0</v>
      </c>
      <c r="G23" s="58">
        <v>0</v>
      </c>
      <c r="H23" s="58">
        <v>0</v>
      </c>
      <c r="I23" s="59">
        <v>0</v>
      </c>
      <c r="J23" s="59">
        <v>0</v>
      </c>
      <c r="K23" s="59">
        <v>0</v>
      </c>
    </row>
    <row r="24" spans="1:11">
      <c r="A24" s="60" t="s">
        <v>1781</v>
      </c>
      <c r="B24" s="115" t="s">
        <v>3488</v>
      </c>
      <c r="C24" s="115" t="s">
        <v>3488</v>
      </c>
      <c r="D24" s="115" t="s">
        <v>3488</v>
      </c>
      <c r="E24" s="115" t="s">
        <v>3488</v>
      </c>
      <c r="F24" s="62">
        <v>0</v>
      </c>
      <c r="G24" s="115" t="s">
        <v>3488</v>
      </c>
      <c r="H24" s="62">
        <v>0</v>
      </c>
      <c r="I24" s="115" t="s">
        <v>3488</v>
      </c>
      <c r="J24" s="61">
        <v>0</v>
      </c>
      <c r="K24" s="61">
        <v>0</v>
      </c>
    </row>
    <row r="25" spans="1:11">
      <c r="A25" t="s">
        <v>176</v>
      </c>
      <c r="B25" t="s">
        <v>176</v>
      </c>
      <c r="C25" s="115" t="s">
        <v>3488</v>
      </c>
      <c r="D25" t="s">
        <v>176</v>
      </c>
      <c r="E25" t="s">
        <v>176</v>
      </c>
      <c r="F25" s="58">
        <v>0</v>
      </c>
      <c r="G25" s="58">
        <v>0</v>
      </c>
      <c r="H25" s="58">
        <v>0</v>
      </c>
      <c r="I25" s="59">
        <v>0</v>
      </c>
      <c r="J25" s="59">
        <v>0</v>
      </c>
      <c r="K25" s="59">
        <v>0</v>
      </c>
    </row>
    <row r="26" spans="1:11">
      <c r="A26" s="60" t="s">
        <v>1783</v>
      </c>
      <c r="B26" s="115" t="s">
        <v>3488</v>
      </c>
      <c r="C26" s="115" t="s">
        <v>3488</v>
      </c>
      <c r="D26" s="115" t="s">
        <v>3488</v>
      </c>
      <c r="E26" s="115" t="s">
        <v>3488</v>
      </c>
      <c r="F26" s="62">
        <v>0</v>
      </c>
      <c r="G26" s="115" t="s">
        <v>3488</v>
      </c>
      <c r="H26" s="62">
        <v>0</v>
      </c>
      <c r="I26" s="115" t="s">
        <v>3488</v>
      </c>
      <c r="J26" s="61">
        <v>0</v>
      </c>
      <c r="K26" s="61">
        <v>0</v>
      </c>
    </row>
    <row r="27" spans="1:11">
      <c r="A27" t="s">
        <v>176</v>
      </c>
      <c r="B27" t="s">
        <v>176</v>
      </c>
      <c r="C27" s="115" t="s">
        <v>3488</v>
      </c>
      <c r="D27" t="s">
        <v>176</v>
      </c>
      <c r="E27" t="s">
        <v>176</v>
      </c>
      <c r="F27" s="58">
        <v>0</v>
      </c>
      <c r="G27" s="58">
        <v>0</v>
      </c>
      <c r="H27" s="58">
        <v>0</v>
      </c>
      <c r="I27" s="59">
        <v>0</v>
      </c>
      <c r="J27" s="59">
        <v>0</v>
      </c>
      <c r="K27" s="59">
        <v>0</v>
      </c>
    </row>
    <row r="28" spans="1:11">
      <c r="A28" s="60" t="s">
        <v>828</v>
      </c>
      <c r="B28" s="115" t="s">
        <v>3488</v>
      </c>
      <c r="C28" s="115" t="s">
        <v>3488</v>
      </c>
      <c r="D28" s="115" t="s">
        <v>3488</v>
      </c>
      <c r="E28" s="115" t="s">
        <v>3488</v>
      </c>
      <c r="F28" s="62">
        <v>0</v>
      </c>
      <c r="G28" s="115" t="s">
        <v>3488</v>
      </c>
      <c r="H28" s="62">
        <v>0</v>
      </c>
      <c r="I28" s="115" t="s">
        <v>3488</v>
      </c>
      <c r="J28" s="61">
        <v>0</v>
      </c>
      <c r="K28" s="61">
        <v>0</v>
      </c>
    </row>
    <row r="29" spans="1:11">
      <c r="A29" t="s">
        <v>176</v>
      </c>
      <c r="B29" t="s">
        <v>176</v>
      </c>
      <c r="C29" s="115" t="s">
        <v>3488</v>
      </c>
      <c r="D29" t="s">
        <v>176</v>
      </c>
      <c r="E29" t="s">
        <v>176</v>
      </c>
      <c r="F29" s="58">
        <v>0</v>
      </c>
      <c r="G29" s="58">
        <v>0</v>
      </c>
      <c r="H29" s="58">
        <v>0</v>
      </c>
      <c r="I29" s="59">
        <v>0</v>
      </c>
      <c r="J29" s="59">
        <v>0</v>
      </c>
      <c r="K29" s="59">
        <v>0</v>
      </c>
    </row>
    <row r="30" spans="1:11">
      <c r="A30" t="s">
        <v>189</v>
      </c>
      <c r="B30" s="115" t="s">
        <v>3488</v>
      </c>
      <c r="C30" s="115" t="s">
        <v>3488</v>
      </c>
      <c r="D30" s="115" t="s">
        <v>3488</v>
      </c>
      <c r="E30" s="115" t="s">
        <v>3488</v>
      </c>
      <c r="F30" s="115" t="s">
        <v>3488</v>
      </c>
      <c r="G30" s="115" t="s">
        <v>3488</v>
      </c>
      <c r="H30" s="115" t="s">
        <v>3488</v>
      </c>
      <c r="I30" s="115" t="s">
        <v>3488</v>
      </c>
      <c r="J30" s="115" t="s">
        <v>3488</v>
      </c>
      <c r="K30" s="115" t="s">
        <v>3488</v>
      </c>
    </row>
    <row r="31" spans="1:11">
      <c r="A31" t="s">
        <v>300</v>
      </c>
      <c r="B31" s="115" t="s">
        <v>3488</v>
      </c>
      <c r="C31" s="115" t="s">
        <v>3488</v>
      </c>
      <c r="D31" s="115" t="s">
        <v>3488</v>
      </c>
      <c r="E31" s="115" t="s">
        <v>3488</v>
      </c>
      <c r="F31" s="115" t="s">
        <v>3488</v>
      </c>
      <c r="G31" s="115" t="s">
        <v>3488</v>
      </c>
      <c r="H31" s="115" t="s">
        <v>3488</v>
      </c>
      <c r="I31" s="115" t="s">
        <v>3488</v>
      </c>
      <c r="J31" s="115" t="s">
        <v>3488</v>
      </c>
      <c r="K31" s="115" t="s">
        <v>3488</v>
      </c>
    </row>
    <row r="32" spans="1:11">
      <c r="A32" t="s">
        <v>301</v>
      </c>
      <c r="B32" s="115" t="s">
        <v>3488</v>
      </c>
      <c r="C32" s="115" t="s">
        <v>3488</v>
      </c>
      <c r="D32" s="115" t="s">
        <v>3488</v>
      </c>
      <c r="E32" s="115" t="s">
        <v>3488</v>
      </c>
      <c r="F32" s="115" t="s">
        <v>3488</v>
      </c>
      <c r="G32" s="115" t="s">
        <v>3488</v>
      </c>
      <c r="H32" s="115" t="s">
        <v>3488</v>
      </c>
      <c r="I32" s="115" t="s">
        <v>3488</v>
      </c>
      <c r="J32" s="115" t="s">
        <v>3488</v>
      </c>
      <c r="K32" s="115" t="s">
        <v>3488</v>
      </c>
    </row>
    <row r="33" spans="1:11">
      <c r="A33" t="s">
        <v>302</v>
      </c>
      <c r="B33" s="115" t="s">
        <v>3488</v>
      </c>
      <c r="C33" s="115" t="s">
        <v>3488</v>
      </c>
      <c r="D33" s="115" t="s">
        <v>3488</v>
      </c>
      <c r="E33" s="115" t="s">
        <v>3488</v>
      </c>
      <c r="F33" s="115" t="s">
        <v>3488</v>
      </c>
      <c r="G33" s="115" t="s">
        <v>3488</v>
      </c>
      <c r="H33" s="115" t="s">
        <v>3488</v>
      </c>
      <c r="I33" s="115" t="s">
        <v>3488</v>
      </c>
      <c r="J33" s="115" t="s">
        <v>3488</v>
      </c>
      <c r="K33" s="115" t="s">
        <v>3488</v>
      </c>
    </row>
    <row r="34" spans="1:11" hidden="1">
      <c r="B34" s="14"/>
      <c r="C34" s="14"/>
      <c r="D34" s="14"/>
    </row>
    <row r="35" spans="1:11" hidden="1">
      <c r="B35" s="14"/>
      <c r="C35" s="14"/>
      <c r="D35" s="14"/>
    </row>
    <row r="36" spans="1:11" hidden="1">
      <c r="B36" s="14"/>
      <c r="C36" s="14"/>
      <c r="D36" s="14"/>
    </row>
    <row r="37" spans="1:11" hidden="1">
      <c r="B37" s="14"/>
      <c r="C37" s="14"/>
      <c r="D37" s="14"/>
    </row>
    <row r="38" spans="1:11" hidden="1"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2.7109375" style="14" bestFit="1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4" hidden="1"/>
    <col min="17" max="17" width="8" style="14" hidden="1"/>
    <col min="18" max="18" width="8.7109375" style="14" hidden="1"/>
    <col min="19" max="19" width="10" style="14" hidden="1"/>
    <col min="20" max="20" width="9.5703125" style="14" hidden="1"/>
    <col min="21" max="21" width="6.140625" style="14" hidden="1"/>
    <col min="22" max="23" width="5.7109375" style="14" hidden="1"/>
    <col min="24" max="24" width="6.85546875" style="14" hidden="1"/>
    <col min="25" max="25" width="6.42578125" style="14" hidden="1"/>
    <col min="26" max="26" width="6.7109375" style="14" hidden="1"/>
    <col min="27" max="27" width="7.28515625" style="14" hidden="1"/>
    <col min="28" max="34" width="5.7109375" style="14" hidden="1"/>
    <col min="35" max="40" width="9.140625" style="14" hidden="1"/>
    <col min="41" max="52" width="0" style="14" hidden="1"/>
    <col min="53" max="16384" width="9.140625" style="14" hidden="1"/>
  </cols>
  <sheetData>
    <row r="1" spans="1:15">
      <c r="A1" s="2" t="s">
        <v>0</v>
      </c>
      <c r="B1" s="63" t="s">
        <v>3487</v>
      </c>
      <c r="D1" s="14"/>
      <c r="J1" s="14"/>
      <c r="K1" s="14"/>
      <c r="L1" s="14"/>
      <c r="M1" s="14"/>
      <c r="N1" s="14"/>
      <c r="O1" s="14"/>
    </row>
    <row r="2" spans="1:15">
      <c r="A2" s="2" t="s">
        <v>1</v>
      </c>
      <c r="B2" s="10" t="s">
        <v>2694</v>
      </c>
      <c r="D2" s="14"/>
      <c r="J2" s="14"/>
      <c r="K2" s="14"/>
      <c r="L2" s="14"/>
      <c r="M2" s="14"/>
      <c r="N2" s="14"/>
      <c r="O2" s="14"/>
    </row>
    <row r="3" spans="1:15">
      <c r="A3" s="2" t="s">
        <v>2</v>
      </c>
      <c r="B3" s="21" t="s">
        <v>2695</v>
      </c>
      <c r="D3" s="14"/>
      <c r="J3" s="14"/>
      <c r="K3" s="14"/>
      <c r="L3" s="14"/>
      <c r="M3" s="14"/>
      <c r="N3" s="14"/>
      <c r="O3" s="14"/>
    </row>
    <row r="4" spans="1:15">
      <c r="A4" s="2" t="s">
        <v>3</v>
      </c>
      <c r="B4" s="64" t="s">
        <v>165</v>
      </c>
      <c r="D4" s="14"/>
      <c r="J4" s="14"/>
      <c r="K4" s="14"/>
      <c r="L4" s="14"/>
      <c r="M4" s="14"/>
      <c r="N4" s="14"/>
      <c r="O4" s="14"/>
    </row>
    <row r="5" spans="1:15" ht="18.75">
      <c r="A5" s="90" t="s">
        <v>99</v>
      </c>
      <c r="B5" s="91"/>
      <c r="C5" s="91"/>
      <c r="D5" s="91"/>
      <c r="E5" s="91"/>
      <c r="F5" s="91"/>
      <c r="G5" s="91"/>
      <c r="H5" s="91"/>
      <c r="I5" s="91"/>
      <c r="J5" s="92"/>
    </row>
    <row r="6" spans="1:15" s="16" customFormat="1">
      <c r="A6" s="35" t="s">
        <v>92</v>
      </c>
      <c r="B6" s="36" t="s">
        <v>46</v>
      </c>
      <c r="C6" s="36" t="s">
        <v>66</v>
      </c>
      <c r="D6" s="36" t="s">
        <v>80</v>
      </c>
      <c r="E6" s="36" t="s">
        <v>50</v>
      </c>
      <c r="F6" s="36" t="s">
        <v>155</v>
      </c>
      <c r="G6" s="36" t="s">
        <v>156</v>
      </c>
      <c r="H6" s="36" t="s">
        <v>53</v>
      </c>
      <c r="I6" s="36" t="s">
        <v>54</v>
      </c>
      <c r="J6" s="36" t="s">
        <v>151</v>
      </c>
    </row>
    <row r="7" spans="1:15" s="16" customFormat="1">
      <c r="A7" s="107" t="s">
        <v>3488</v>
      </c>
      <c r="B7" s="108" t="s">
        <v>3488</v>
      </c>
      <c r="C7" s="108" t="s">
        <v>3488</v>
      </c>
      <c r="D7" s="108" t="s">
        <v>3488</v>
      </c>
      <c r="E7" s="108" t="s">
        <v>3488</v>
      </c>
      <c r="F7" s="17" t="s">
        <v>152</v>
      </c>
      <c r="G7" s="108" t="s">
        <v>3488</v>
      </c>
      <c r="H7" s="17" t="s">
        <v>6</v>
      </c>
      <c r="I7" s="23" t="s">
        <v>7</v>
      </c>
      <c r="J7" s="33" t="s">
        <v>7</v>
      </c>
    </row>
    <row r="8" spans="1:15" s="18" customFormat="1" ht="20.25">
      <c r="A8" s="109" t="s">
        <v>3488</v>
      </c>
      <c r="B8" s="6" t="s">
        <v>8</v>
      </c>
      <c r="C8" s="6" t="s">
        <v>9</v>
      </c>
      <c r="D8" s="6" t="s">
        <v>56</v>
      </c>
      <c r="E8" s="6" t="s">
        <v>56</v>
      </c>
      <c r="F8" s="6" t="s">
        <v>57</v>
      </c>
      <c r="G8" s="6" t="s">
        <v>58</v>
      </c>
      <c r="H8" s="34" t="s">
        <v>59</v>
      </c>
      <c r="I8" s="34" t="s">
        <v>60</v>
      </c>
      <c r="J8" s="34" t="s">
        <v>61</v>
      </c>
      <c r="K8" s="16"/>
      <c r="L8" s="16"/>
      <c r="M8" s="16"/>
      <c r="N8" s="16"/>
    </row>
    <row r="9" spans="1:15" s="18" customFormat="1" ht="20.25">
      <c r="A9" s="19" t="s">
        <v>106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56">
        <v>44.4</v>
      </c>
      <c r="G9" s="124" t="s">
        <v>3488</v>
      </c>
      <c r="H9" s="56">
        <v>832.79851871986443</v>
      </c>
      <c r="I9" s="57">
        <v>1</v>
      </c>
      <c r="J9" s="57">
        <v>1.8E-3</v>
      </c>
      <c r="K9" s="16"/>
      <c r="L9" s="16"/>
      <c r="M9" s="16"/>
      <c r="N9" s="16"/>
    </row>
    <row r="10" spans="1:15">
      <c r="A10" s="60" t="s">
        <v>170</v>
      </c>
      <c r="B10" s="126" t="s">
        <v>3488</v>
      </c>
      <c r="C10" s="126" t="s">
        <v>3488</v>
      </c>
      <c r="D10" s="126" t="s">
        <v>3488</v>
      </c>
      <c r="E10" s="126" t="s">
        <v>3488</v>
      </c>
      <c r="F10" s="62">
        <v>0</v>
      </c>
      <c r="G10" s="126" t="s">
        <v>3488</v>
      </c>
      <c r="H10" s="62">
        <v>0</v>
      </c>
      <c r="I10" s="61">
        <v>0</v>
      </c>
      <c r="J10" s="61">
        <v>0</v>
      </c>
    </row>
    <row r="11" spans="1:15">
      <c r="A11" t="s">
        <v>176</v>
      </c>
      <c r="B11" t="s">
        <v>176</v>
      </c>
      <c r="C11" s="126" t="s">
        <v>3488</v>
      </c>
      <c r="D11" t="s">
        <v>176</v>
      </c>
      <c r="E11" t="s">
        <v>176</v>
      </c>
      <c r="F11" s="58">
        <v>0</v>
      </c>
      <c r="G11" s="58">
        <v>0</v>
      </c>
      <c r="H11" s="58">
        <v>0</v>
      </c>
      <c r="I11" s="59">
        <v>0</v>
      </c>
      <c r="J11" s="59">
        <v>0</v>
      </c>
    </row>
    <row r="12" spans="1:15">
      <c r="A12" s="60" t="s">
        <v>187</v>
      </c>
      <c r="B12" s="126" t="s">
        <v>3488</v>
      </c>
      <c r="C12" s="126" t="s">
        <v>3488</v>
      </c>
      <c r="D12" s="126" t="s">
        <v>3488</v>
      </c>
      <c r="E12" s="126" t="s">
        <v>3488</v>
      </c>
      <c r="F12" s="62">
        <v>44.4</v>
      </c>
      <c r="G12" s="126" t="s">
        <v>3488</v>
      </c>
      <c r="H12" s="62">
        <v>832.79851871986443</v>
      </c>
      <c r="I12" s="61">
        <v>1</v>
      </c>
      <c r="J12" s="61">
        <v>1.8E-3</v>
      </c>
    </row>
    <row r="13" spans="1:15">
      <c r="A13" t="s">
        <v>1784</v>
      </c>
      <c r="B13" t="s">
        <v>1785</v>
      </c>
      <c r="C13" t="s">
        <v>108</v>
      </c>
      <c r="D13" t="s">
        <v>881</v>
      </c>
      <c r="E13" t="s">
        <v>102</v>
      </c>
      <c r="F13" s="58">
        <v>0.01</v>
      </c>
      <c r="G13" s="58">
        <v>69486.414999999994</v>
      </c>
      <c r="H13" s="58">
        <v>2.7875170241399998E-2</v>
      </c>
      <c r="I13" s="59">
        <v>0</v>
      </c>
      <c r="J13" s="59">
        <v>0</v>
      </c>
    </row>
    <row r="14" spans="1:15">
      <c r="A14" t="s">
        <v>1786</v>
      </c>
      <c r="B14" t="s">
        <v>1787</v>
      </c>
      <c r="C14" t="s">
        <v>108</v>
      </c>
      <c r="D14" t="s">
        <v>881</v>
      </c>
      <c r="E14" t="s">
        <v>100</v>
      </c>
      <c r="F14" s="58">
        <v>0.01</v>
      </c>
      <c r="G14" s="58">
        <v>230750.75</v>
      </c>
      <c r="H14" s="58">
        <v>8.3693297025000002E-2</v>
      </c>
      <c r="I14" s="59">
        <v>1E-4</v>
      </c>
      <c r="J14" s="59">
        <v>0</v>
      </c>
    </row>
    <row r="15" spans="1:15">
      <c r="A15" t="s">
        <v>1788</v>
      </c>
      <c r="B15" t="s">
        <v>1789</v>
      </c>
      <c r="C15" t="s">
        <v>108</v>
      </c>
      <c r="D15" t="s">
        <v>881</v>
      </c>
      <c r="E15" t="s">
        <v>100</v>
      </c>
      <c r="F15" s="58">
        <v>0.01</v>
      </c>
      <c r="G15" s="58">
        <v>1176916.32</v>
      </c>
      <c r="H15" s="58">
        <v>0.426867549264</v>
      </c>
      <c r="I15" s="59">
        <v>5.0000000000000001E-4</v>
      </c>
      <c r="J15" s="59">
        <v>0</v>
      </c>
    </row>
    <row r="16" spans="1:15">
      <c r="A16" t="s">
        <v>1790</v>
      </c>
      <c r="B16" t="s">
        <v>1791</v>
      </c>
      <c r="C16" t="s">
        <v>108</v>
      </c>
      <c r="D16" t="s">
        <v>881</v>
      </c>
      <c r="E16" t="s">
        <v>167</v>
      </c>
      <c r="F16" s="58">
        <v>0.01</v>
      </c>
      <c r="G16" s="58">
        <v>64120122.630000003</v>
      </c>
      <c r="H16" s="58">
        <v>0.16438475838653099</v>
      </c>
      <c r="I16" s="59">
        <v>2.0000000000000001E-4</v>
      </c>
      <c r="J16" s="59">
        <v>0</v>
      </c>
    </row>
    <row r="17" spans="1:10">
      <c r="A17" t="s">
        <v>1792</v>
      </c>
      <c r="B17" t="s">
        <v>1793</v>
      </c>
      <c r="C17" t="s">
        <v>108</v>
      </c>
      <c r="D17" t="s">
        <v>881</v>
      </c>
      <c r="E17" t="s">
        <v>100</v>
      </c>
      <c r="F17" s="58">
        <v>0.01</v>
      </c>
      <c r="G17" s="58">
        <v>651453.79500000004</v>
      </c>
      <c r="H17" s="58">
        <v>0.23628229144650001</v>
      </c>
      <c r="I17" s="59">
        <v>2.9999999999999997E-4</v>
      </c>
      <c r="J17" s="59">
        <v>0</v>
      </c>
    </row>
    <row r="18" spans="1:10">
      <c r="A18" t="s">
        <v>1794</v>
      </c>
      <c r="B18" t="s">
        <v>1795</v>
      </c>
      <c r="C18" t="s">
        <v>108</v>
      </c>
      <c r="D18" t="s">
        <v>881</v>
      </c>
      <c r="E18" t="s">
        <v>100</v>
      </c>
      <c r="F18" s="58">
        <v>44.35</v>
      </c>
      <c r="G18" s="58">
        <v>517116.00000000134</v>
      </c>
      <c r="H18" s="58">
        <v>831.85941565350095</v>
      </c>
      <c r="I18" s="59">
        <v>0.99890000000000001</v>
      </c>
      <c r="J18" s="59">
        <v>1.8E-3</v>
      </c>
    </row>
    <row r="19" spans="1:10">
      <c r="A19" t="s">
        <v>189</v>
      </c>
      <c r="B19" s="126" t="s">
        <v>3488</v>
      </c>
      <c r="C19" s="126" t="s">
        <v>3488</v>
      </c>
      <c r="D19" s="126" t="s">
        <v>3488</v>
      </c>
      <c r="E19" s="126" t="s">
        <v>3488</v>
      </c>
      <c r="F19" s="126" t="s">
        <v>3488</v>
      </c>
      <c r="G19" s="126" t="s">
        <v>3488</v>
      </c>
      <c r="H19" s="115" t="s">
        <v>3488</v>
      </c>
      <c r="I19" s="115" t="s">
        <v>3488</v>
      </c>
      <c r="J19" s="126" t="s">
        <v>3488</v>
      </c>
    </row>
    <row r="20" spans="1:10">
      <c r="A20" t="s">
        <v>300</v>
      </c>
      <c r="B20" s="126" t="s">
        <v>3488</v>
      </c>
      <c r="C20" s="126" t="s">
        <v>3488</v>
      </c>
      <c r="D20" s="126" t="s">
        <v>3488</v>
      </c>
      <c r="E20" s="126" t="s">
        <v>3488</v>
      </c>
      <c r="F20" s="126" t="s">
        <v>3488</v>
      </c>
      <c r="G20" s="126" t="s">
        <v>3488</v>
      </c>
      <c r="H20" s="115" t="s">
        <v>3488</v>
      </c>
      <c r="I20" s="115" t="s">
        <v>3488</v>
      </c>
      <c r="J20" s="126" t="s">
        <v>3488</v>
      </c>
    </row>
    <row r="21" spans="1:10">
      <c r="A21" t="s">
        <v>301</v>
      </c>
      <c r="B21" s="126" t="s">
        <v>3488</v>
      </c>
      <c r="C21" s="126" t="s">
        <v>3488</v>
      </c>
      <c r="D21" s="126" t="s">
        <v>3488</v>
      </c>
      <c r="E21" s="126" t="s">
        <v>3488</v>
      </c>
      <c r="F21" s="126" t="s">
        <v>3488</v>
      </c>
      <c r="G21" s="126" t="s">
        <v>3488</v>
      </c>
      <c r="H21" s="115" t="s">
        <v>3488</v>
      </c>
      <c r="I21" s="115" t="s">
        <v>3488</v>
      </c>
      <c r="J21" s="126" t="s">
        <v>3488</v>
      </c>
    </row>
    <row r="22" spans="1:10">
      <c r="A22" t="s">
        <v>302</v>
      </c>
      <c r="B22" s="126" t="s">
        <v>3488</v>
      </c>
      <c r="C22" s="126" t="s">
        <v>3488</v>
      </c>
      <c r="D22" s="126" t="s">
        <v>3488</v>
      </c>
      <c r="E22" s="126" t="s">
        <v>3488</v>
      </c>
      <c r="F22" s="126" t="s">
        <v>3488</v>
      </c>
      <c r="G22" s="126" t="s">
        <v>3488</v>
      </c>
      <c r="H22" s="115" t="s">
        <v>3488</v>
      </c>
      <c r="I22" s="115" t="s">
        <v>3488</v>
      </c>
      <c r="J22" s="126" t="s">
        <v>3488</v>
      </c>
    </row>
    <row r="23" spans="1:10" hidden="1">
      <c r="B23" s="16"/>
      <c r="C23" s="16"/>
      <c r="D23" s="16"/>
      <c r="E23" s="16"/>
      <c r="F23" s="16"/>
      <c r="G23" s="16"/>
    </row>
    <row r="24" spans="1:10" hidden="1">
      <c r="B24" s="16"/>
      <c r="C24" s="16"/>
      <c r="D24" s="16"/>
      <c r="E24" s="16"/>
      <c r="F24" s="16"/>
      <c r="G24" s="16"/>
    </row>
    <row r="25" spans="1:10" hidden="1">
      <c r="B25" s="16"/>
      <c r="C25" s="16"/>
      <c r="D25" s="16"/>
      <c r="E25" s="16"/>
      <c r="F25" s="16"/>
      <c r="G25" s="16"/>
    </row>
    <row r="26" spans="1:10" hidden="1">
      <c r="B26" s="16"/>
      <c r="C26" s="16"/>
      <c r="D26" s="16"/>
      <c r="E26" s="16"/>
      <c r="F26" s="16"/>
      <c r="G26" s="16"/>
    </row>
    <row r="27" spans="1:10" hidden="1">
      <c r="B27" s="16"/>
      <c r="C27" s="16"/>
      <c r="D27" s="16"/>
      <c r="E27" s="16"/>
      <c r="F27" s="16"/>
      <c r="G27" s="16"/>
    </row>
    <row r="28" spans="1:10" hidden="1">
      <c r="B28" s="16"/>
      <c r="C28" s="16"/>
      <c r="D28" s="16"/>
      <c r="E28" s="16"/>
      <c r="F28" s="16"/>
      <c r="G28" s="16"/>
    </row>
    <row r="29" spans="1:10" hidden="1">
      <c r="B29" s="16"/>
      <c r="C29" s="16"/>
      <c r="D29" s="16"/>
      <c r="E29" s="16"/>
      <c r="F29" s="16"/>
      <c r="G29" s="16"/>
    </row>
    <row r="30" spans="1:10" hidden="1">
      <c r="B30" s="16"/>
      <c r="C30" s="16"/>
      <c r="D30" s="16"/>
      <c r="E30" s="16"/>
      <c r="F30" s="16"/>
      <c r="G30" s="16"/>
    </row>
    <row r="31" spans="1:10" hidden="1">
      <c r="B31" s="16"/>
      <c r="C31" s="16"/>
      <c r="D31" s="16"/>
      <c r="E31" s="16"/>
      <c r="F31" s="16"/>
      <c r="G31" s="16"/>
    </row>
    <row r="32" spans="1:10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48" width="9.140625" style="14" hidden="1"/>
    <col min="49" max="52" width="0" style="14" hidden="1"/>
    <col min="53" max="16384" width="9.140625" style="14" hidden="1"/>
  </cols>
  <sheetData>
    <row r="1" spans="1:23">
      <c r="A1" s="2" t="s">
        <v>0</v>
      </c>
      <c r="B1" s="63" t="s">
        <v>3487</v>
      </c>
    </row>
    <row r="2" spans="1:23">
      <c r="A2" s="2" t="s">
        <v>1</v>
      </c>
      <c r="B2" s="10" t="s">
        <v>2694</v>
      </c>
    </row>
    <row r="3" spans="1:23">
      <c r="A3" s="2" t="s">
        <v>2</v>
      </c>
      <c r="B3" s="21" t="s">
        <v>2695</v>
      </c>
    </row>
    <row r="4" spans="1:23">
      <c r="A4" s="2" t="s">
        <v>3</v>
      </c>
      <c r="B4" s="64" t="s">
        <v>165</v>
      </c>
    </row>
    <row r="5" spans="1:23" ht="18.75">
      <c r="A5" s="90" t="s">
        <v>114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23" s="16" customFormat="1">
      <c r="A6" s="35" t="s">
        <v>92</v>
      </c>
      <c r="B6" s="36" t="s">
        <v>46</v>
      </c>
      <c r="C6" s="38" t="s">
        <v>115</v>
      </c>
      <c r="D6" s="36" t="s">
        <v>48</v>
      </c>
      <c r="E6" s="36" t="s">
        <v>49</v>
      </c>
      <c r="F6" s="36" t="s">
        <v>67</v>
      </c>
      <c r="G6" s="36" t="s">
        <v>68</v>
      </c>
      <c r="H6" s="36" t="s">
        <v>50</v>
      </c>
      <c r="I6" s="36" t="s">
        <v>51</v>
      </c>
      <c r="J6" s="36" t="s">
        <v>52</v>
      </c>
      <c r="K6" s="36" t="s">
        <v>155</v>
      </c>
      <c r="L6" s="36" t="s">
        <v>156</v>
      </c>
      <c r="M6" s="36" t="s">
        <v>53</v>
      </c>
      <c r="N6" s="36" t="s">
        <v>69</v>
      </c>
      <c r="O6" s="36" t="s">
        <v>54</v>
      </c>
      <c r="P6" s="37" t="s">
        <v>151</v>
      </c>
      <c r="Q6" s="14"/>
      <c r="R6" s="14"/>
      <c r="S6" s="14"/>
      <c r="T6" s="14"/>
      <c r="U6" s="14"/>
      <c r="V6" s="14"/>
      <c r="W6" s="14"/>
    </row>
    <row r="7" spans="1:23" s="16" customFormat="1">
      <c r="A7" s="107" t="s">
        <v>3488</v>
      </c>
      <c r="B7" s="108" t="s">
        <v>3488</v>
      </c>
      <c r="C7" s="108" t="s">
        <v>3488</v>
      </c>
      <c r="D7" s="108" t="s">
        <v>3488</v>
      </c>
      <c r="E7" s="108" t="s">
        <v>3488</v>
      </c>
      <c r="F7" s="23" t="s">
        <v>70</v>
      </c>
      <c r="G7" s="23" t="s">
        <v>71</v>
      </c>
      <c r="H7" s="108" t="s">
        <v>3488</v>
      </c>
      <c r="I7" s="23" t="s">
        <v>7</v>
      </c>
      <c r="J7" s="23" t="s">
        <v>7</v>
      </c>
      <c r="K7" s="23" t="s">
        <v>152</v>
      </c>
      <c r="L7" s="108" t="s">
        <v>3488</v>
      </c>
      <c r="M7" s="23" t="s">
        <v>6</v>
      </c>
      <c r="N7" s="23" t="s">
        <v>7</v>
      </c>
      <c r="O7" s="23" t="s">
        <v>7</v>
      </c>
      <c r="P7" s="24" t="s">
        <v>7</v>
      </c>
      <c r="Q7" s="14"/>
      <c r="R7" s="14"/>
      <c r="S7" s="14"/>
      <c r="T7" s="14"/>
      <c r="U7" s="14"/>
      <c r="V7" s="14"/>
      <c r="W7" s="14"/>
    </row>
    <row r="8" spans="1:23" s="18" customFormat="1" ht="20.25">
      <c r="A8" s="109" t="s">
        <v>3488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26" t="s">
        <v>76</v>
      </c>
      <c r="Q8" s="14"/>
      <c r="R8" s="14"/>
      <c r="S8" s="14"/>
      <c r="T8" s="14"/>
      <c r="U8" s="14"/>
      <c r="V8" s="14"/>
      <c r="W8" s="14"/>
    </row>
    <row r="9" spans="1:23" s="18" customFormat="1" ht="20.25">
      <c r="A9" s="19" t="s">
        <v>116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110" t="s">
        <v>3488</v>
      </c>
      <c r="G9" s="110" t="s">
        <v>3488</v>
      </c>
      <c r="H9" s="110" t="s">
        <v>3488</v>
      </c>
      <c r="I9" s="110" t="s">
        <v>3488</v>
      </c>
      <c r="J9" s="110" t="s">
        <v>3488</v>
      </c>
      <c r="K9" s="56">
        <v>0</v>
      </c>
      <c r="L9" s="110" t="s">
        <v>3488</v>
      </c>
      <c r="M9" s="56">
        <v>0</v>
      </c>
      <c r="N9" s="110" t="s">
        <v>3488</v>
      </c>
      <c r="O9" s="57">
        <v>0</v>
      </c>
      <c r="P9" s="57">
        <v>0</v>
      </c>
      <c r="Q9" s="14"/>
      <c r="R9" s="14"/>
      <c r="S9" s="14"/>
      <c r="T9" s="14"/>
      <c r="U9" s="14"/>
      <c r="V9" s="14"/>
      <c r="W9" s="14"/>
    </row>
    <row r="10" spans="1:23">
      <c r="A10" s="60" t="s">
        <v>170</v>
      </c>
      <c r="B10" s="114" t="s">
        <v>3488</v>
      </c>
      <c r="C10" s="114" t="s">
        <v>3488</v>
      </c>
      <c r="D10" s="115" t="s">
        <v>3488</v>
      </c>
      <c r="E10" s="115" t="s">
        <v>3488</v>
      </c>
      <c r="F10" s="115" t="s">
        <v>3488</v>
      </c>
      <c r="G10" s="62">
        <v>0</v>
      </c>
      <c r="H10" s="115" t="s">
        <v>3488</v>
      </c>
      <c r="I10" s="115" t="s">
        <v>3488</v>
      </c>
      <c r="J10" s="61">
        <v>0</v>
      </c>
      <c r="K10" s="62">
        <v>0</v>
      </c>
      <c r="L10" s="115" t="s">
        <v>3488</v>
      </c>
      <c r="M10" s="62">
        <v>0</v>
      </c>
      <c r="N10" s="115" t="s">
        <v>3488</v>
      </c>
      <c r="O10" s="61">
        <v>0</v>
      </c>
      <c r="P10" s="61">
        <v>0</v>
      </c>
    </row>
    <row r="11" spans="1:23">
      <c r="A11" s="60" t="s">
        <v>1796</v>
      </c>
      <c r="B11" s="114" t="s">
        <v>3488</v>
      </c>
      <c r="C11" s="114" t="s">
        <v>3488</v>
      </c>
      <c r="D11" s="115" t="s">
        <v>3488</v>
      </c>
      <c r="E11" s="115" t="s">
        <v>3488</v>
      </c>
      <c r="F11" s="115" t="s">
        <v>3488</v>
      </c>
      <c r="G11" s="62">
        <v>0</v>
      </c>
      <c r="H11" s="115" t="s">
        <v>3488</v>
      </c>
      <c r="I11" s="115" t="s">
        <v>3488</v>
      </c>
      <c r="J11" s="61">
        <v>0</v>
      </c>
      <c r="K11" s="62">
        <v>0</v>
      </c>
      <c r="L11" s="115" t="s">
        <v>3488</v>
      </c>
      <c r="M11" s="62">
        <v>0</v>
      </c>
      <c r="N11" s="115" t="s">
        <v>3488</v>
      </c>
      <c r="O11" s="61">
        <v>0</v>
      </c>
      <c r="P11" s="61">
        <v>0</v>
      </c>
    </row>
    <row r="12" spans="1:23">
      <c r="A12" t="s">
        <v>176</v>
      </c>
      <c r="B12" t="s">
        <v>176</v>
      </c>
      <c r="C12" s="114" t="s">
        <v>3488</v>
      </c>
      <c r="D12" t="s">
        <v>176</v>
      </c>
      <c r="E12" s="115" t="s">
        <v>3488</v>
      </c>
      <c r="F12" s="115" t="s">
        <v>3488</v>
      </c>
      <c r="G12" s="58">
        <v>0</v>
      </c>
      <c r="H12" t="s">
        <v>176</v>
      </c>
      <c r="I12" s="59">
        <v>0</v>
      </c>
      <c r="J12" s="59">
        <v>0</v>
      </c>
      <c r="K12" s="58">
        <v>0</v>
      </c>
      <c r="L12" s="58">
        <v>0</v>
      </c>
      <c r="M12" s="58">
        <v>0</v>
      </c>
      <c r="N12" s="59">
        <v>0</v>
      </c>
      <c r="O12" s="59">
        <v>0</v>
      </c>
      <c r="P12" s="59">
        <v>0</v>
      </c>
    </row>
    <row r="13" spans="1:23">
      <c r="A13" s="60" t="s">
        <v>1797</v>
      </c>
      <c r="B13" s="114" t="s">
        <v>3488</v>
      </c>
      <c r="C13" s="114" t="s">
        <v>3488</v>
      </c>
      <c r="D13" s="115" t="s">
        <v>3488</v>
      </c>
      <c r="E13" s="115" t="s">
        <v>3488</v>
      </c>
      <c r="F13" s="115" t="s">
        <v>3488</v>
      </c>
      <c r="G13" s="62">
        <v>0</v>
      </c>
      <c r="H13" s="115" t="s">
        <v>3488</v>
      </c>
      <c r="I13" s="115" t="s">
        <v>3488</v>
      </c>
      <c r="J13" s="61">
        <v>0</v>
      </c>
      <c r="K13" s="62">
        <v>0</v>
      </c>
      <c r="L13" s="115" t="s">
        <v>3488</v>
      </c>
      <c r="M13" s="62">
        <v>0</v>
      </c>
      <c r="N13" s="115" t="s">
        <v>3488</v>
      </c>
      <c r="O13" s="61">
        <v>0</v>
      </c>
      <c r="P13" s="61">
        <v>0</v>
      </c>
    </row>
    <row r="14" spans="1:23">
      <c r="A14" t="s">
        <v>176</v>
      </c>
      <c r="B14" t="s">
        <v>176</v>
      </c>
      <c r="C14" s="114" t="s">
        <v>3488</v>
      </c>
      <c r="D14" t="s">
        <v>176</v>
      </c>
      <c r="E14" s="115" t="s">
        <v>3488</v>
      </c>
      <c r="F14" s="115" t="s">
        <v>3488</v>
      </c>
      <c r="G14" s="58">
        <v>0</v>
      </c>
      <c r="H14" t="s">
        <v>176</v>
      </c>
      <c r="I14" s="59">
        <v>0</v>
      </c>
      <c r="J14" s="59">
        <v>0</v>
      </c>
      <c r="K14" s="58">
        <v>0</v>
      </c>
      <c r="L14" s="58">
        <v>0</v>
      </c>
      <c r="M14" s="58">
        <v>0</v>
      </c>
      <c r="N14" s="59">
        <v>0</v>
      </c>
      <c r="O14" s="59">
        <v>0</v>
      </c>
      <c r="P14" s="59">
        <v>0</v>
      </c>
    </row>
    <row r="15" spans="1:23">
      <c r="A15" s="60" t="s">
        <v>1798</v>
      </c>
      <c r="B15" s="114" t="s">
        <v>3488</v>
      </c>
      <c r="C15" s="114" t="s">
        <v>3488</v>
      </c>
      <c r="D15" s="115" t="s">
        <v>3488</v>
      </c>
      <c r="E15" s="115" t="s">
        <v>3488</v>
      </c>
      <c r="F15" s="115" t="s">
        <v>3488</v>
      </c>
      <c r="G15" s="62">
        <v>0</v>
      </c>
      <c r="H15" s="115" t="s">
        <v>3488</v>
      </c>
      <c r="I15" s="115" t="s">
        <v>3488</v>
      </c>
      <c r="J15" s="61">
        <v>0</v>
      </c>
      <c r="K15" s="62">
        <v>0</v>
      </c>
      <c r="L15" s="115" t="s">
        <v>3488</v>
      </c>
      <c r="M15" s="62">
        <v>0</v>
      </c>
      <c r="N15" s="115" t="s">
        <v>3488</v>
      </c>
      <c r="O15" s="61">
        <v>0</v>
      </c>
      <c r="P15" s="61">
        <v>0</v>
      </c>
    </row>
    <row r="16" spans="1:23">
      <c r="A16" s="60" t="s">
        <v>1799</v>
      </c>
      <c r="B16" s="114" t="s">
        <v>3488</v>
      </c>
      <c r="C16" s="114" t="s">
        <v>3488</v>
      </c>
      <c r="D16" s="115" t="s">
        <v>3488</v>
      </c>
      <c r="E16" s="115" t="s">
        <v>3488</v>
      </c>
      <c r="F16" s="115" t="s">
        <v>3488</v>
      </c>
      <c r="G16" s="62">
        <v>0</v>
      </c>
      <c r="H16" s="115" t="s">
        <v>3488</v>
      </c>
      <c r="I16" s="115" t="s">
        <v>3488</v>
      </c>
      <c r="J16" s="61">
        <v>0</v>
      </c>
      <c r="K16" s="62">
        <v>0</v>
      </c>
      <c r="L16" s="115" t="s">
        <v>3488</v>
      </c>
      <c r="M16" s="62">
        <v>0</v>
      </c>
      <c r="N16" s="115" t="s">
        <v>3488</v>
      </c>
      <c r="O16" s="61">
        <v>0</v>
      </c>
      <c r="P16" s="61">
        <v>0</v>
      </c>
    </row>
    <row r="17" spans="1:16">
      <c r="A17" t="s">
        <v>176</v>
      </c>
      <c r="B17" t="s">
        <v>176</v>
      </c>
      <c r="C17" s="114" t="s">
        <v>3488</v>
      </c>
      <c r="D17" t="s">
        <v>176</v>
      </c>
      <c r="E17" s="115" t="s">
        <v>3488</v>
      </c>
      <c r="F17" s="115" t="s">
        <v>3488</v>
      </c>
      <c r="G17" s="58">
        <v>0</v>
      </c>
      <c r="H17" t="s">
        <v>176</v>
      </c>
      <c r="I17" s="59">
        <v>0</v>
      </c>
      <c r="J17" s="59">
        <v>0</v>
      </c>
      <c r="K17" s="58">
        <v>0</v>
      </c>
      <c r="L17" s="58">
        <v>0</v>
      </c>
      <c r="M17" s="58">
        <v>0</v>
      </c>
      <c r="N17" s="59">
        <v>0</v>
      </c>
      <c r="O17" s="59">
        <v>0</v>
      </c>
      <c r="P17" s="59">
        <v>0</v>
      </c>
    </row>
    <row r="18" spans="1:16">
      <c r="A18" s="60" t="s">
        <v>1800</v>
      </c>
      <c r="B18" s="114" t="s">
        <v>3488</v>
      </c>
      <c r="C18" s="114" t="s">
        <v>3488</v>
      </c>
      <c r="D18" s="115" t="s">
        <v>3488</v>
      </c>
      <c r="E18" s="115" t="s">
        <v>3488</v>
      </c>
      <c r="F18" s="115" t="s">
        <v>3488</v>
      </c>
      <c r="G18" s="62">
        <v>0</v>
      </c>
      <c r="H18" s="115" t="s">
        <v>3488</v>
      </c>
      <c r="I18" s="115" t="s">
        <v>3488</v>
      </c>
      <c r="J18" s="61">
        <v>0</v>
      </c>
      <c r="K18" s="62">
        <v>0</v>
      </c>
      <c r="L18" s="115" t="s">
        <v>3488</v>
      </c>
      <c r="M18" s="62">
        <v>0</v>
      </c>
      <c r="N18" s="115" t="s">
        <v>3488</v>
      </c>
      <c r="O18" s="61">
        <v>0</v>
      </c>
      <c r="P18" s="61">
        <v>0</v>
      </c>
    </row>
    <row r="19" spans="1:16">
      <c r="A19" t="s">
        <v>176</v>
      </c>
      <c r="B19" t="s">
        <v>176</v>
      </c>
      <c r="C19" s="114" t="s">
        <v>3488</v>
      </c>
      <c r="D19" t="s">
        <v>176</v>
      </c>
      <c r="E19" s="115" t="s">
        <v>3488</v>
      </c>
      <c r="F19" s="115" t="s">
        <v>3488</v>
      </c>
      <c r="G19" s="58">
        <v>0</v>
      </c>
      <c r="H19" t="s">
        <v>176</v>
      </c>
      <c r="I19" s="59">
        <v>0</v>
      </c>
      <c r="J19" s="59">
        <v>0</v>
      </c>
      <c r="K19" s="58">
        <v>0</v>
      </c>
      <c r="L19" s="58">
        <v>0</v>
      </c>
      <c r="M19" s="58">
        <v>0</v>
      </c>
      <c r="N19" s="59">
        <v>0</v>
      </c>
      <c r="O19" s="59">
        <v>0</v>
      </c>
      <c r="P19" s="59">
        <v>0</v>
      </c>
    </row>
    <row r="20" spans="1:16">
      <c r="A20" s="60" t="s">
        <v>1801</v>
      </c>
      <c r="B20" s="114" t="s">
        <v>3488</v>
      </c>
      <c r="C20" s="114" t="s">
        <v>3488</v>
      </c>
      <c r="D20" s="115" t="s">
        <v>3488</v>
      </c>
      <c r="E20" s="115" t="s">
        <v>3488</v>
      </c>
      <c r="F20" s="115" t="s">
        <v>3488</v>
      </c>
      <c r="G20" s="62">
        <v>0</v>
      </c>
      <c r="H20" s="115" t="s">
        <v>3488</v>
      </c>
      <c r="I20" s="115" t="s">
        <v>3488</v>
      </c>
      <c r="J20" s="61">
        <v>0</v>
      </c>
      <c r="K20" s="62">
        <v>0</v>
      </c>
      <c r="L20" s="115" t="s">
        <v>3488</v>
      </c>
      <c r="M20" s="62">
        <v>0</v>
      </c>
      <c r="N20" s="115" t="s">
        <v>3488</v>
      </c>
      <c r="O20" s="61">
        <v>0</v>
      </c>
      <c r="P20" s="61">
        <v>0</v>
      </c>
    </row>
    <row r="21" spans="1:16">
      <c r="A21" t="s">
        <v>176</v>
      </c>
      <c r="B21" t="s">
        <v>176</v>
      </c>
      <c r="C21" s="114" t="s">
        <v>3488</v>
      </c>
      <c r="D21" t="s">
        <v>176</v>
      </c>
      <c r="E21" s="115" t="s">
        <v>3488</v>
      </c>
      <c r="F21" s="115" t="s">
        <v>3488</v>
      </c>
      <c r="G21" s="58">
        <v>0</v>
      </c>
      <c r="H21" t="s">
        <v>176</v>
      </c>
      <c r="I21" s="59">
        <v>0</v>
      </c>
      <c r="J21" s="59">
        <v>0</v>
      </c>
      <c r="K21" s="58">
        <v>0</v>
      </c>
      <c r="L21" s="58">
        <v>0</v>
      </c>
      <c r="M21" s="58">
        <v>0</v>
      </c>
      <c r="N21" s="59">
        <v>0</v>
      </c>
      <c r="O21" s="59">
        <v>0</v>
      </c>
      <c r="P21" s="59">
        <v>0</v>
      </c>
    </row>
    <row r="22" spans="1:16">
      <c r="A22" s="60" t="s">
        <v>1802</v>
      </c>
      <c r="B22" s="114" t="s">
        <v>3488</v>
      </c>
      <c r="C22" s="114" t="s">
        <v>3488</v>
      </c>
      <c r="D22" s="115" t="s">
        <v>3488</v>
      </c>
      <c r="E22" s="115" t="s">
        <v>3488</v>
      </c>
      <c r="F22" s="115" t="s">
        <v>3488</v>
      </c>
      <c r="G22" s="62">
        <v>0</v>
      </c>
      <c r="H22" s="115" t="s">
        <v>3488</v>
      </c>
      <c r="I22" s="115" t="s">
        <v>3488</v>
      </c>
      <c r="J22" s="61">
        <v>0</v>
      </c>
      <c r="K22" s="62">
        <v>0</v>
      </c>
      <c r="L22" s="115" t="s">
        <v>3488</v>
      </c>
      <c r="M22" s="62">
        <v>0</v>
      </c>
      <c r="N22" s="115" t="s">
        <v>3488</v>
      </c>
      <c r="O22" s="61">
        <v>0</v>
      </c>
      <c r="P22" s="61">
        <v>0</v>
      </c>
    </row>
    <row r="23" spans="1:16">
      <c r="A23" t="s">
        <v>176</v>
      </c>
      <c r="B23" t="s">
        <v>176</v>
      </c>
      <c r="C23" s="114" t="s">
        <v>3488</v>
      </c>
      <c r="D23" t="s">
        <v>176</v>
      </c>
      <c r="E23" s="115" t="s">
        <v>3488</v>
      </c>
      <c r="F23" s="115" t="s">
        <v>3488</v>
      </c>
      <c r="G23" s="58">
        <v>0</v>
      </c>
      <c r="H23" t="s">
        <v>176</v>
      </c>
      <c r="I23" s="59">
        <v>0</v>
      </c>
      <c r="J23" s="59">
        <v>0</v>
      </c>
      <c r="K23" s="58">
        <v>0</v>
      </c>
      <c r="L23" s="58">
        <v>0</v>
      </c>
      <c r="M23" s="58">
        <v>0</v>
      </c>
      <c r="N23" s="59">
        <v>0</v>
      </c>
      <c r="O23" s="59">
        <v>0</v>
      </c>
      <c r="P23" s="59">
        <v>0</v>
      </c>
    </row>
    <row r="24" spans="1:16">
      <c r="A24" s="60" t="s">
        <v>187</v>
      </c>
      <c r="B24" s="114" t="s">
        <v>3488</v>
      </c>
      <c r="C24" s="114" t="s">
        <v>3488</v>
      </c>
      <c r="D24" s="115" t="s">
        <v>3488</v>
      </c>
      <c r="E24" s="115" t="s">
        <v>3488</v>
      </c>
      <c r="F24" s="115" t="s">
        <v>3488</v>
      </c>
      <c r="G24" s="62">
        <v>0</v>
      </c>
      <c r="H24" s="115" t="s">
        <v>3488</v>
      </c>
      <c r="I24" s="115" t="s">
        <v>3488</v>
      </c>
      <c r="J24" s="61">
        <v>0</v>
      </c>
      <c r="K24" s="62">
        <v>0</v>
      </c>
      <c r="L24" s="115" t="s">
        <v>3488</v>
      </c>
      <c r="M24" s="62">
        <v>0</v>
      </c>
      <c r="N24" s="115" t="s">
        <v>3488</v>
      </c>
      <c r="O24" s="61">
        <v>0</v>
      </c>
      <c r="P24" s="61">
        <v>0</v>
      </c>
    </row>
    <row r="25" spans="1:16">
      <c r="A25" s="60" t="s">
        <v>1796</v>
      </c>
      <c r="B25" s="114" t="s">
        <v>3488</v>
      </c>
      <c r="C25" s="114" t="s">
        <v>3488</v>
      </c>
      <c r="D25" s="115" t="s">
        <v>3488</v>
      </c>
      <c r="E25" s="115" t="s">
        <v>3488</v>
      </c>
      <c r="F25" s="115" t="s">
        <v>3488</v>
      </c>
      <c r="G25" s="62">
        <v>0</v>
      </c>
      <c r="H25" s="115" t="s">
        <v>3488</v>
      </c>
      <c r="I25" s="115" t="s">
        <v>3488</v>
      </c>
      <c r="J25" s="61">
        <v>0</v>
      </c>
      <c r="K25" s="62">
        <v>0</v>
      </c>
      <c r="L25" s="115" t="s">
        <v>3488</v>
      </c>
      <c r="M25" s="62">
        <v>0</v>
      </c>
      <c r="N25" s="115" t="s">
        <v>3488</v>
      </c>
      <c r="O25" s="61">
        <v>0</v>
      </c>
      <c r="P25" s="61">
        <v>0</v>
      </c>
    </row>
    <row r="26" spans="1:16">
      <c r="A26" t="s">
        <v>176</v>
      </c>
      <c r="B26" t="s">
        <v>176</v>
      </c>
      <c r="C26" s="114" t="s">
        <v>3488</v>
      </c>
      <c r="D26" t="s">
        <v>176</v>
      </c>
      <c r="E26" s="115" t="s">
        <v>3488</v>
      </c>
      <c r="F26" s="115" t="s">
        <v>3488</v>
      </c>
      <c r="G26" s="58">
        <v>0</v>
      </c>
      <c r="H26" t="s">
        <v>176</v>
      </c>
      <c r="I26" s="59">
        <v>0</v>
      </c>
      <c r="J26" s="59">
        <v>0</v>
      </c>
      <c r="K26" s="58">
        <v>0</v>
      </c>
      <c r="L26" s="58">
        <v>0</v>
      </c>
      <c r="M26" s="58">
        <v>0</v>
      </c>
      <c r="N26" s="59">
        <v>0</v>
      </c>
      <c r="O26" s="59">
        <v>0</v>
      </c>
      <c r="P26" s="59">
        <v>0</v>
      </c>
    </row>
    <row r="27" spans="1:16">
      <c r="A27" s="60" t="s">
        <v>1797</v>
      </c>
      <c r="B27" s="114" t="s">
        <v>3488</v>
      </c>
      <c r="C27" s="114" t="s">
        <v>3488</v>
      </c>
      <c r="D27" s="115" t="s">
        <v>3488</v>
      </c>
      <c r="E27" s="115" t="s">
        <v>3488</v>
      </c>
      <c r="F27" s="115" t="s">
        <v>3488</v>
      </c>
      <c r="G27" s="62">
        <v>0</v>
      </c>
      <c r="H27" s="115" t="s">
        <v>3488</v>
      </c>
      <c r="I27" s="115" t="s">
        <v>3488</v>
      </c>
      <c r="J27" s="61">
        <v>0</v>
      </c>
      <c r="K27" s="62">
        <v>0</v>
      </c>
      <c r="L27" s="115" t="s">
        <v>3488</v>
      </c>
      <c r="M27" s="62">
        <v>0</v>
      </c>
      <c r="N27" s="115" t="s">
        <v>3488</v>
      </c>
      <c r="O27" s="61">
        <v>0</v>
      </c>
      <c r="P27" s="61">
        <v>0</v>
      </c>
    </row>
    <row r="28" spans="1:16">
      <c r="A28" t="s">
        <v>176</v>
      </c>
      <c r="B28" t="s">
        <v>176</v>
      </c>
      <c r="C28" s="114" t="s">
        <v>3488</v>
      </c>
      <c r="D28" t="s">
        <v>176</v>
      </c>
      <c r="E28" s="115" t="s">
        <v>3488</v>
      </c>
      <c r="F28" s="115" t="s">
        <v>3488</v>
      </c>
      <c r="G28" s="58">
        <v>0</v>
      </c>
      <c r="H28" t="s">
        <v>176</v>
      </c>
      <c r="I28" s="59">
        <v>0</v>
      </c>
      <c r="J28" s="59">
        <v>0</v>
      </c>
      <c r="K28" s="58">
        <v>0</v>
      </c>
      <c r="L28" s="58">
        <v>0</v>
      </c>
      <c r="M28" s="58">
        <v>0</v>
      </c>
      <c r="N28" s="59">
        <v>0</v>
      </c>
      <c r="O28" s="59">
        <v>0</v>
      </c>
      <c r="P28" s="59">
        <v>0</v>
      </c>
    </row>
    <row r="29" spans="1:16">
      <c r="A29" s="60" t="s">
        <v>1798</v>
      </c>
      <c r="B29" s="114" t="s">
        <v>3488</v>
      </c>
      <c r="C29" s="114" t="s">
        <v>3488</v>
      </c>
      <c r="D29" s="115" t="s">
        <v>3488</v>
      </c>
      <c r="E29" s="115" t="s">
        <v>3488</v>
      </c>
      <c r="F29" s="115" t="s">
        <v>3488</v>
      </c>
      <c r="G29" s="62">
        <v>0</v>
      </c>
      <c r="H29" s="115" t="s">
        <v>3488</v>
      </c>
      <c r="I29" s="115" t="s">
        <v>3488</v>
      </c>
      <c r="J29" s="61">
        <v>0</v>
      </c>
      <c r="K29" s="62">
        <v>0</v>
      </c>
      <c r="L29" s="115" t="s">
        <v>3488</v>
      </c>
      <c r="M29" s="62">
        <v>0</v>
      </c>
      <c r="N29" s="115" t="s">
        <v>3488</v>
      </c>
      <c r="O29" s="61">
        <v>0</v>
      </c>
      <c r="P29" s="61">
        <v>0</v>
      </c>
    </row>
    <row r="30" spans="1:16">
      <c r="A30" s="60" t="s">
        <v>1799</v>
      </c>
      <c r="B30" s="114" t="s">
        <v>3488</v>
      </c>
      <c r="C30" s="114" t="s">
        <v>3488</v>
      </c>
      <c r="D30" s="115" t="s">
        <v>3488</v>
      </c>
      <c r="E30" s="115" t="s">
        <v>3488</v>
      </c>
      <c r="F30" s="115" t="s">
        <v>3488</v>
      </c>
      <c r="G30" s="62">
        <v>0</v>
      </c>
      <c r="H30" s="115" t="s">
        <v>3488</v>
      </c>
      <c r="I30" s="115" t="s">
        <v>3488</v>
      </c>
      <c r="J30" s="61">
        <v>0</v>
      </c>
      <c r="K30" s="62">
        <v>0</v>
      </c>
      <c r="L30" s="115" t="s">
        <v>3488</v>
      </c>
      <c r="M30" s="62">
        <v>0</v>
      </c>
      <c r="N30" s="115" t="s">
        <v>3488</v>
      </c>
      <c r="O30" s="61">
        <v>0</v>
      </c>
      <c r="P30" s="61">
        <v>0</v>
      </c>
    </row>
    <row r="31" spans="1:16">
      <c r="A31" t="s">
        <v>176</v>
      </c>
      <c r="B31" t="s">
        <v>176</v>
      </c>
      <c r="C31" s="114" t="s">
        <v>3488</v>
      </c>
      <c r="D31" t="s">
        <v>176</v>
      </c>
      <c r="E31" s="115" t="s">
        <v>3488</v>
      </c>
      <c r="F31" s="115" t="s">
        <v>3488</v>
      </c>
      <c r="G31" s="58">
        <v>0</v>
      </c>
      <c r="H31" t="s">
        <v>176</v>
      </c>
      <c r="I31" s="59">
        <v>0</v>
      </c>
      <c r="J31" s="59">
        <v>0</v>
      </c>
      <c r="K31" s="58">
        <v>0</v>
      </c>
      <c r="L31" s="58">
        <v>0</v>
      </c>
      <c r="M31" s="58">
        <v>0</v>
      </c>
      <c r="N31" s="59">
        <v>0</v>
      </c>
      <c r="O31" s="59">
        <v>0</v>
      </c>
      <c r="P31" s="59">
        <v>0</v>
      </c>
    </row>
    <row r="32" spans="1:16">
      <c r="A32" s="60" t="s">
        <v>1800</v>
      </c>
      <c r="B32" s="114" t="s">
        <v>3488</v>
      </c>
      <c r="C32" s="114" t="s">
        <v>3488</v>
      </c>
      <c r="D32" s="115" t="s">
        <v>3488</v>
      </c>
      <c r="E32" s="115" t="s">
        <v>3488</v>
      </c>
      <c r="F32" s="115" t="s">
        <v>3488</v>
      </c>
      <c r="G32" s="62">
        <v>0</v>
      </c>
      <c r="H32" s="115" t="s">
        <v>3488</v>
      </c>
      <c r="I32" s="115" t="s">
        <v>3488</v>
      </c>
      <c r="J32" s="61">
        <v>0</v>
      </c>
      <c r="K32" s="62">
        <v>0</v>
      </c>
      <c r="L32" s="115" t="s">
        <v>3488</v>
      </c>
      <c r="M32" s="62">
        <v>0</v>
      </c>
      <c r="N32" s="115" t="s">
        <v>3488</v>
      </c>
      <c r="O32" s="61">
        <v>0</v>
      </c>
      <c r="P32" s="61">
        <v>0</v>
      </c>
    </row>
    <row r="33" spans="1:16">
      <c r="A33" t="s">
        <v>176</v>
      </c>
      <c r="B33" t="s">
        <v>176</v>
      </c>
      <c r="C33" s="114" t="s">
        <v>3488</v>
      </c>
      <c r="D33" t="s">
        <v>176</v>
      </c>
      <c r="E33" s="115" t="s">
        <v>3488</v>
      </c>
      <c r="F33" s="115" t="s">
        <v>3488</v>
      </c>
      <c r="G33" s="58">
        <v>0</v>
      </c>
      <c r="H33" t="s">
        <v>176</v>
      </c>
      <c r="I33" s="59">
        <v>0</v>
      </c>
      <c r="J33" s="59">
        <v>0</v>
      </c>
      <c r="K33" s="58">
        <v>0</v>
      </c>
      <c r="L33" s="58">
        <v>0</v>
      </c>
      <c r="M33" s="58">
        <v>0</v>
      </c>
      <c r="N33" s="59">
        <v>0</v>
      </c>
      <c r="O33" s="59">
        <v>0</v>
      </c>
      <c r="P33" s="59">
        <v>0</v>
      </c>
    </row>
    <row r="34" spans="1:16">
      <c r="A34" s="60" t="s">
        <v>1801</v>
      </c>
      <c r="B34" s="114" t="s">
        <v>3488</v>
      </c>
      <c r="C34" s="114" t="s">
        <v>3488</v>
      </c>
      <c r="D34" s="115" t="s">
        <v>3488</v>
      </c>
      <c r="E34" s="115" t="s">
        <v>3488</v>
      </c>
      <c r="F34" s="115" t="s">
        <v>3488</v>
      </c>
      <c r="G34" s="62">
        <v>0</v>
      </c>
      <c r="H34" s="115" t="s">
        <v>3488</v>
      </c>
      <c r="I34" s="115" t="s">
        <v>3488</v>
      </c>
      <c r="J34" s="61">
        <v>0</v>
      </c>
      <c r="K34" s="62">
        <v>0</v>
      </c>
      <c r="L34" s="115" t="s">
        <v>3488</v>
      </c>
      <c r="M34" s="62">
        <v>0</v>
      </c>
      <c r="N34" s="115" t="s">
        <v>3488</v>
      </c>
      <c r="O34" s="61">
        <v>0</v>
      </c>
      <c r="P34" s="61">
        <v>0</v>
      </c>
    </row>
    <row r="35" spans="1:16">
      <c r="A35" t="s">
        <v>176</v>
      </c>
      <c r="B35" t="s">
        <v>176</v>
      </c>
      <c r="C35" s="114" t="s">
        <v>3488</v>
      </c>
      <c r="D35" t="s">
        <v>176</v>
      </c>
      <c r="E35" s="115" t="s">
        <v>3488</v>
      </c>
      <c r="F35" s="115" t="s">
        <v>3488</v>
      </c>
      <c r="G35" s="58">
        <v>0</v>
      </c>
      <c r="H35" t="s">
        <v>176</v>
      </c>
      <c r="I35" s="59">
        <v>0</v>
      </c>
      <c r="J35" s="59">
        <v>0</v>
      </c>
      <c r="K35" s="58">
        <v>0</v>
      </c>
      <c r="L35" s="58">
        <v>0</v>
      </c>
      <c r="M35" s="58">
        <v>0</v>
      </c>
      <c r="N35" s="59">
        <v>0</v>
      </c>
      <c r="O35" s="59">
        <v>0</v>
      </c>
      <c r="P35" s="59">
        <v>0</v>
      </c>
    </row>
    <row r="36" spans="1:16">
      <c r="A36" s="60" t="s">
        <v>1802</v>
      </c>
      <c r="B36" s="114" t="s">
        <v>3488</v>
      </c>
      <c r="C36" s="114" t="s">
        <v>3488</v>
      </c>
      <c r="D36" s="115" t="s">
        <v>3488</v>
      </c>
      <c r="E36" s="115" t="s">
        <v>3488</v>
      </c>
      <c r="F36" s="115" t="s">
        <v>3488</v>
      </c>
      <c r="G36" s="62">
        <v>0</v>
      </c>
      <c r="H36" s="115" t="s">
        <v>3488</v>
      </c>
      <c r="I36" s="115" t="s">
        <v>3488</v>
      </c>
      <c r="J36" s="61">
        <v>0</v>
      </c>
      <c r="K36" s="62">
        <v>0</v>
      </c>
      <c r="L36" s="115" t="s">
        <v>3488</v>
      </c>
      <c r="M36" s="62">
        <v>0</v>
      </c>
      <c r="N36" s="115" t="s">
        <v>3488</v>
      </c>
      <c r="O36" s="61">
        <v>0</v>
      </c>
      <c r="P36" s="61">
        <v>0</v>
      </c>
    </row>
    <row r="37" spans="1:16">
      <c r="A37" t="s">
        <v>176</v>
      </c>
      <c r="B37" t="s">
        <v>176</v>
      </c>
      <c r="C37" s="114" t="s">
        <v>3488</v>
      </c>
      <c r="D37" t="s">
        <v>176</v>
      </c>
      <c r="E37" s="115" t="s">
        <v>3488</v>
      </c>
      <c r="F37" s="115" t="s">
        <v>3488</v>
      </c>
      <c r="G37" s="58">
        <v>0</v>
      </c>
      <c r="H37" t="s">
        <v>176</v>
      </c>
      <c r="I37" s="59">
        <v>0</v>
      </c>
      <c r="J37" s="59">
        <v>0</v>
      </c>
      <c r="K37" s="58">
        <v>0</v>
      </c>
      <c r="L37" s="58">
        <v>0</v>
      </c>
      <c r="M37" s="58">
        <v>0</v>
      </c>
      <c r="N37" s="59">
        <v>0</v>
      </c>
      <c r="O37" s="59">
        <v>0</v>
      </c>
      <c r="P37" s="59">
        <v>0</v>
      </c>
    </row>
    <row r="38" spans="1:16">
      <c r="A38" t="s">
        <v>189</v>
      </c>
      <c r="B38" s="114" t="s">
        <v>3488</v>
      </c>
      <c r="C38" s="114" t="s">
        <v>3488</v>
      </c>
      <c r="D38" s="115" t="s">
        <v>3488</v>
      </c>
      <c r="E38" s="115" t="s">
        <v>3488</v>
      </c>
      <c r="F38" s="115" t="s">
        <v>3488</v>
      </c>
      <c r="G38" s="115" t="s">
        <v>3488</v>
      </c>
      <c r="H38" s="115" t="s">
        <v>3488</v>
      </c>
      <c r="I38" s="115" t="s">
        <v>3488</v>
      </c>
      <c r="J38" s="115" t="s">
        <v>3488</v>
      </c>
      <c r="K38" s="115" t="s">
        <v>3488</v>
      </c>
      <c r="L38" s="115" t="s">
        <v>3488</v>
      </c>
      <c r="M38" s="115" t="s">
        <v>3488</v>
      </c>
      <c r="N38" s="115" t="s">
        <v>3488</v>
      </c>
      <c r="O38" s="115" t="s">
        <v>3488</v>
      </c>
      <c r="P38" s="115" t="s">
        <v>3488</v>
      </c>
    </row>
    <row r="39" spans="1:16">
      <c r="A39" t="s">
        <v>300</v>
      </c>
      <c r="B39" s="114" t="s">
        <v>3488</v>
      </c>
      <c r="C39" s="114" t="s">
        <v>3488</v>
      </c>
      <c r="D39" s="115" t="s">
        <v>3488</v>
      </c>
      <c r="E39" s="115" t="s">
        <v>3488</v>
      </c>
      <c r="F39" s="115" t="s">
        <v>3488</v>
      </c>
      <c r="G39" s="115" t="s">
        <v>3488</v>
      </c>
      <c r="H39" s="115" t="s">
        <v>3488</v>
      </c>
      <c r="I39" s="115" t="s">
        <v>3488</v>
      </c>
      <c r="J39" s="115" t="s">
        <v>3488</v>
      </c>
      <c r="K39" s="115" t="s">
        <v>3488</v>
      </c>
      <c r="L39" s="115" t="s">
        <v>3488</v>
      </c>
      <c r="M39" s="115" t="s">
        <v>3488</v>
      </c>
      <c r="N39" s="115" t="s">
        <v>3488</v>
      </c>
      <c r="O39" s="115" t="s">
        <v>3488</v>
      </c>
      <c r="P39" s="115" t="s">
        <v>3488</v>
      </c>
    </row>
    <row r="40" spans="1:16">
      <c r="A40" t="s">
        <v>301</v>
      </c>
      <c r="B40" s="114" t="s">
        <v>3488</v>
      </c>
      <c r="C40" s="114" t="s">
        <v>3488</v>
      </c>
      <c r="D40" s="115" t="s">
        <v>3488</v>
      </c>
      <c r="E40" s="115" t="s">
        <v>3488</v>
      </c>
      <c r="F40" s="115" t="s">
        <v>3488</v>
      </c>
      <c r="G40" s="115" t="s">
        <v>3488</v>
      </c>
      <c r="H40" s="115" t="s">
        <v>3488</v>
      </c>
      <c r="I40" s="115" t="s">
        <v>3488</v>
      </c>
      <c r="J40" s="115" t="s">
        <v>3488</v>
      </c>
      <c r="K40" s="115" t="s">
        <v>3488</v>
      </c>
      <c r="L40" s="115" t="s">
        <v>3488</v>
      </c>
      <c r="M40" s="115" t="s">
        <v>3488</v>
      </c>
      <c r="N40" s="115" t="s">
        <v>3488</v>
      </c>
      <c r="O40" s="115" t="s">
        <v>3488</v>
      </c>
      <c r="P40" s="115" t="s">
        <v>3488</v>
      </c>
    </row>
    <row r="41" spans="1:16">
      <c r="A41" t="s">
        <v>302</v>
      </c>
      <c r="B41" s="114" t="s">
        <v>3488</v>
      </c>
      <c r="C41" s="114" t="s">
        <v>3488</v>
      </c>
      <c r="D41" s="115" t="s">
        <v>3488</v>
      </c>
      <c r="E41" s="115" t="s">
        <v>3488</v>
      </c>
      <c r="F41" s="115" t="s">
        <v>3488</v>
      </c>
      <c r="G41" s="115" t="s">
        <v>3488</v>
      </c>
      <c r="H41" s="115" t="s">
        <v>3488</v>
      </c>
      <c r="I41" s="115" t="s">
        <v>3488</v>
      </c>
      <c r="J41" s="115" t="s">
        <v>3488</v>
      </c>
      <c r="K41" s="115" t="s">
        <v>3488</v>
      </c>
      <c r="L41" s="115" t="s">
        <v>3488</v>
      </c>
      <c r="M41" s="115" t="s">
        <v>3488</v>
      </c>
      <c r="N41" s="115" t="s">
        <v>3488</v>
      </c>
      <c r="O41" s="115" t="s">
        <v>3488</v>
      </c>
      <c r="P41" s="115" t="s">
        <v>3488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A1:AY1048576 BA1:XFD1048576 AZ1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47" width="9.140625" style="14" hidden="1"/>
    <col min="48" max="52" width="0" style="14" hidden="1"/>
    <col min="53" max="16384" width="9.140625" style="14" hidden="1"/>
  </cols>
  <sheetData>
    <row r="1" spans="1:34">
      <c r="A1" s="2" t="s">
        <v>0</v>
      </c>
      <c r="B1" s="63" t="s">
        <v>3487</v>
      </c>
      <c r="C1" s="13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>
      <c r="A2" s="2" t="s">
        <v>1</v>
      </c>
      <c r="B2" s="10" t="s">
        <v>2694</v>
      </c>
      <c r="C2" s="13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>
      <c r="A3" s="2" t="s">
        <v>2</v>
      </c>
      <c r="B3" s="21" t="s">
        <v>2695</v>
      </c>
      <c r="C3" s="13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>
      <c r="A4" s="2" t="s">
        <v>3</v>
      </c>
      <c r="B4" s="64" t="s">
        <v>165</v>
      </c>
      <c r="C4" s="13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18.75">
      <c r="A5" s="90" t="s">
        <v>65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34" s="16" customFormat="1">
      <c r="A6" s="35" t="s">
        <v>92</v>
      </c>
      <c r="B6" s="36" t="s">
        <v>46</v>
      </c>
      <c r="C6" s="36" t="s">
        <v>48</v>
      </c>
      <c r="D6" s="36" t="s">
        <v>49</v>
      </c>
      <c r="E6" s="36" t="s">
        <v>67</v>
      </c>
      <c r="F6" s="36" t="s">
        <v>68</v>
      </c>
      <c r="G6" s="36" t="s">
        <v>50</v>
      </c>
      <c r="H6" s="36" t="s">
        <v>51</v>
      </c>
      <c r="I6" s="36" t="s">
        <v>52</v>
      </c>
      <c r="J6" s="36" t="s">
        <v>155</v>
      </c>
      <c r="K6" s="36" t="s">
        <v>156</v>
      </c>
      <c r="L6" s="36" t="s">
        <v>5</v>
      </c>
      <c r="M6" s="36" t="s">
        <v>69</v>
      </c>
      <c r="N6" s="36" t="s">
        <v>54</v>
      </c>
      <c r="O6" s="37" t="s">
        <v>151</v>
      </c>
    </row>
    <row r="7" spans="1:34" s="16" customFormat="1">
      <c r="A7" s="107" t="s">
        <v>3488</v>
      </c>
      <c r="B7" s="108" t="s">
        <v>3488</v>
      </c>
      <c r="C7" s="108" t="s">
        <v>3488</v>
      </c>
      <c r="D7" s="108" t="s">
        <v>3488</v>
      </c>
      <c r="E7" s="23" t="s">
        <v>70</v>
      </c>
      <c r="F7" s="23" t="s">
        <v>71</v>
      </c>
      <c r="G7" s="108" t="s">
        <v>3488</v>
      </c>
      <c r="H7" s="23" t="s">
        <v>7</v>
      </c>
      <c r="I7" s="23" t="s">
        <v>7</v>
      </c>
      <c r="J7" s="23" t="s">
        <v>152</v>
      </c>
      <c r="K7" s="108" t="s">
        <v>3488</v>
      </c>
      <c r="L7" s="23" t="s">
        <v>6</v>
      </c>
      <c r="M7" s="23" t="s">
        <v>7</v>
      </c>
      <c r="N7" s="23" t="s">
        <v>7</v>
      </c>
      <c r="O7" s="24" t="s">
        <v>7</v>
      </c>
    </row>
    <row r="8" spans="1:34" s="18" customFormat="1" ht="20.25">
      <c r="A8" s="109" t="s">
        <v>3488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26" t="s">
        <v>74</v>
      </c>
      <c r="O8" s="26" t="s">
        <v>75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 s="18" customFormat="1" ht="20.25">
      <c r="A9" s="19" t="s">
        <v>77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110" t="s">
        <v>3488</v>
      </c>
      <c r="G9" s="110" t="s">
        <v>3488</v>
      </c>
      <c r="H9" s="110" t="s">
        <v>3488</v>
      </c>
      <c r="I9" s="110" t="s">
        <v>3488</v>
      </c>
      <c r="J9" s="56">
        <v>0</v>
      </c>
      <c r="K9" s="110" t="s">
        <v>3488</v>
      </c>
      <c r="L9" s="56">
        <v>0</v>
      </c>
      <c r="M9" s="110" t="s">
        <v>3488</v>
      </c>
      <c r="N9" s="57">
        <v>0</v>
      </c>
      <c r="O9" s="57">
        <v>0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>
      <c r="A10" s="60" t="s">
        <v>170</v>
      </c>
      <c r="B10" s="114" t="s">
        <v>3488</v>
      </c>
      <c r="C10" s="115" t="s">
        <v>3488</v>
      </c>
      <c r="D10" s="115" t="s">
        <v>3488</v>
      </c>
      <c r="E10" s="115" t="s">
        <v>3488</v>
      </c>
      <c r="F10" s="62">
        <v>0</v>
      </c>
      <c r="G10" s="115" t="s">
        <v>3488</v>
      </c>
      <c r="H10" s="115" t="s">
        <v>3488</v>
      </c>
      <c r="I10" s="61">
        <v>0</v>
      </c>
      <c r="J10" s="62">
        <v>0</v>
      </c>
      <c r="K10" s="115" t="s">
        <v>3488</v>
      </c>
      <c r="L10" s="62">
        <v>0</v>
      </c>
      <c r="M10" s="115" t="s">
        <v>3488</v>
      </c>
      <c r="N10" s="61">
        <v>0</v>
      </c>
      <c r="O10" s="61">
        <v>0</v>
      </c>
    </row>
    <row r="11" spans="1:34">
      <c r="A11" s="60" t="s">
        <v>1803</v>
      </c>
      <c r="B11" s="114" t="s">
        <v>3488</v>
      </c>
      <c r="C11" s="115" t="s">
        <v>3488</v>
      </c>
      <c r="D11" s="115" t="s">
        <v>3488</v>
      </c>
      <c r="E11" s="115" t="s">
        <v>3488</v>
      </c>
      <c r="F11" s="62">
        <v>0</v>
      </c>
      <c r="G11" s="115" t="s">
        <v>3488</v>
      </c>
      <c r="H11" s="115" t="s">
        <v>3488</v>
      </c>
      <c r="I11" s="61">
        <v>0</v>
      </c>
      <c r="J11" s="62">
        <v>0</v>
      </c>
      <c r="K11" s="115" t="s">
        <v>3488</v>
      </c>
      <c r="L11" s="62">
        <v>0</v>
      </c>
      <c r="M11" s="115" t="s">
        <v>3488</v>
      </c>
      <c r="N11" s="61">
        <v>0</v>
      </c>
      <c r="O11" s="61">
        <v>0</v>
      </c>
    </row>
    <row r="12" spans="1:34">
      <c r="A12" t="s">
        <v>176</v>
      </c>
      <c r="B12" t="s">
        <v>176</v>
      </c>
      <c r="C12" t="s">
        <v>176</v>
      </c>
      <c r="D12" s="115" t="s">
        <v>3488</v>
      </c>
      <c r="E12" s="115" t="s">
        <v>3488</v>
      </c>
      <c r="F12" s="58">
        <v>0</v>
      </c>
      <c r="G12" t="s">
        <v>176</v>
      </c>
      <c r="H12" s="59">
        <v>0</v>
      </c>
      <c r="I12" s="59">
        <v>0</v>
      </c>
      <c r="J12" s="58">
        <v>0</v>
      </c>
      <c r="K12" s="58">
        <v>0</v>
      </c>
      <c r="L12" s="58">
        <v>0</v>
      </c>
      <c r="M12" s="59">
        <v>0</v>
      </c>
      <c r="N12" s="59">
        <v>0</v>
      </c>
      <c r="O12" s="59">
        <v>0</v>
      </c>
    </row>
    <row r="13" spans="1:34">
      <c r="A13" s="60" t="s">
        <v>1804</v>
      </c>
      <c r="B13" s="114" t="s">
        <v>3488</v>
      </c>
      <c r="C13" s="115" t="s">
        <v>3488</v>
      </c>
      <c r="D13" s="115" t="s">
        <v>3488</v>
      </c>
      <c r="E13" s="115" t="s">
        <v>3488</v>
      </c>
      <c r="F13" s="62">
        <v>0</v>
      </c>
      <c r="G13" s="115" t="s">
        <v>3488</v>
      </c>
      <c r="H13" s="115" t="s">
        <v>3488</v>
      </c>
      <c r="I13" s="61">
        <v>0</v>
      </c>
      <c r="J13" s="62">
        <v>0</v>
      </c>
      <c r="K13" s="115" t="s">
        <v>3488</v>
      </c>
      <c r="L13" s="62">
        <v>0</v>
      </c>
      <c r="M13" s="115" t="s">
        <v>3488</v>
      </c>
      <c r="N13" s="61">
        <v>0</v>
      </c>
      <c r="O13" s="61">
        <v>0</v>
      </c>
    </row>
    <row r="14" spans="1:34">
      <c r="A14" t="s">
        <v>176</v>
      </c>
      <c r="B14" t="s">
        <v>176</v>
      </c>
      <c r="C14" t="s">
        <v>176</v>
      </c>
      <c r="D14" s="115" t="s">
        <v>3488</v>
      </c>
      <c r="E14" s="115" t="s">
        <v>3488</v>
      </c>
      <c r="F14" s="58">
        <v>0</v>
      </c>
      <c r="G14" t="s">
        <v>176</v>
      </c>
      <c r="H14" s="59">
        <v>0</v>
      </c>
      <c r="I14" s="59">
        <v>0</v>
      </c>
      <c r="J14" s="58">
        <v>0</v>
      </c>
      <c r="K14" s="58">
        <v>0</v>
      </c>
      <c r="L14" s="58">
        <v>0</v>
      </c>
      <c r="M14" s="59">
        <v>0</v>
      </c>
      <c r="N14" s="59">
        <v>0</v>
      </c>
      <c r="O14" s="59">
        <v>0</v>
      </c>
    </row>
    <row r="15" spans="1:34">
      <c r="A15" s="60" t="s">
        <v>1805</v>
      </c>
      <c r="B15" s="114" t="s">
        <v>3488</v>
      </c>
      <c r="C15" s="115" t="s">
        <v>3488</v>
      </c>
      <c r="D15" s="115" t="s">
        <v>3488</v>
      </c>
      <c r="E15" s="115" t="s">
        <v>3488</v>
      </c>
      <c r="F15" s="62">
        <v>0</v>
      </c>
      <c r="G15" s="115" t="s">
        <v>3488</v>
      </c>
      <c r="H15" s="115" t="s">
        <v>3488</v>
      </c>
      <c r="I15" s="61">
        <v>0</v>
      </c>
      <c r="J15" s="62">
        <v>0</v>
      </c>
      <c r="K15" s="115" t="s">
        <v>3488</v>
      </c>
      <c r="L15" s="62">
        <v>0</v>
      </c>
      <c r="M15" s="115" t="s">
        <v>3488</v>
      </c>
      <c r="N15" s="61">
        <v>0</v>
      </c>
      <c r="O15" s="61">
        <v>0</v>
      </c>
    </row>
    <row r="16" spans="1:34">
      <c r="A16" t="s">
        <v>176</v>
      </c>
      <c r="B16" t="s">
        <v>176</v>
      </c>
      <c r="C16" t="s">
        <v>176</v>
      </c>
      <c r="D16" s="115" t="s">
        <v>3488</v>
      </c>
      <c r="E16" s="115" t="s">
        <v>3488</v>
      </c>
      <c r="F16" s="58">
        <v>0</v>
      </c>
      <c r="G16" t="s">
        <v>176</v>
      </c>
      <c r="H16" s="59">
        <v>0</v>
      </c>
      <c r="I16" s="59">
        <v>0</v>
      </c>
      <c r="J16" s="58">
        <v>0</v>
      </c>
      <c r="K16" s="58">
        <v>0</v>
      </c>
      <c r="L16" s="58">
        <v>0</v>
      </c>
      <c r="M16" s="59">
        <v>0</v>
      </c>
      <c r="N16" s="59">
        <v>0</v>
      </c>
      <c r="O16" s="59">
        <v>0</v>
      </c>
    </row>
    <row r="17" spans="1:15">
      <c r="A17" s="60" t="s">
        <v>1806</v>
      </c>
      <c r="B17" s="114" t="s">
        <v>3488</v>
      </c>
      <c r="C17" s="115" t="s">
        <v>3488</v>
      </c>
      <c r="D17" s="115" t="s">
        <v>3488</v>
      </c>
      <c r="E17" s="115" t="s">
        <v>3488</v>
      </c>
      <c r="F17" s="62">
        <v>0</v>
      </c>
      <c r="G17" s="115" t="s">
        <v>3488</v>
      </c>
      <c r="H17" s="115" t="s">
        <v>3488</v>
      </c>
      <c r="I17" s="61">
        <v>0</v>
      </c>
      <c r="J17" s="62">
        <v>0</v>
      </c>
      <c r="K17" s="115" t="s">
        <v>3488</v>
      </c>
      <c r="L17" s="62">
        <v>0</v>
      </c>
      <c r="M17" s="115" t="s">
        <v>3488</v>
      </c>
      <c r="N17" s="61">
        <v>0</v>
      </c>
      <c r="O17" s="61">
        <v>0</v>
      </c>
    </row>
    <row r="18" spans="1:15">
      <c r="A18" t="s">
        <v>176</v>
      </c>
      <c r="B18" t="s">
        <v>176</v>
      </c>
      <c r="C18" t="s">
        <v>176</v>
      </c>
      <c r="D18" s="115" t="s">
        <v>3488</v>
      </c>
      <c r="E18" s="115" t="s">
        <v>3488</v>
      </c>
      <c r="F18" s="58">
        <v>0</v>
      </c>
      <c r="G18" t="s">
        <v>176</v>
      </c>
      <c r="H18" s="59">
        <v>0</v>
      </c>
      <c r="I18" s="59">
        <v>0</v>
      </c>
      <c r="J18" s="58">
        <v>0</v>
      </c>
      <c r="K18" s="58">
        <v>0</v>
      </c>
      <c r="L18" s="58">
        <v>0</v>
      </c>
      <c r="M18" s="59">
        <v>0</v>
      </c>
      <c r="N18" s="59">
        <v>0</v>
      </c>
      <c r="O18" s="59">
        <v>0</v>
      </c>
    </row>
    <row r="19" spans="1:15">
      <c r="A19" s="60" t="s">
        <v>1807</v>
      </c>
      <c r="B19" s="114" t="s">
        <v>3488</v>
      </c>
      <c r="C19" s="115" t="s">
        <v>3488</v>
      </c>
      <c r="D19" s="115" t="s">
        <v>3488</v>
      </c>
      <c r="E19" s="115" t="s">
        <v>3488</v>
      </c>
      <c r="F19" s="62">
        <v>0</v>
      </c>
      <c r="G19" s="115" t="s">
        <v>3488</v>
      </c>
      <c r="H19" s="115" t="s">
        <v>3488</v>
      </c>
      <c r="I19" s="61">
        <v>0</v>
      </c>
      <c r="J19" s="62">
        <v>0</v>
      </c>
      <c r="K19" s="115" t="s">
        <v>3488</v>
      </c>
      <c r="L19" s="62">
        <v>0</v>
      </c>
      <c r="M19" s="115" t="s">
        <v>3488</v>
      </c>
      <c r="N19" s="61">
        <v>0</v>
      </c>
      <c r="O19" s="61">
        <v>0</v>
      </c>
    </row>
    <row r="20" spans="1:15">
      <c r="A20" s="60" t="s">
        <v>1808</v>
      </c>
      <c r="B20" s="114" t="s">
        <v>3488</v>
      </c>
      <c r="C20" s="115" t="s">
        <v>3488</v>
      </c>
      <c r="D20" s="115" t="s">
        <v>3488</v>
      </c>
      <c r="E20" s="115" t="s">
        <v>3488</v>
      </c>
      <c r="F20" s="62">
        <v>0</v>
      </c>
      <c r="G20" s="115" t="s">
        <v>3488</v>
      </c>
      <c r="H20" s="115" t="s">
        <v>3488</v>
      </c>
      <c r="I20" s="61">
        <v>0</v>
      </c>
      <c r="J20" s="62">
        <v>0</v>
      </c>
      <c r="K20" s="115" t="s">
        <v>3488</v>
      </c>
      <c r="L20" s="62">
        <v>0</v>
      </c>
      <c r="M20" s="115" t="s">
        <v>3488</v>
      </c>
      <c r="N20" s="61">
        <v>0</v>
      </c>
      <c r="O20" s="61">
        <v>0</v>
      </c>
    </row>
    <row r="21" spans="1:15">
      <c r="A21" t="s">
        <v>176</v>
      </c>
      <c r="B21" t="s">
        <v>176</v>
      </c>
      <c r="C21" t="s">
        <v>176</v>
      </c>
      <c r="D21" s="115" t="s">
        <v>3488</v>
      </c>
      <c r="E21" s="115" t="s">
        <v>3488</v>
      </c>
      <c r="F21" s="58">
        <v>0</v>
      </c>
      <c r="G21" t="s">
        <v>176</v>
      </c>
      <c r="H21" s="59">
        <v>0</v>
      </c>
      <c r="I21" s="59">
        <v>0</v>
      </c>
      <c r="J21" s="58">
        <v>0</v>
      </c>
      <c r="K21" s="58">
        <v>0</v>
      </c>
      <c r="L21" s="58">
        <v>0</v>
      </c>
      <c r="M21" s="59">
        <v>0</v>
      </c>
      <c r="N21" s="59">
        <v>0</v>
      </c>
      <c r="O21" s="59">
        <v>0</v>
      </c>
    </row>
    <row r="22" spans="1:15">
      <c r="A22" s="60" t="s">
        <v>1809</v>
      </c>
      <c r="B22" s="114" t="s">
        <v>3488</v>
      </c>
      <c r="C22" s="115" t="s">
        <v>3488</v>
      </c>
      <c r="D22" s="115" t="s">
        <v>3488</v>
      </c>
      <c r="E22" s="115" t="s">
        <v>3488</v>
      </c>
      <c r="F22" s="62">
        <v>0</v>
      </c>
      <c r="G22" s="115" t="s">
        <v>3488</v>
      </c>
      <c r="H22" s="115" t="s">
        <v>3488</v>
      </c>
      <c r="I22" s="61">
        <v>0</v>
      </c>
      <c r="J22" s="62">
        <v>0</v>
      </c>
      <c r="K22" s="115" t="s">
        <v>3488</v>
      </c>
      <c r="L22" s="62">
        <v>0</v>
      </c>
      <c r="M22" s="115" t="s">
        <v>3488</v>
      </c>
      <c r="N22" s="61">
        <v>0</v>
      </c>
      <c r="O22" s="61">
        <v>0</v>
      </c>
    </row>
    <row r="23" spans="1:15">
      <c r="A23" t="s">
        <v>176</v>
      </c>
      <c r="B23" t="s">
        <v>176</v>
      </c>
      <c r="C23" t="s">
        <v>176</v>
      </c>
      <c r="D23" s="115" t="s">
        <v>3488</v>
      </c>
      <c r="E23" s="115" t="s">
        <v>3488</v>
      </c>
      <c r="F23" s="58">
        <v>0</v>
      </c>
      <c r="G23" t="s">
        <v>176</v>
      </c>
      <c r="H23" s="59">
        <v>0</v>
      </c>
      <c r="I23" s="59">
        <v>0</v>
      </c>
      <c r="J23" s="58">
        <v>0</v>
      </c>
      <c r="K23" s="58">
        <v>0</v>
      </c>
      <c r="L23" s="58">
        <v>0</v>
      </c>
      <c r="M23" s="59">
        <v>0</v>
      </c>
      <c r="N23" s="59">
        <v>0</v>
      </c>
      <c r="O23" s="59">
        <v>0</v>
      </c>
    </row>
    <row r="24" spans="1:15">
      <c r="A24" s="60" t="s">
        <v>1810</v>
      </c>
      <c r="B24" s="114" t="s">
        <v>3488</v>
      </c>
      <c r="C24" s="115" t="s">
        <v>3488</v>
      </c>
      <c r="D24" s="115" t="s">
        <v>3488</v>
      </c>
      <c r="E24" s="115" t="s">
        <v>3488</v>
      </c>
      <c r="F24" s="62">
        <v>0</v>
      </c>
      <c r="G24" s="115" t="s">
        <v>3488</v>
      </c>
      <c r="H24" s="115" t="s">
        <v>3488</v>
      </c>
      <c r="I24" s="61">
        <v>0</v>
      </c>
      <c r="J24" s="62">
        <v>0</v>
      </c>
      <c r="K24" s="115" t="s">
        <v>3488</v>
      </c>
      <c r="L24" s="62">
        <v>0</v>
      </c>
      <c r="M24" s="115" t="s">
        <v>3488</v>
      </c>
      <c r="N24" s="61">
        <v>0</v>
      </c>
      <c r="O24" s="61">
        <v>0</v>
      </c>
    </row>
    <row r="25" spans="1:15">
      <c r="A25" t="s">
        <v>176</v>
      </c>
      <c r="B25" t="s">
        <v>176</v>
      </c>
      <c r="C25" t="s">
        <v>176</v>
      </c>
      <c r="D25" s="115" t="s">
        <v>3488</v>
      </c>
      <c r="E25" s="115" t="s">
        <v>3488</v>
      </c>
      <c r="F25" s="58">
        <v>0</v>
      </c>
      <c r="G25" t="s">
        <v>176</v>
      </c>
      <c r="H25" s="59">
        <v>0</v>
      </c>
      <c r="I25" s="59">
        <v>0</v>
      </c>
      <c r="J25" s="58">
        <v>0</v>
      </c>
      <c r="K25" s="58">
        <v>0</v>
      </c>
      <c r="L25" s="58">
        <v>0</v>
      </c>
      <c r="M25" s="59">
        <v>0</v>
      </c>
      <c r="N25" s="59">
        <v>0</v>
      </c>
      <c r="O25" s="59">
        <v>0</v>
      </c>
    </row>
    <row r="26" spans="1:15">
      <c r="A26" s="60" t="s">
        <v>828</v>
      </c>
      <c r="B26" s="114" t="s">
        <v>3488</v>
      </c>
      <c r="C26" s="115" t="s">
        <v>3488</v>
      </c>
      <c r="D26" s="115" t="s">
        <v>3488</v>
      </c>
      <c r="E26" s="115" t="s">
        <v>3488</v>
      </c>
      <c r="F26" s="62">
        <v>0</v>
      </c>
      <c r="G26" s="115" t="s">
        <v>3488</v>
      </c>
      <c r="H26" s="115" t="s">
        <v>3488</v>
      </c>
      <c r="I26" s="61">
        <v>0</v>
      </c>
      <c r="J26" s="62">
        <v>0</v>
      </c>
      <c r="K26" s="115" t="s">
        <v>3488</v>
      </c>
      <c r="L26" s="62">
        <v>0</v>
      </c>
      <c r="M26" s="115" t="s">
        <v>3488</v>
      </c>
      <c r="N26" s="61">
        <v>0</v>
      </c>
      <c r="O26" s="61">
        <v>0</v>
      </c>
    </row>
    <row r="27" spans="1:15">
      <c r="A27" t="s">
        <v>176</v>
      </c>
      <c r="B27" t="s">
        <v>176</v>
      </c>
      <c r="C27" t="s">
        <v>176</v>
      </c>
      <c r="D27" s="115" t="s">
        <v>3488</v>
      </c>
      <c r="E27" s="115" t="s">
        <v>3488</v>
      </c>
      <c r="F27" s="58">
        <v>0</v>
      </c>
      <c r="G27" t="s">
        <v>176</v>
      </c>
      <c r="H27" s="59">
        <v>0</v>
      </c>
      <c r="I27" s="59">
        <v>0</v>
      </c>
      <c r="J27" s="58">
        <v>0</v>
      </c>
      <c r="K27" s="58">
        <v>0</v>
      </c>
      <c r="L27" s="58">
        <v>0</v>
      </c>
      <c r="M27" s="59">
        <v>0</v>
      </c>
      <c r="N27" s="59">
        <v>0</v>
      </c>
      <c r="O27" s="59">
        <v>0</v>
      </c>
    </row>
    <row r="28" spans="1:15">
      <c r="A28" s="60" t="s">
        <v>187</v>
      </c>
      <c r="B28" s="114" t="s">
        <v>3488</v>
      </c>
      <c r="C28" s="115" t="s">
        <v>3488</v>
      </c>
      <c r="D28" s="115" t="s">
        <v>3488</v>
      </c>
      <c r="E28" s="115" t="s">
        <v>3488</v>
      </c>
      <c r="F28" s="62">
        <v>0</v>
      </c>
      <c r="G28" s="115" t="s">
        <v>3488</v>
      </c>
      <c r="H28" s="115" t="s">
        <v>3488</v>
      </c>
      <c r="I28" s="61">
        <v>0</v>
      </c>
      <c r="J28" s="62">
        <v>0</v>
      </c>
      <c r="K28" s="115" t="s">
        <v>3488</v>
      </c>
      <c r="L28" s="62">
        <v>0</v>
      </c>
      <c r="M28" s="115" t="s">
        <v>3488</v>
      </c>
      <c r="N28" s="61">
        <v>0</v>
      </c>
      <c r="O28" s="61">
        <v>0</v>
      </c>
    </row>
    <row r="29" spans="1:15">
      <c r="A29" s="60" t="s">
        <v>292</v>
      </c>
      <c r="B29" s="114" t="s">
        <v>3488</v>
      </c>
      <c r="C29" s="115" t="s">
        <v>3488</v>
      </c>
      <c r="D29" s="115" t="s">
        <v>3488</v>
      </c>
      <c r="E29" s="115" t="s">
        <v>3488</v>
      </c>
      <c r="F29" s="62">
        <v>0</v>
      </c>
      <c r="G29" s="115" t="s">
        <v>3488</v>
      </c>
      <c r="H29" s="115" t="s">
        <v>3488</v>
      </c>
      <c r="I29" s="61">
        <v>0</v>
      </c>
      <c r="J29" s="62">
        <v>0</v>
      </c>
      <c r="K29" s="115" t="s">
        <v>3488</v>
      </c>
      <c r="L29" s="62">
        <v>0</v>
      </c>
      <c r="M29" s="115" t="s">
        <v>3488</v>
      </c>
      <c r="N29" s="61">
        <v>0</v>
      </c>
      <c r="O29" s="61">
        <v>0</v>
      </c>
    </row>
    <row r="30" spans="1:15">
      <c r="A30" t="s">
        <v>176</v>
      </c>
      <c r="B30" t="s">
        <v>176</v>
      </c>
      <c r="C30" t="s">
        <v>176</v>
      </c>
      <c r="D30" s="115" t="s">
        <v>3488</v>
      </c>
      <c r="E30" s="115" t="s">
        <v>3488</v>
      </c>
      <c r="F30" s="58">
        <v>0</v>
      </c>
      <c r="G30" t="s">
        <v>176</v>
      </c>
      <c r="H30" s="59">
        <v>0</v>
      </c>
      <c r="I30" s="59">
        <v>0</v>
      </c>
      <c r="J30" s="58">
        <v>0</v>
      </c>
      <c r="K30" s="58">
        <v>0</v>
      </c>
      <c r="L30" s="58">
        <v>0</v>
      </c>
      <c r="M30" s="59">
        <v>0</v>
      </c>
      <c r="N30" s="59">
        <v>0</v>
      </c>
      <c r="O30" s="59">
        <v>0</v>
      </c>
    </row>
    <row r="31" spans="1:15">
      <c r="A31" s="60" t="s">
        <v>1811</v>
      </c>
      <c r="B31" s="114" t="s">
        <v>3488</v>
      </c>
      <c r="C31" s="115" t="s">
        <v>3488</v>
      </c>
      <c r="D31" s="115" t="s">
        <v>3488</v>
      </c>
      <c r="E31" s="115" t="s">
        <v>3488</v>
      </c>
      <c r="F31" s="62">
        <v>0</v>
      </c>
      <c r="G31" s="115" t="s">
        <v>3488</v>
      </c>
      <c r="H31" s="115" t="s">
        <v>3488</v>
      </c>
      <c r="I31" s="61">
        <v>0</v>
      </c>
      <c r="J31" s="62">
        <v>0</v>
      </c>
      <c r="K31" s="115" t="s">
        <v>3488</v>
      </c>
      <c r="L31" s="62">
        <v>0</v>
      </c>
      <c r="M31" s="115" t="s">
        <v>3488</v>
      </c>
      <c r="N31" s="61">
        <v>0</v>
      </c>
      <c r="O31" s="61">
        <v>0</v>
      </c>
    </row>
    <row r="32" spans="1:15">
      <c r="A32" t="s">
        <v>176</v>
      </c>
      <c r="B32" t="s">
        <v>176</v>
      </c>
      <c r="C32" t="s">
        <v>176</v>
      </c>
      <c r="D32" s="115" t="s">
        <v>3488</v>
      </c>
      <c r="E32" s="115" t="s">
        <v>3488</v>
      </c>
      <c r="F32" s="58">
        <v>0</v>
      </c>
      <c r="G32" t="s">
        <v>176</v>
      </c>
      <c r="H32" s="59">
        <v>0</v>
      </c>
      <c r="I32" s="59">
        <v>0</v>
      </c>
      <c r="J32" s="58">
        <v>0</v>
      </c>
      <c r="K32" s="58">
        <v>0</v>
      </c>
      <c r="L32" s="58">
        <v>0</v>
      </c>
      <c r="M32" s="59">
        <v>0</v>
      </c>
      <c r="N32" s="59">
        <v>0</v>
      </c>
      <c r="O32" s="59">
        <v>0</v>
      </c>
    </row>
    <row r="33" spans="1:15">
      <c r="A33" t="s">
        <v>300</v>
      </c>
      <c r="B33" s="114" t="s">
        <v>3488</v>
      </c>
      <c r="C33" s="115" t="s">
        <v>3488</v>
      </c>
      <c r="D33" s="115" t="s">
        <v>3488</v>
      </c>
      <c r="E33" s="115" t="s">
        <v>3488</v>
      </c>
      <c r="F33" s="115" t="s">
        <v>3488</v>
      </c>
      <c r="G33" s="115" t="s">
        <v>3488</v>
      </c>
      <c r="H33" s="115" t="s">
        <v>3488</v>
      </c>
      <c r="I33" s="115" t="s">
        <v>3488</v>
      </c>
      <c r="J33" s="115" t="s">
        <v>3488</v>
      </c>
      <c r="K33" s="115" t="s">
        <v>3488</v>
      </c>
      <c r="L33" s="115" t="s">
        <v>3488</v>
      </c>
      <c r="M33" s="115" t="s">
        <v>3488</v>
      </c>
      <c r="N33" s="115" t="s">
        <v>3488</v>
      </c>
      <c r="O33" s="115" t="s">
        <v>3488</v>
      </c>
    </row>
    <row r="34" spans="1:15">
      <c r="A34" t="s">
        <v>301</v>
      </c>
      <c r="B34" s="114" t="s">
        <v>3488</v>
      </c>
      <c r="C34" s="115" t="s">
        <v>3488</v>
      </c>
      <c r="D34" s="115" t="s">
        <v>3488</v>
      </c>
      <c r="E34" s="115" t="s">
        <v>3488</v>
      </c>
      <c r="F34" s="115" t="s">
        <v>3488</v>
      </c>
      <c r="G34" s="115" t="s">
        <v>3488</v>
      </c>
      <c r="H34" s="115" t="s">
        <v>3488</v>
      </c>
      <c r="I34" s="115" t="s">
        <v>3488</v>
      </c>
      <c r="J34" s="115" t="s">
        <v>3488</v>
      </c>
      <c r="K34" s="115" t="s">
        <v>3488</v>
      </c>
      <c r="L34" s="115" t="s">
        <v>3488</v>
      </c>
      <c r="M34" s="115" t="s">
        <v>3488</v>
      </c>
      <c r="N34" s="115" t="s">
        <v>3488</v>
      </c>
      <c r="O34" s="115" t="s">
        <v>3488</v>
      </c>
    </row>
    <row r="35" spans="1:15">
      <c r="A35" t="s">
        <v>302</v>
      </c>
      <c r="B35" s="114" t="s">
        <v>3488</v>
      </c>
      <c r="C35" s="115" t="s">
        <v>3488</v>
      </c>
      <c r="D35" s="115" t="s">
        <v>3488</v>
      </c>
      <c r="E35" s="115" t="s">
        <v>3488</v>
      </c>
      <c r="F35" s="115" t="s">
        <v>3488</v>
      </c>
      <c r="G35" s="115" t="s">
        <v>3488</v>
      </c>
      <c r="H35" s="115" t="s">
        <v>3488</v>
      </c>
      <c r="I35" s="115" t="s">
        <v>3488</v>
      </c>
      <c r="J35" s="115" t="s">
        <v>3488</v>
      </c>
      <c r="K35" s="115" t="s">
        <v>3488</v>
      </c>
      <c r="L35" s="115" t="s">
        <v>3488</v>
      </c>
      <c r="M35" s="115" t="s">
        <v>3488</v>
      </c>
      <c r="N35" s="115" t="s">
        <v>3488</v>
      </c>
      <c r="O35" s="115" t="s">
        <v>3488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A1:AY1048576 BA1:XFD1048576 AZ1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50" width="9.140625" style="14" hidden="1"/>
    <col min="51" max="52" width="0" style="14" hidden="1"/>
    <col min="53" max="16384" width="9.140625" style="14" hidden="1"/>
  </cols>
  <sheetData>
    <row r="1" spans="1:20">
      <c r="A1" s="2" t="s">
        <v>0</v>
      </c>
      <c r="B1" s="63" t="s">
        <v>3487</v>
      </c>
      <c r="D1" s="14"/>
      <c r="E1" s="14"/>
    </row>
    <row r="2" spans="1:20">
      <c r="A2" s="2" t="s">
        <v>1</v>
      </c>
      <c r="B2" s="10" t="s">
        <v>2694</v>
      </c>
      <c r="D2" s="14"/>
      <c r="E2" s="14"/>
    </row>
    <row r="3" spans="1:20">
      <c r="A3" s="2" t="s">
        <v>2</v>
      </c>
      <c r="B3" s="21" t="s">
        <v>2695</v>
      </c>
      <c r="D3" s="14"/>
      <c r="E3" s="14"/>
    </row>
    <row r="4" spans="1:20">
      <c r="A4" s="2" t="s">
        <v>3</v>
      </c>
      <c r="B4" s="64" t="s">
        <v>165</v>
      </c>
      <c r="D4" s="14"/>
      <c r="E4" s="14"/>
    </row>
    <row r="5" spans="1:20" ht="18.75">
      <c r="A5" s="90" t="s">
        <v>78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</row>
    <row r="6" spans="1:20" s="16" customFormat="1">
      <c r="A6" s="35" t="s">
        <v>92</v>
      </c>
      <c r="B6" s="36" t="s">
        <v>46</v>
      </c>
      <c r="C6" s="36" t="s">
        <v>117</v>
      </c>
      <c r="D6" s="36" t="s">
        <v>47</v>
      </c>
      <c r="E6" s="36" t="s">
        <v>80</v>
      </c>
      <c r="F6" s="36" t="s">
        <v>48</v>
      </c>
      <c r="G6" s="36" t="s">
        <v>49</v>
      </c>
      <c r="H6" s="36" t="s">
        <v>67</v>
      </c>
      <c r="I6" s="36" t="s">
        <v>68</v>
      </c>
      <c r="J6" s="36" t="s">
        <v>50</v>
      </c>
      <c r="K6" s="36" t="s">
        <v>51</v>
      </c>
      <c r="L6" s="122" t="s">
        <v>52</v>
      </c>
      <c r="M6" s="36" t="s">
        <v>155</v>
      </c>
      <c r="N6" s="36" t="s">
        <v>156</v>
      </c>
      <c r="O6" s="36" t="s">
        <v>5</v>
      </c>
      <c r="P6" s="36" t="s">
        <v>69</v>
      </c>
      <c r="Q6" s="36" t="s">
        <v>54</v>
      </c>
      <c r="R6" s="37" t="s">
        <v>151</v>
      </c>
      <c r="T6" s="14"/>
    </row>
    <row r="7" spans="1:20" s="16" customFormat="1">
      <c r="A7" s="107" t="s">
        <v>3488</v>
      </c>
      <c r="B7" s="108" t="s">
        <v>3488</v>
      </c>
      <c r="C7" s="108" t="s">
        <v>3488</v>
      </c>
      <c r="D7" s="108" t="s">
        <v>3488</v>
      </c>
      <c r="E7" s="108" t="s">
        <v>3488</v>
      </c>
      <c r="F7" s="108" t="s">
        <v>3488</v>
      </c>
      <c r="G7" s="108" t="s">
        <v>3488</v>
      </c>
      <c r="H7" s="23" t="s">
        <v>70</v>
      </c>
      <c r="I7" s="23" t="s">
        <v>71</v>
      </c>
      <c r="J7" s="108" t="s">
        <v>3488</v>
      </c>
      <c r="K7" s="23" t="s">
        <v>7</v>
      </c>
      <c r="L7" s="23" t="s">
        <v>7</v>
      </c>
      <c r="M7" s="23" t="s">
        <v>152</v>
      </c>
      <c r="N7" s="108" t="s">
        <v>3488</v>
      </c>
      <c r="O7" s="23" t="s">
        <v>6</v>
      </c>
      <c r="P7" s="23" t="s">
        <v>7</v>
      </c>
      <c r="Q7" s="23" t="s">
        <v>7</v>
      </c>
      <c r="R7" s="24" t="s">
        <v>7</v>
      </c>
    </row>
    <row r="8" spans="1:20" s="18" customFormat="1" ht="20.25">
      <c r="A8" s="109" t="s">
        <v>3488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26" t="s">
        <v>81</v>
      </c>
      <c r="R8" s="26" t="s">
        <v>82</v>
      </c>
      <c r="S8" s="27"/>
    </row>
    <row r="9" spans="1:20" s="18" customFormat="1" ht="20.25">
      <c r="A9" s="19" t="s">
        <v>84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110" t="s">
        <v>3488</v>
      </c>
      <c r="G9" s="110" t="s">
        <v>3488</v>
      </c>
      <c r="H9" s="110" t="s">
        <v>3488</v>
      </c>
      <c r="I9" s="56">
        <v>0.66</v>
      </c>
      <c r="J9" s="110" t="s">
        <v>3488</v>
      </c>
      <c r="K9" s="110" t="s">
        <v>3488</v>
      </c>
      <c r="L9" s="57">
        <v>6.3600000000000004E-2</v>
      </c>
      <c r="M9" s="56">
        <v>227508.59899999999</v>
      </c>
      <c r="N9" s="110" t="s">
        <v>3488</v>
      </c>
      <c r="O9" s="56">
        <v>825.17368857300005</v>
      </c>
      <c r="P9" s="110" t="s">
        <v>3488</v>
      </c>
      <c r="Q9" s="57">
        <v>1</v>
      </c>
      <c r="R9" s="57">
        <v>1.8E-3</v>
      </c>
      <c r="S9" s="27"/>
    </row>
    <row r="10" spans="1:20">
      <c r="A10" s="60" t="s">
        <v>170</v>
      </c>
      <c r="B10" s="114" t="s">
        <v>3488</v>
      </c>
      <c r="C10" s="115" t="s">
        <v>3488</v>
      </c>
      <c r="D10" s="115" t="s">
        <v>3488</v>
      </c>
      <c r="E10" s="115" t="s">
        <v>3488</v>
      </c>
      <c r="F10" s="115" t="s">
        <v>3488</v>
      </c>
      <c r="G10" s="115" t="s">
        <v>3488</v>
      </c>
      <c r="H10" s="115" t="s">
        <v>3488</v>
      </c>
      <c r="I10" s="62">
        <v>0.66</v>
      </c>
      <c r="J10" s="115" t="s">
        <v>3488</v>
      </c>
      <c r="K10" s="115" t="s">
        <v>3488</v>
      </c>
      <c r="L10" s="61">
        <v>6.3600000000000004E-2</v>
      </c>
      <c r="M10" s="62">
        <v>227508.59899999999</v>
      </c>
      <c r="N10" s="115" t="s">
        <v>3488</v>
      </c>
      <c r="O10" s="62">
        <v>825.17368857300005</v>
      </c>
      <c r="P10" s="115" t="s">
        <v>3488</v>
      </c>
      <c r="Q10" s="61">
        <v>1</v>
      </c>
      <c r="R10" s="61">
        <v>1.8E-3</v>
      </c>
    </row>
    <row r="11" spans="1:20">
      <c r="A11" s="60" t="s">
        <v>1812</v>
      </c>
      <c r="B11" s="114" t="s">
        <v>3488</v>
      </c>
      <c r="C11" s="115" t="s">
        <v>3488</v>
      </c>
      <c r="D11" s="115" t="s">
        <v>3488</v>
      </c>
      <c r="E11" s="115" t="s">
        <v>3488</v>
      </c>
      <c r="F11" s="115" t="s">
        <v>3488</v>
      </c>
      <c r="G11" s="115" t="s">
        <v>3488</v>
      </c>
      <c r="H11" s="115" t="s">
        <v>3488</v>
      </c>
      <c r="I11" s="62">
        <v>0</v>
      </c>
      <c r="J11" s="115" t="s">
        <v>3488</v>
      </c>
      <c r="K11" s="115" t="s">
        <v>3488</v>
      </c>
      <c r="L11" s="61">
        <v>0</v>
      </c>
      <c r="M11" s="62">
        <v>0</v>
      </c>
      <c r="N11" s="115" t="s">
        <v>3488</v>
      </c>
      <c r="O11" s="62">
        <v>0</v>
      </c>
      <c r="P11" s="115" t="s">
        <v>3488</v>
      </c>
      <c r="Q11" s="61">
        <v>0</v>
      </c>
      <c r="R11" s="61">
        <v>0</v>
      </c>
    </row>
    <row r="12" spans="1:20">
      <c r="A12" t="s">
        <v>176</v>
      </c>
      <c r="B12" t="s">
        <v>176</v>
      </c>
      <c r="C12" s="115" t="s">
        <v>3488</v>
      </c>
      <c r="D12" s="115" t="s">
        <v>3488</v>
      </c>
      <c r="E12" t="s">
        <v>176</v>
      </c>
      <c r="F12" t="s">
        <v>176</v>
      </c>
      <c r="G12" s="115" t="s">
        <v>3488</v>
      </c>
      <c r="H12" s="115" t="s">
        <v>3488</v>
      </c>
      <c r="I12" s="58">
        <v>0</v>
      </c>
      <c r="J12" t="s">
        <v>176</v>
      </c>
      <c r="K12" s="59">
        <v>0</v>
      </c>
      <c r="L12" s="59">
        <v>0</v>
      </c>
      <c r="M12" s="58">
        <v>0</v>
      </c>
      <c r="N12" s="58">
        <v>0</v>
      </c>
      <c r="O12" s="58">
        <v>0</v>
      </c>
      <c r="P12" s="59">
        <v>0</v>
      </c>
      <c r="Q12" s="59">
        <v>0</v>
      </c>
      <c r="R12" s="59">
        <v>0</v>
      </c>
    </row>
    <row r="13" spans="1:20">
      <c r="A13" s="60" t="s">
        <v>1813</v>
      </c>
      <c r="B13" s="114" t="s">
        <v>3488</v>
      </c>
      <c r="C13" s="115" t="s">
        <v>3488</v>
      </c>
      <c r="D13" s="115" t="s">
        <v>3488</v>
      </c>
      <c r="E13" s="115" t="s">
        <v>3488</v>
      </c>
      <c r="F13" s="115" t="s">
        <v>3488</v>
      </c>
      <c r="G13" s="115" t="s">
        <v>3488</v>
      </c>
      <c r="H13" s="115" t="s">
        <v>3488</v>
      </c>
      <c r="I13" s="62">
        <v>0</v>
      </c>
      <c r="J13" s="115" t="s">
        <v>3488</v>
      </c>
      <c r="K13" s="115" t="s">
        <v>3488</v>
      </c>
      <c r="L13" s="61">
        <v>0</v>
      </c>
      <c r="M13" s="62">
        <v>0</v>
      </c>
      <c r="N13" s="115" t="s">
        <v>3488</v>
      </c>
      <c r="O13" s="62">
        <v>0</v>
      </c>
      <c r="P13" s="115" t="s">
        <v>3488</v>
      </c>
      <c r="Q13" s="61">
        <v>0</v>
      </c>
      <c r="R13" s="61">
        <v>0</v>
      </c>
    </row>
    <row r="14" spans="1:20">
      <c r="A14" t="s">
        <v>176</v>
      </c>
      <c r="B14" t="s">
        <v>176</v>
      </c>
      <c r="C14" s="115" t="s">
        <v>3488</v>
      </c>
      <c r="D14" s="115" t="s">
        <v>3488</v>
      </c>
      <c r="E14" t="s">
        <v>176</v>
      </c>
      <c r="F14" t="s">
        <v>176</v>
      </c>
      <c r="G14" s="115" t="s">
        <v>3488</v>
      </c>
      <c r="H14" s="115" t="s">
        <v>3488</v>
      </c>
      <c r="I14" s="58">
        <v>0</v>
      </c>
      <c r="J14" t="s">
        <v>176</v>
      </c>
      <c r="K14" s="59">
        <v>0</v>
      </c>
      <c r="L14" s="59">
        <v>0</v>
      </c>
      <c r="M14" s="58">
        <v>0</v>
      </c>
      <c r="N14" s="58">
        <v>0</v>
      </c>
      <c r="O14" s="58">
        <v>0</v>
      </c>
      <c r="P14" s="59">
        <v>0</v>
      </c>
      <c r="Q14" s="59">
        <v>0</v>
      </c>
      <c r="R14" s="59">
        <v>0</v>
      </c>
    </row>
    <row r="15" spans="1:20">
      <c r="A15" s="60" t="s">
        <v>305</v>
      </c>
      <c r="B15" s="114" t="s">
        <v>3488</v>
      </c>
      <c r="C15" s="115" t="s">
        <v>3488</v>
      </c>
      <c r="D15" s="115" t="s">
        <v>3488</v>
      </c>
      <c r="E15" s="115" t="s">
        <v>3488</v>
      </c>
      <c r="F15" s="115" t="s">
        <v>3488</v>
      </c>
      <c r="G15" s="115" t="s">
        <v>3488</v>
      </c>
      <c r="H15" s="115" t="s">
        <v>3488</v>
      </c>
      <c r="I15" s="62">
        <v>0.66</v>
      </c>
      <c r="J15" s="115" t="s">
        <v>3488</v>
      </c>
      <c r="K15" s="115" t="s">
        <v>3488</v>
      </c>
      <c r="L15" s="61">
        <v>6.3600000000000004E-2</v>
      </c>
      <c r="M15" s="62">
        <v>227508.59899999999</v>
      </c>
      <c r="N15" s="115" t="s">
        <v>3488</v>
      </c>
      <c r="O15" s="62">
        <v>825.17368857300005</v>
      </c>
      <c r="P15" s="115" t="s">
        <v>3488</v>
      </c>
      <c r="Q15" s="61">
        <v>1</v>
      </c>
      <c r="R15" s="61">
        <v>1.8E-3</v>
      </c>
    </row>
    <row r="16" spans="1:20">
      <c r="A16" t="s">
        <v>1814</v>
      </c>
      <c r="B16" t="s">
        <v>1815</v>
      </c>
      <c r="C16" t="s">
        <v>108</v>
      </c>
      <c r="D16" t="s">
        <v>827</v>
      </c>
      <c r="E16" t="s">
        <v>688</v>
      </c>
      <c r="F16" t="s">
        <v>647</v>
      </c>
      <c r="G16" t="s">
        <v>174</v>
      </c>
      <c r="H16" t="s">
        <v>773</v>
      </c>
      <c r="I16" s="58">
        <v>0.66</v>
      </c>
      <c r="J16" t="s">
        <v>100</v>
      </c>
      <c r="K16" s="59">
        <v>6.3500000000000001E-2</v>
      </c>
      <c r="L16" s="59">
        <v>6.3600000000000004E-2</v>
      </c>
      <c r="M16" s="58">
        <v>227508.59899999999</v>
      </c>
      <c r="N16" s="58">
        <v>100</v>
      </c>
      <c r="O16" s="58">
        <v>825.17368857300005</v>
      </c>
      <c r="P16" s="59">
        <v>0</v>
      </c>
      <c r="Q16" s="59">
        <v>1</v>
      </c>
      <c r="R16" s="59">
        <v>1.8E-3</v>
      </c>
    </row>
    <row r="17" spans="1:18">
      <c r="A17" s="60" t="s">
        <v>828</v>
      </c>
      <c r="B17" s="114" t="s">
        <v>3488</v>
      </c>
      <c r="C17" s="115" t="s">
        <v>3488</v>
      </c>
      <c r="D17" s="115" t="s">
        <v>3488</v>
      </c>
      <c r="E17" s="115" t="s">
        <v>3488</v>
      </c>
      <c r="F17" s="115" t="s">
        <v>3488</v>
      </c>
      <c r="G17" s="115" t="s">
        <v>3488</v>
      </c>
      <c r="H17" s="115" t="s">
        <v>3488</v>
      </c>
      <c r="I17" s="62">
        <v>0</v>
      </c>
      <c r="J17" s="115" t="s">
        <v>3488</v>
      </c>
      <c r="K17" s="115" t="s">
        <v>3488</v>
      </c>
      <c r="L17" s="61">
        <v>0</v>
      </c>
      <c r="M17" s="62">
        <v>0</v>
      </c>
      <c r="N17" s="115" t="s">
        <v>3488</v>
      </c>
      <c r="O17" s="62">
        <v>0</v>
      </c>
      <c r="P17" s="115" t="s">
        <v>3488</v>
      </c>
      <c r="Q17" s="61">
        <v>0</v>
      </c>
      <c r="R17" s="61">
        <v>0</v>
      </c>
    </row>
    <row r="18" spans="1:18">
      <c r="A18" t="s">
        <v>176</v>
      </c>
      <c r="B18" t="s">
        <v>176</v>
      </c>
      <c r="C18" s="115" t="s">
        <v>3488</v>
      </c>
      <c r="D18" s="115" t="s">
        <v>3488</v>
      </c>
      <c r="E18" t="s">
        <v>176</v>
      </c>
      <c r="F18" t="s">
        <v>176</v>
      </c>
      <c r="G18" s="115" t="s">
        <v>3488</v>
      </c>
      <c r="H18" s="115" t="s">
        <v>3488</v>
      </c>
      <c r="I18" s="58">
        <v>0</v>
      </c>
      <c r="J18" t="s">
        <v>176</v>
      </c>
      <c r="K18" s="59">
        <v>0</v>
      </c>
      <c r="L18" s="59">
        <v>0</v>
      </c>
      <c r="M18" s="58">
        <v>0</v>
      </c>
      <c r="N18" s="58">
        <v>0</v>
      </c>
      <c r="O18" s="58">
        <v>0</v>
      </c>
      <c r="P18" s="59">
        <v>0</v>
      </c>
      <c r="Q18" s="59">
        <v>0</v>
      </c>
      <c r="R18" s="59">
        <v>0</v>
      </c>
    </row>
    <row r="19" spans="1:18">
      <c r="A19" s="60" t="s">
        <v>187</v>
      </c>
      <c r="B19" s="114" t="s">
        <v>3488</v>
      </c>
      <c r="C19" s="115" t="s">
        <v>3488</v>
      </c>
      <c r="D19" s="115" t="s">
        <v>3488</v>
      </c>
      <c r="E19" s="115" t="s">
        <v>3488</v>
      </c>
      <c r="F19" s="115" t="s">
        <v>3488</v>
      </c>
      <c r="G19" s="115" t="s">
        <v>3488</v>
      </c>
      <c r="H19" s="115" t="s">
        <v>3488</v>
      </c>
      <c r="I19" s="62">
        <v>0</v>
      </c>
      <c r="J19" s="115" t="s">
        <v>3488</v>
      </c>
      <c r="K19" s="115" t="s">
        <v>3488</v>
      </c>
      <c r="L19" s="61">
        <v>0</v>
      </c>
      <c r="M19" s="62">
        <v>0</v>
      </c>
      <c r="N19" s="115" t="s">
        <v>3488</v>
      </c>
      <c r="O19" s="62">
        <v>0</v>
      </c>
      <c r="P19" s="115" t="s">
        <v>3488</v>
      </c>
      <c r="Q19" s="61">
        <v>0</v>
      </c>
      <c r="R19" s="61">
        <v>0</v>
      </c>
    </row>
    <row r="20" spans="1:18">
      <c r="A20" s="60" t="s">
        <v>1816</v>
      </c>
      <c r="B20" s="114" t="s">
        <v>3488</v>
      </c>
      <c r="C20" s="115" t="s">
        <v>3488</v>
      </c>
      <c r="D20" s="115" t="s">
        <v>3488</v>
      </c>
      <c r="E20" s="115" t="s">
        <v>3488</v>
      </c>
      <c r="F20" s="115" t="s">
        <v>3488</v>
      </c>
      <c r="G20" s="115" t="s">
        <v>3488</v>
      </c>
      <c r="H20" s="115" t="s">
        <v>3488</v>
      </c>
      <c r="I20" s="62">
        <v>0</v>
      </c>
      <c r="J20" s="115" t="s">
        <v>3488</v>
      </c>
      <c r="K20" s="115" t="s">
        <v>3488</v>
      </c>
      <c r="L20" s="61">
        <v>0</v>
      </c>
      <c r="M20" s="62">
        <v>0</v>
      </c>
      <c r="N20" s="115" t="s">
        <v>3488</v>
      </c>
      <c r="O20" s="62">
        <v>0</v>
      </c>
      <c r="P20" s="115" t="s">
        <v>3488</v>
      </c>
      <c r="Q20" s="61">
        <v>0</v>
      </c>
      <c r="R20" s="61">
        <v>0</v>
      </c>
    </row>
    <row r="21" spans="1:18">
      <c r="A21" t="s">
        <v>176</v>
      </c>
      <c r="B21" t="s">
        <v>176</v>
      </c>
      <c r="C21" s="115" t="s">
        <v>3488</v>
      </c>
      <c r="D21" s="115" t="s">
        <v>3488</v>
      </c>
      <c r="E21" t="s">
        <v>176</v>
      </c>
      <c r="F21" t="s">
        <v>176</v>
      </c>
      <c r="G21" s="115" t="s">
        <v>3488</v>
      </c>
      <c r="H21" s="115" t="s">
        <v>3488</v>
      </c>
      <c r="I21" s="58">
        <v>0</v>
      </c>
      <c r="J21" t="s">
        <v>176</v>
      </c>
      <c r="K21" s="59">
        <v>0</v>
      </c>
      <c r="L21" s="59">
        <v>0</v>
      </c>
      <c r="M21" s="58">
        <v>0</v>
      </c>
      <c r="N21" s="58">
        <v>0</v>
      </c>
      <c r="O21" s="58">
        <v>0</v>
      </c>
      <c r="P21" s="59">
        <v>0</v>
      </c>
      <c r="Q21" s="59">
        <v>0</v>
      </c>
      <c r="R21" s="59">
        <v>0</v>
      </c>
    </row>
    <row r="22" spans="1:18">
      <c r="A22" s="60" t="s">
        <v>1817</v>
      </c>
      <c r="B22" s="114" t="s">
        <v>3488</v>
      </c>
      <c r="C22" s="115" t="s">
        <v>3488</v>
      </c>
      <c r="D22" s="115" t="s">
        <v>3488</v>
      </c>
      <c r="E22" s="115" t="s">
        <v>3488</v>
      </c>
      <c r="F22" s="115" t="s">
        <v>3488</v>
      </c>
      <c r="G22" s="115" t="s">
        <v>3488</v>
      </c>
      <c r="H22" s="115" t="s">
        <v>3488</v>
      </c>
      <c r="I22" s="62">
        <v>0</v>
      </c>
      <c r="J22" s="115" t="s">
        <v>3488</v>
      </c>
      <c r="K22" s="115" t="s">
        <v>3488</v>
      </c>
      <c r="L22" s="61">
        <v>0</v>
      </c>
      <c r="M22" s="62">
        <v>0</v>
      </c>
      <c r="N22" s="115" t="s">
        <v>3488</v>
      </c>
      <c r="O22" s="62">
        <v>0</v>
      </c>
      <c r="P22" s="115" t="s">
        <v>3488</v>
      </c>
      <c r="Q22" s="61">
        <v>0</v>
      </c>
      <c r="R22" s="61">
        <v>0</v>
      </c>
    </row>
    <row r="23" spans="1:18">
      <c r="A23" t="s">
        <v>176</v>
      </c>
      <c r="B23" t="s">
        <v>176</v>
      </c>
      <c r="C23" s="115" t="s">
        <v>3488</v>
      </c>
      <c r="D23" s="115" t="s">
        <v>3488</v>
      </c>
      <c r="E23" t="s">
        <v>176</v>
      </c>
      <c r="F23" t="s">
        <v>176</v>
      </c>
      <c r="G23" s="115" t="s">
        <v>3488</v>
      </c>
      <c r="H23" s="115" t="s">
        <v>3488</v>
      </c>
      <c r="I23" s="58">
        <v>0</v>
      </c>
      <c r="J23" t="s">
        <v>176</v>
      </c>
      <c r="K23" s="59">
        <v>0</v>
      </c>
      <c r="L23" s="59">
        <v>0</v>
      </c>
      <c r="M23" s="58">
        <v>0</v>
      </c>
      <c r="N23" s="58">
        <v>0</v>
      </c>
      <c r="O23" s="58">
        <v>0</v>
      </c>
      <c r="P23" s="59">
        <v>0</v>
      </c>
      <c r="Q23" s="59">
        <v>0</v>
      </c>
      <c r="R23" s="59">
        <v>0</v>
      </c>
    </row>
    <row r="24" spans="1:18">
      <c r="A24" t="s">
        <v>189</v>
      </c>
      <c r="B24" s="114" t="s">
        <v>3488</v>
      </c>
      <c r="C24" s="115" t="s">
        <v>3488</v>
      </c>
      <c r="D24" s="115" t="s">
        <v>3488</v>
      </c>
      <c r="E24" s="115" t="s">
        <v>3488</v>
      </c>
      <c r="F24" s="115" t="s">
        <v>3488</v>
      </c>
      <c r="G24" s="115" t="s">
        <v>3488</v>
      </c>
      <c r="H24" s="115" t="s">
        <v>3488</v>
      </c>
      <c r="I24" s="115" t="s">
        <v>3488</v>
      </c>
      <c r="J24" s="115" t="s">
        <v>3488</v>
      </c>
      <c r="K24" s="115" t="s">
        <v>3488</v>
      </c>
      <c r="L24" s="115" t="s">
        <v>3488</v>
      </c>
      <c r="M24" s="115" t="s">
        <v>3488</v>
      </c>
      <c r="N24" s="115" t="s">
        <v>3488</v>
      </c>
      <c r="O24" s="115" t="s">
        <v>3488</v>
      </c>
      <c r="P24" s="115" t="s">
        <v>3488</v>
      </c>
      <c r="Q24" s="115" t="s">
        <v>3488</v>
      </c>
      <c r="R24" s="115" t="s">
        <v>3488</v>
      </c>
    </row>
    <row r="25" spans="1:18">
      <c r="A25" t="s">
        <v>300</v>
      </c>
      <c r="B25" s="114" t="s">
        <v>3488</v>
      </c>
      <c r="C25" s="115" t="s">
        <v>3488</v>
      </c>
      <c r="D25" s="115" t="s">
        <v>3488</v>
      </c>
      <c r="E25" s="115" t="s">
        <v>3488</v>
      </c>
      <c r="F25" s="115" t="s">
        <v>3488</v>
      </c>
      <c r="G25" s="115" t="s">
        <v>3488</v>
      </c>
      <c r="H25" s="115" t="s">
        <v>3488</v>
      </c>
      <c r="I25" s="115" t="s">
        <v>3488</v>
      </c>
      <c r="J25" s="115" t="s">
        <v>3488</v>
      </c>
      <c r="K25" s="115" t="s">
        <v>3488</v>
      </c>
      <c r="L25" s="115" t="s">
        <v>3488</v>
      </c>
      <c r="M25" s="115" t="s">
        <v>3488</v>
      </c>
      <c r="N25" s="115" t="s">
        <v>3488</v>
      </c>
      <c r="O25" s="115" t="s">
        <v>3488</v>
      </c>
      <c r="P25" s="115" t="s">
        <v>3488</v>
      </c>
      <c r="Q25" s="115" t="s">
        <v>3488</v>
      </c>
      <c r="R25" s="115" t="s">
        <v>3488</v>
      </c>
    </row>
    <row r="26" spans="1:18">
      <c r="A26" t="s">
        <v>301</v>
      </c>
      <c r="B26" s="114" t="s">
        <v>3488</v>
      </c>
      <c r="C26" s="115" t="s">
        <v>3488</v>
      </c>
      <c r="D26" s="115" t="s">
        <v>3488</v>
      </c>
      <c r="E26" s="115" t="s">
        <v>3488</v>
      </c>
      <c r="F26" s="115" t="s">
        <v>3488</v>
      </c>
      <c r="G26" s="115" t="s">
        <v>3488</v>
      </c>
      <c r="H26" s="115" t="s">
        <v>3488</v>
      </c>
      <c r="I26" s="115" t="s">
        <v>3488</v>
      </c>
      <c r="J26" s="115" t="s">
        <v>3488</v>
      </c>
      <c r="K26" s="115" t="s">
        <v>3488</v>
      </c>
      <c r="L26" s="115" t="s">
        <v>3488</v>
      </c>
      <c r="M26" s="115" t="s">
        <v>3488</v>
      </c>
      <c r="N26" s="115" t="s">
        <v>3488</v>
      </c>
      <c r="O26" s="115" t="s">
        <v>3488</v>
      </c>
      <c r="P26" s="115" t="s">
        <v>3488</v>
      </c>
      <c r="Q26" s="115" t="s">
        <v>3488</v>
      </c>
      <c r="R26" s="115" t="s">
        <v>3488</v>
      </c>
    </row>
    <row r="27" spans="1:18">
      <c r="A27" t="s">
        <v>302</v>
      </c>
      <c r="B27" s="114" t="s">
        <v>3488</v>
      </c>
      <c r="C27" s="115" t="s">
        <v>3488</v>
      </c>
      <c r="D27" s="115" t="s">
        <v>3488</v>
      </c>
      <c r="E27" s="115" t="s">
        <v>3488</v>
      </c>
      <c r="F27" s="115" t="s">
        <v>3488</v>
      </c>
      <c r="G27" s="115" t="s">
        <v>3488</v>
      </c>
      <c r="H27" s="115" t="s">
        <v>3488</v>
      </c>
      <c r="I27" s="115" t="s">
        <v>3488</v>
      </c>
      <c r="J27" s="115" t="s">
        <v>3488</v>
      </c>
      <c r="K27" s="115" t="s">
        <v>3488</v>
      </c>
      <c r="L27" s="115" t="s">
        <v>3488</v>
      </c>
      <c r="M27" s="115" t="s">
        <v>3488</v>
      </c>
      <c r="N27" s="115" t="s">
        <v>3488</v>
      </c>
      <c r="O27" s="115" t="s">
        <v>3488</v>
      </c>
      <c r="P27" s="115" t="s">
        <v>3488</v>
      </c>
      <c r="Q27" s="115" t="s">
        <v>3488</v>
      </c>
      <c r="R27" s="115" t="s">
        <v>3488</v>
      </c>
    </row>
    <row r="28" spans="1:18" hidden="1"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A365" s="14"/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6"/>
      <c r="C367" s="14"/>
      <c r="D367" s="14"/>
      <c r="E367" s="14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A1:AY1048576 BA1:XFD1048576 AZ1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50" width="9.140625" style="14" hidden="1"/>
    <col min="51" max="52" width="0" style="14" hidden="1"/>
    <col min="53" max="16384" width="9.140625" style="14" hidden="1"/>
  </cols>
  <sheetData>
    <row r="1" spans="1:20">
      <c r="A1" s="2" t="s">
        <v>0</v>
      </c>
      <c r="B1" s="63" t="s">
        <v>3487</v>
      </c>
      <c r="D1" s="14"/>
    </row>
    <row r="2" spans="1:20">
      <c r="A2" s="2" t="s">
        <v>1</v>
      </c>
      <c r="B2" s="10" t="s">
        <v>2694</v>
      </c>
      <c r="D2" s="14"/>
    </row>
    <row r="3" spans="1:20">
      <c r="A3" s="2" t="s">
        <v>2</v>
      </c>
      <c r="B3" s="21" t="s">
        <v>2695</v>
      </c>
      <c r="D3" s="14"/>
    </row>
    <row r="4" spans="1:20">
      <c r="A4" s="2" t="s">
        <v>3</v>
      </c>
      <c r="B4" s="64" t="s">
        <v>165</v>
      </c>
      <c r="D4" s="14"/>
    </row>
    <row r="5" spans="1:20" ht="18.75">
      <c r="A5" s="90" t="s">
        <v>85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</row>
    <row r="6" spans="1:20" s="16" customFormat="1">
      <c r="A6" s="35" t="s">
        <v>92</v>
      </c>
      <c r="B6" s="36" t="s">
        <v>46</v>
      </c>
      <c r="C6" s="36" t="s">
        <v>117</v>
      </c>
      <c r="D6" s="36" t="s">
        <v>47</v>
      </c>
      <c r="E6" s="36" t="s">
        <v>80</v>
      </c>
      <c r="F6" s="36" t="s">
        <v>48</v>
      </c>
      <c r="G6" s="36" t="s">
        <v>49</v>
      </c>
      <c r="H6" s="36" t="s">
        <v>67</v>
      </c>
      <c r="I6" s="36" t="s">
        <v>68</v>
      </c>
      <c r="J6" s="36" t="s">
        <v>50</v>
      </c>
      <c r="K6" s="36" t="s">
        <v>51</v>
      </c>
      <c r="L6" s="122" t="s">
        <v>52</v>
      </c>
      <c r="M6" s="122" t="s">
        <v>155</v>
      </c>
      <c r="N6" s="36" t="s">
        <v>156</v>
      </c>
      <c r="O6" s="36" t="s">
        <v>5</v>
      </c>
      <c r="P6" s="36" t="s">
        <v>69</v>
      </c>
      <c r="Q6" s="36" t="s">
        <v>54</v>
      </c>
      <c r="R6" s="37" t="s">
        <v>151</v>
      </c>
      <c r="T6" s="14"/>
    </row>
    <row r="7" spans="1:20" s="16" customFormat="1">
      <c r="A7" s="107" t="s">
        <v>3488</v>
      </c>
      <c r="B7" s="108" t="s">
        <v>3488</v>
      </c>
      <c r="C7" s="108" t="s">
        <v>3488</v>
      </c>
      <c r="D7" s="108" t="s">
        <v>3488</v>
      </c>
      <c r="E7" s="108" t="s">
        <v>3488</v>
      </c>
      <c r="F7" s="108" t="s">
        <v>3488</v>
      </c>
      <c r="G7" s="108" t="s">
        <v>3488</v>
      </c>
      <c r="H7" s="23" t="s">
        <v>70</v>
      </c>
      <c r="I7" s="23" t="s">
        <v>71</v>
      </c>
      <c r="J7" s="108" t="s">
        <v>3488</v>
      </c>
      <c r="K7" s="23" t="s">
        <v>7</v>
      </c>
      <c r="L7" s="23" t="s">
        <v>7</v>
      </c>
      <c r="M7" s="23" t="s">
        <v>152</v>
      </c>
      <c r="N7" s="108" t="s">
        <v>3488</v>
      </c>
      <c r="O7" s="23" t="s">
        <v>6</v>
      </c>
      <c r="P7" s="23" t="s">
        <v>7</v>
      </c>
      <c r="Q7" s="23" t="s">
        <v>7</v>
      </c>
      <c r="R7" s="24" t="s">
        <v>7</v>
      </c>
    </row>
    <row r="8" spans="1:20" s="18" customFormat="1" ht="20.25">
      <c r="A8" s="109" t="s">
        <v>3488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26" t="s">
        <v>81</v>
      </c>
      <c r="R8" s="26" t="s">
        <v>82</v>
      </c>
      <c r="S8" s="27"/>
    </row>
    <row r="9" spans="1:20" s="18" customFormat="1" ht="20.25">
      <c r="A9" s="19" t="s">
        <v>118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110" t="s">
        <v>3488</v>
      </c>
      <c r="G9" s="110" t="s">
        <v>3488</v>
      </c>
      <c r="H9" s="110" t="s">
        <v>3488</v>
      </c>
      <c r="I9" s="56">
        <v>4.91</v>
      </c>
      <c r="J9" s="110" t="s">
        <v>3488</v>
      </c>
      <c r="K9" s="110" t="s">
        <v>3488</v>
      </c>
      <c r="L9" s="57">
        <v>4.3799999999999999E-2</v>
      </c>
      <c r="M9" s="56">
        <v>7072200.0800000001</v>
      </c>
      <c r="N9" s="110" t="s">
        <v>3488</v>
      </c>
      <c r="O9" s="56">
        <v>7688.5806335354782</v>
      </c>
      <c r="P9" s="110" t="s">
        <v>3488</v>
      </c>
      <c r="Q9" s="57">
        <v>1</v>
      </c>
      <c r="R9" s="57">
        <v>1.67E-2</v>
      </c>
      <c r="S9" s="27"/>
    </row>
    <row r="10" spans="1:20">
      <c r="A10" s="60" t="s">
        <v>170</v>
      </c>
      <c r="B10" s="115" t="s">
        <v>3488</v>
      </c>
      <c r="C10" s="115" t="s">
        <v>3488</v>
      </c>
      <c r="D10" s="115" t="s">
        <v>3488</v>
      </c>
      <c r="E10" s="115" t="s">
        <v>3488</v>
      </c>
      <c r="F10" s="115" t="s">
        <v>3488</v>
      </c>
      <c r="G10" s="115" t="s">
        <v>3488</v>
      </c>
      <c r="H10" s="115" t="s">
        <v>3488</v>
      </c>
      <c r="I10" s="62">
        <v>4.41</v>
      </c>
      <c r="J10" s="115" t="s">
        <v>3488</v>
      </c>
      <c r="K10" s="115" t="s">
        <v>3488</v>
      </c>
      <c r="L10" s="61">
        <v>4.2900000000000001E-2</v>
      </c>
      <c r="M10" s="62">
        <v>6864748.9199999999</v>
      </c>
      <c r="N10" s="115" t="s">
        <v>3488</v>
      </c>
      <c r="O10" s="62">
        <v>7206.6588448924294</v>
      </c>
      <c r="P10" s="115" t="s">
        <v>3488</v>
      </c>
      <c r="Q10" s="61">
        <v>0.93730000000000002</v>
      </c>
      <c r="R10" s="61">
        <v>1.5599999999999999E-2</v>
      </c>
    </row>
    <row r="11" spans="1:20">
      <c r="A11" s="60" t="s">
        <v>1812</v>
      </c>
      <c r="B11" s="115" t="s">
        <v>3488</v>
      </c>
      <c r="C11" s="115" t="s">
        <v>3488</v>
      </c>
      <c r="D11" s="115" t="s">
        <v>3488</v>
      </c>
      <c r="E11" s="115" t="s">
        <v>3488</v>
      </c>
      <c r="F11" s="115" t="s">
        <v>3488</v>
      </c>
      <c r="G11" s="115" t="s">
        <v>3488</v>
      </c>
      <c r="H11" s="115" t="s">
        <v>3488</v>
      </c>
      <c r="I11" s="62">
        <v>6.48</v>
      </c>
      <c r="J11" s="115" t="s">
        <v>3488</v>
      </c>
      <c r="K11" s="115" t="s">
        <v>3488</v>
      </c>
      <c r="L11" s="61">
        <v>2.7E-2</v>
      </c>
      <c r="M11" s="62">
        <v>3084771.55</v>
      </c>
      <c r="N11" s="115" t="s">
        <v>3488</v>
      </c>
      <c r="O11" s="62">
        <v>3701.4956347703742</v>
      </c>
      <c r="P11" s="115" t="s">
        <v>3488</v>
      </c>
      <c r="Q11" s="61">
        <v>0.48139999999999999</v>
      </c>
      <c r="R11" s="61">
        <v>8.0000000000000002E-3</v>
      </c>
    </row>
    <row r="12" spans="1:20">
      <c r="A12" t="s">
        <v>1818</v>
      </c>
      <c r="B12" t="s">
        <v>1819</v>
      </c>
      <c r="C12" t="s">
        <v>108</v>
      </c>
      <c r="D12" t="s">
        <v>317</v>
      </c>
      <c r="E12" t="s">
        <v>110</v>
      </c>
      <c r="F12" t="s">
        <v>173</v>
      </c>
      <c r="G12" t="s">
        <v>174</v>
      </c>
      <c r="H12" t="s">
        <v>1820</v>
      </c>
      <c r="I12" s="58">
        <v>6.12</v>
      </c>
      <c r="J12" t="s">
        <v>98</v>
      </c>
      <c r="K12" s="59">
        <v>4.9000000000000002E-2</v>
      </c>
      <c r="L12" s="59">
        <v>2.6599999999999999E-2</v>
      </c>
      <c r="M12" s="58">
        <v>521512.26</v>
      </c>
      <c r="N12" s="58">
        <v>153.22999999999999</v>
      </c>
      <c r="O12" s="58">
        <v>799.11323599800005</v>
      </c>
      <c r="P12" s="59">
        <v>2.9999999999999997E-4</v>
      </c>
      <c r="Q12" s="59">
        <v>0.10390000000000001</v>
      </c>
      <c r="R12" s="59">
        <v>1.6999999999999999E-3</v>
      </c>
    </row>
    <row r="13" spans="1:20">
      <c r="A13" t="s">
        <v>1821</v>
      </c>
      <c r="B13" t="s">
        <v>1822</v>
      </c>
      <c r="C13" t="s">
        <v>108</v>
      </c>
      <c r="D13" t="s">
        <v>317</v>
      </c>
      <c r="E13" t="s">
        <v>110</v>
      </c>
      <c r="F13" t="s">
        <v>173</v>
      </c>
      <c r="G13" t="s">
        <v>174</v>
      </c>
      <c r="H13" t="s">
        <v>1823</v>
      </c>
      <c r="I13" s="58">
        <v>9.7899999999999991</v>
      </c>
      <c r="J13" t="s">
        <v>98</v>
      </c>
      <c r="K13" s="59">
        <v>4.1000000000000002E-2</v>
      </c>
      <c r="L13" s="59">
        <v>2.8299999999999999E-2</v>
      </c>
      <c r="M13" s="58">
        <v>1102218.51</v>
      </c>
      <c r="N13" s="58">
        <v>132.19</v>
      </c>
      <c r="O13" s="58">
        <v>1457.0226483690001</v>
      </c>
      <c r="P13" s="59">
        <v>2.9999999999999997E-4</v>
      </c>
      <c r="Q13" s="59">
        <v>0.1895</v>
      </c>
      <c r="R13" s="59">
        <v>3.2000000000000002E-3</v>
      </c>
    </row>
    <row r="14" spans="1:20">
      <c r="A14" t="s">
        <v>1824</v>
      </c>
      <c r="B14" t="s">
        <v>1825</v>
      </c>
      <c r="C14" t="s">
        <v>108</v>
      </c>
      <c r="D14" t="s">
        <v>1826</v>
      </c>
      <c r="E14" t="s">
        <v>688</v>
      </c>
      <c r="F14" t="s">
        <v>312</v>
      </c>
      <c r="G14" t="s">
        <v>127</v>
      </c>
      <c r="H14" t="s">
        <v>1827</v>
      </c>
      <c r="I14" s="58">
        <v>5.29</v>
      </c>
      <c r="J14" t="s">
        <v>98</v>
      </c>
      <c r="K14" s="59">
        <v>2.1399999999999999E-2</v>
      </c>
      <c r="L14" s="59">
        <v>2.1499999999999998E-2</v>
      </c>
      <c r="M14" s="58">
        <v>345725.64</v>
      </c>
      <c r="N14" s="58">
        <v>113.7</v>
      </c>
      <c r="O14" s="58">
        <v>393.09005267999999</v>
      </c>
      <c r="P14" s="59">
        <v>8.9999999999999998E-4</v>
      </c>
      <c r="Q14" s="59">
        <v>5.11E-2</v>
      </c>
      <c r="R14" s="59">
        <v>8.9999999999999998E-4</v>
      </c>
    </row>
    <row r="15" spans="1:20">
      <c r="A15" t="s">
        <v>1828</v>
      </c>
      <c r="B15" t="s">
        <v>1829</v>
      </c>
      <c r="C15" t="s">
        <v>108</v>
      </c>
      <c r="D15" t="s">
        <v>441</v>
      </c>
      <c r="E15" t="s">
        <v>311</v>
      </c>
      <c r="F15" t="s">
        <v>348</v>
      </c>
      <c r="G15" t="s">
        <v>174</v>
      </c>
      <c r="H15" t="s">
        <v>1830</v>
      </c>
      <c r="I15" s="58">
        <v>3.16</v>
      </c>
      <c r="J15" t="s">
        <v>98</v>
      </c>
      <c r="K15" s="59">
        <v>6.0499999999999998E-2</v>
      </c>
      <c r="L15" s="59">
        <v>1.6400000000000001E-2</v>
      </c>
      <c r="M15" s="58">
        <v>184.91</v>
      </c>
      <c r="N15" s="58">
        <v>169</v>
      </c>
      <c r="O15" s="58">
        <v>0.3124979</v>
      </c>
      <c r="P15" s="59">
        <v>0</v>
      </c>
      <c r="Q15" s="59">
        <v>0</v>
      </c>
      <c r="R15" s="59">
        <v>0</v>
      </c>
    </row>
    <row r="16" spans="1:20">
      <c r="A16" t="s">
        <v>1831</v>
      </c>
      <c r="B16" t="s">
        <v>1832</v>
      </c>
      <c r="C16" t="s">
        <v>108</v>
      </c>
      <c r="D16" t="s">
        <v>1833</v>
      </c>
      <c r="E16" t="s">
        <v>110</v>
      </c>
      <c r="F16" t="s">
        <v>322</v>
      </c>
      <c r="G16" t="s">
        <v>127</v>
      </c>
      <c r="H16" t="s">
        <v>1834</v>
      </c>
      <c r="I16" s="58">
        <v>1.65</v>
      </c>
      <c r="J16" t="s">
        <v>98</v>
      </c>
      <c r="K16" s="59">
        <v>5.6000000000000001E-2</v>
      </c>
      <c r="L16" s="59">
        <v>2.35E-2</v>
      </c>
      <c r="M16" s="58">
        <v>91651.44</v>
      </c>
      <c r="N16" s="58">
        <v>141.88</v>
      </c>
      <c r="O16" s="58">
        <v>130.03506307200001</v>
      </c>
      <c r="P16" s="59">
        <v>2.0000000000000001E-4</v>
      </c>
      <c r="Q16" s="59">
        <v>1.6899999999999998E-2</v>
      </c>
      <c r="R16" s="59">
        <v>2.9999999999999997E-4</v>
      </c>
    </row>
    <row r="17" spans="1:18">
      <c r="A17" t="s">
        <v>1835</v>
      </c>
      <c r="B17" t="s">
        <v>1836</v>
      </c>
      <c r="C17" t="s">
        <v>108</v>
      </c>
      <c r="D17" t="s">
        <v>1837</v>
      </c>
      <c r="E17" t="s">
        <v>111</v>
      </c>
      <c r="F17" t="s">
        <v>363</v>
      </c>
      <c r="G17" t="s">
        <v>127</v>
      </c>
      <c r="H17" t="s">
        <v>1838</v>
      </c>
      <c r="I17" s="58">
        <v>2.5299999999999998</v>
      </c>
      <c r="J17" t="s">
        <v>98</v>
      </c>
      <c r="K17" s="59">
        <v>4.2500000000000003E-2</v>
      </c>
      <c r="L17" s="59">
        <v>4.1799999999999997E-2</v>
      </c>
      <c r="M17" s="58">
        <v>337778.27</v>
      </c>
      <c r="N17" s="58">
        <v>101.45</v>
      </c>
      <c r="O17" s="58">
        <v>342.67605491500001</v>
      </c>
      <c r="P17" s="59">
        <v>1.6000000000000001E-3</v>
      </c>
      <c r="Q17" s="59">
        <v>4.4600000000000001E-2</v>
      </c>
      <c r="R17" s="59">
        <v>6.9999999999999999E-4</v>
      </c>
    </row>
    <row r="18" spans="1:18">
      <c r="A18" t="s">
        <v>1839</v>
      </c>
      <c r="B18" t="s">
        <v>1840</v>
      </c>
      <c r="C18" t="s">
        <v>108</v>
      </c>
      <c r="D18" t="s">
        <v>1841</v>
      </c>
      <c r="E18" t="s">
        <v>110</v>
      </c>
      <c r="F18" t="s">
        <v>470</v>
      </c>
      <c r="G18" t="s">
        <v>174</v>
      </c>
      <c r="H18" t="s">
        <v>1842</v>
      </c>
      <c r="I18" s="58">
        <v>3.46</v>
      </c>
      <c r="J18" t="s">
        <v>98</v>
      </c>
      <c r="K18" s="59">
        <v>3.6400000000000002E-2</v>
      </c>
      <c r="L18" s="59">
        <v>3.2399999999999998E-2</v>
      </c>
      <c r="M18" s="58">
        <v>251583.6</v>
      </c>
      <c r="N18" s="58">
        <v>102.04</v>
      </c>
      <c r="O18" s="58">
        <v>256.71590543999997</v>
      </c>
      <c r="P18" s="59">
        <v>5.0000000000000001E-4</v>
      </c>
      <c r="Q18" s="59">
        <v>3.3399999999999999E-2</v>
      </c>
      <c r="R18" s="59">
        <v>5.9999999999999995E-4</v>
      </c>
    </row>
    <row r="19" spans="1:18">
      <c r="A19" t="s">
        <v>1843</v>
      </c>
      <c r="B19" t="s">
        <v>1844</v>
      </c>
      <c r="C19" t="s">
        <v>108</v>
      </c>
      <c r="D19" t="s">
        <v>1845</v>
      </c>
      <c r="E19" t="s">
        <v>311</v>
      </c>
      <c r="F19" t="s">
        <v>483</v>
      </c>
      <c r="G19" t="s">
        <v>127</v>
      </c>
      <c r="H19" t="s">
        <v>1846</v>
      </c>
      <c r="I19" s="58">
        <v>2.48</v>
      </c>
      <c r="J19" t="s">
        <v>98</v>
      </c>
      <c r="K19" s="59">
        <v>8.5000000000000006E-3</v>
      </c>
      <c r="L19" s="59">
        <v>3.8699999999999998E-2</v>
      </c>
      <c r="M19" s="58">
        <v>314479.5</v>
      </c>
      <c r="N19" s="58">
        <v>102.56</v>
      </c>
      <c r="O19" s="58">
        <v>322.53017519999997</v>
      </c>
      <c r="P19" s="59">
        <v>1E-3</v>
      </c>
      <c r="Q19" s="59">
        <v>4.19E-2</v>
      </c>
      <c r="R19" s="59">
        <v>6.9999999999999999E-4</v>
      </c>
    </row>
    <row r="20" spans="1:18">
      <c r="A20" t="s">
        <v>1847</v>
      </c>
      <c r="B20" t="s">
        <v>1848</v>
      </c>
      <c r="C20" t="s">
        <v>108</v>
      </c>
      <c r="D20" t="s">
        <v>1849</v>
      </c>
      <c r="E20" t="s">
        <v>103</v>
      </c>
      <c r="F20" s="65" t="s">
        <v>3395</v>
      </c>
      <c r="G20" s="113" t="s">
        <v>3488</v>
      </c>
      <c r="H20" t="s">
        <v>1850</v>
      </c>
      <c r="I20" s="58">
        <v>0</v>
      </c>
      <c r="J20" t="s">
        <v>98</v>
      </c>
      <c r="K20" s="59">
        <v>5.6000000000000001E-2</v>
      </c>
      <c r="L20" s="59">
        <v>0</v>
      </c>
      <c r="M20" s="58">
        <v>119637.42</v>
      </c>
      <c r="N20" s="58">
        <v>9.9999999999999995E-7</v>
      </c>
      <c r="O20" s="58">
        <v>1.1963741999999999E-6</v>
      </c>
      <c r="P20" s="59">
        <v>2.9999999999999997E-4</v>
      </c>
      <c r="Q20" s="59">
        <v>0</v>
      </c>
      <c r="R20" s="59">
        <v>0</v>
      </c>
    </row>
    <row r="21" spans="1:18">
      <c r="A21" s="60" t="s">
        <v>1813</v>
      </c>
      <c r="B21" s="115" t="s">
        <v>3488</v>
      </c>
      <c r="C21" s="115" t="s">
        <v>3488</v>
      </c>
      <c r="D21" s="115" t="s">
        <v>3488</v>
      </c>
      <c r="E21" s="115" t="s">
        <v>3488</v>
      </c>
      <c r="F21" s="115" t="s">
        <v>3488</v>
      </c>
      <c r="G21" s="115" t="s">
        <v>3488</v>
      </c>
      <c r="H21" s="115" t="s">
        <v>3488</v>
      </c>
      <c r="I21" s="62">
        <v>2.2200000000000002</v>
      </c>
      <c r="J21" s="115" t="s">
        <v>3488</v>
      </c>
      <c r="K21" s="115" t="s">
        <v>3488</v>
      </c>
      <c r="L21" s="61">
        <v>5.9799999999999999E-2</v>
      </c>
      <c r="M21" s="62">
        <v>3776934.86</v>
      </c>
      <c r="N21" s="115" t="s">
        <v>3488</v>
      </c>
      <c r="O21" s="62">
        <v>3493.2816277568959</v>
      </c>
      <c r="P21" s="115" t="s">
        <v>3488</v>
      </c>
      <c r="Q21" s="61">
        <v>0.45429999999999998</v>
      </c>
      <c r="R21" s="61">
        <v>7.6E-3</v>
      </c>
    </row>
    <row r="22" spans="1:18">
      <c r="A22" t="s">
        <v>1854</v>
      </c>
      <c r="B22" t="s">
        <v>1855</v>
      </c>
      <c r="C22" t="s">
        <v>108</v>
      </c>
      <c r="D22" t="s">
        <v>1826</v>
      </c>
      <c r="E22" t="s">
        <v>688</v>
      </c>
      <c r="F22" t="s">
        <v>312</v>
      </c>
      <c r="G22" t="s">
        <v>127</v>
      </c>
      <c r="H22" t="s">
        <v>1827</v>
      </c>
      <c r="I22" s="58">
        <v>1.17</v>
      </c>
      <c r="J22" t="s">
        <v>98</v>
      </c>
      <c r="K22" s="59">
        <v>2.5000000000000001E-2</v>
      </c>
      <c r="L22" s="59">
        <v>4.41E-2</v>
      </c>
      <c r="M22" s="58">
        <v>650683.71</v>
      </c>
      <c r="N22" s="58">
        <v>98.59</v>
      </c>
      <c r="O22" s="58">
        <v>641.50906968899994</v>
      </c>
      <c r="P22" s="59">
        <v>1.6000000000000001E-3</v>
      </c>
      <c r="Q22" s="59">
        <v>8.3400000000000002E-2</v>
      </c>
      <c r="R22" s="59">
        <v>1.4E-3</v>
      </c>
    </row>
    <row r="23" spans="1:18">
      <c r="A23" t="s">
        <v>1856</v>
      </c>
      <c r="B23" t="s">
        <v>1857</v>
      </c>
      <c r="C23" t="s">
        <v>108</v>
      </c>
      <c r="D23" t="s">
        <v>1826</v>
      </c>
      <c r="E23" t="s">
        <v>688</v>
      </c>
      <c r="F23" t="s">
        <v>312</v>
      </c>
      <c r="G23" t="s">
        <v>127</v>
      </c>
      <c r="H23" t="s">
        <v>1827</v>
      </c>
      <c r="I23" s="58">
        <v>4.8899999999999997</v>
      </c>
      <c r="J23" t="s">
        <v>98</v>
      </c>
      <c r="K23" s="59">
        <v>3.7400000000000003E-2</v>
      </c>
      <c r="L23" s="59">
        <v>4.87E-2</v>
      </c>
      <c r="M23" s="58">
        <v>261709.65</v>
      </c>
      <c r="N23" s="58">
        <v>95.74</v>
      </c>
      <c r="O23" s="58">
        <v>250.56081890999999</v>
      </c>
      <c r="P23" s="59">
        <v>4.0000000000000002E-4</v>
      </c>
      <c r="Q23" s="59">
        <v>3.2599999999999997E-2</v>
      </c>
      <c r="R23" s="59">
        <v>5.0000000000000001E-4</v>
      </c>
    </row>
    <row r="24" spans="1:18">
      <c r="A24" t="s">
        <v>1858</v>
      </c>
      <c r="B24" t="s">
        <v>1859</v>
      </c>
      <c r="C24" t="s">
        <v>108</v>
      </c>
      <c r="D24" t="s">
        <v>1860</v>
      </c>
      <c r="E24" t="s">
        <v>341</v>
      </c>
      <c r="F24" t="s">
        <v>363</v>
      </c>
      <c r="G24" t="s">
        <v>127</v>
      </c>
      <c r="H24" t="s">
        <v>1861</v>
      </c>
      <c r="I24" s="58">
        <v>2.2400000000000002</v>
      </c>
      <c r="J24" t="s">
        <v>98</v>
      </c>
      <c r="K24" s="59">
        <v>3.1E-2</v>
      </c>
      <c r="L24" s="59">
        <v>4.7500000000000001E-2</v>
      </c>
      <c r="M24" s="58">
        <v>736865.83</v>
      </c>
      <c r="N24" s="58">
        <v>96.57</v>
      </c>
      <c r="O24" s="58">
        <v>711.59133203099998</v>
      </c>
      <c r="P24" s="59">
        <v>1E-3</v>
      </c>
      <c r="Q24" s="59">
        <v>9.2600000000000002E-2</v>
      </c>
      <c r="R24" s="59">
        <v>1.5E-3</v>
      </c>
    </row>
    <row r="25" spans="1:18">
      <c r="A25" t="s">
        <v>1862</v>
      </c>
      <c r="B25" t="s">
        <v>1863</v>
      </c>
      <c r="C25" t="s">
        <v>108</v>
      </c>
      <c r="D25" t="s">
        <v>1058</v>
      </c>
      <c r="E25" t="s">
        <v>675</v>
      </c>
      <c r="F25" t="s">
        <v>470</v>
      </c>
      <c r="G25" t="s">
        <v>174</v>
      </c>
      <c r="H25" t="s">
        <v>1864</v>
      </c>
      <c r="I25" s="58">
        <v>3.52</v>
      </c>
      <c r="J25" t="s">
        <v>98</v>
      </c>
      <c r="K25" s="59">
        <v>3.3500000000000002E-2</v>
      </c>
      <c r="L25" s="59">
        <v>6.2399999999999997E-2</v>
      </c>
      <c r="M25" s="58">
        <v>472100.87</v>
      </c>
      <c r="N25" s="58">
        <v>90.79</v>
      </c>
      <c r="O25" s="58">
        <v>428.62037987299999</v>
      </c>
      <c r="P25" s="59">
        <v>5.9999999999999995E-4</v>
      </c>
      <c r="Q25" s="59">
        <v>5.57E-2</v>
      </c>
      <c r="R25" s="59">
        <v>8.9999999999999998E-4</v>
      </c>
    </row>
    <row r="26" spans="1:18">
      <c r="A26" t="s">
        <v>1865</v>
      </c>
      <c r="B26" t="s">
        <v>1866</v>
      </c>
      <c r="C26" t="s">
        <v>108</v>
      </c>
      <c r="D26" t="s">
        <v>1867</v>
      </c>
      <c r="E26" t="s">
        <v>341</v>
      </c>
      <c r="F26" t="s">
        <v>547</v>
      </c>
      <c r="G26" t="s">
        <v>174</v>
      </c>
      <c r="H26" t="s">
        <v>1868</v>
      </c>
      <c r="I26" s="58">
        <v>0.99</v>
      </c>
      <c r="J26" t="s">
        <v>98</v>
      </c>
      <c r="K26" s="59">
        <v>3.5499999999999997E-2</v>
      </c>
      <c r="L26" s="59">
        <v>5.4600000000000003E-2</v>
      </c>
      <c r="M26" s="58">
        <v>506340.48</v>
      </c>
      <c r="N26" s="58">
        <v>98.22</v>
      </c>
      <c r="O26" s="58">
        <v>497.32761945599998</v>
      </c>
      <c r="P26" s="59">
        <v>2E-3</v>
      </c>
      <c r="Q26" s="59">
        <v>6.4699999999999994E-2</v>
      </c>
      <c r="R26" s="59">
        <v>1.1000000000000001E-3</v>
      </c>
    </row>
    <row r="27" spans="1:18">
      <c r="A27" t="s">
        <v>1869</v>
      </c>
      <c r="B27" t="s">
        <v>1870</v>
      </c>
      <c r="C27" t="s">
        <v>108</v>
      </c>
      <c r="D27" t="s">
        <v>1871</v>
      </c>
      <c r="E27" t="s">
        <v>111</v>
      </c>
      <c r="F27" t="s">
        <v>552</v>
      </c>
      <c r="G27" t="s">
        <v>127</v>
      </c>
      <c r="H27" t="s">
        <v>1872</v>
      </c>
      <c r="I27" s="58">
        <v>3.91</v>
      </c>
      <c r="J27" t="s">
        <v>98</v>
      </c>
      <c r="K27" s="59">
        <v>7.3300000000000004E-2</v>
      </c>
      <c r="L27" s="59">
        <v>7.3599999999999999E-2</v>
      </c>
      <c r="M27" s="58">
        <v>253170.24</v>
      </c>
      <c r="N27" s="58">
        <v>103.1292</v>
      </c>
      <c r="O27" s="58">
        <v>261.09244315007999</v>
      </c>
      <c r="P27" s="59">
        <v>1E-3</v>
      </c>
      <c r="Q27" s="59">
        <v>3.4000000000000002E-2</v>
      </c>
      <c r="R27" s="59">
        <v>5.9999999999999995E-4</v>
      </c>
    </row>
    <row r="28" spans="1:18">
      <c r="A28" t="s">
        <v>1851</v>
      </c>
      <c r="B28" t="s">
        <v>1852</v>
      </c>
      <c r="C28" t="s">
        <v>108</v>
      </c>
      <c r="D28" t="s">
        <v>441</v>
      </c>
      <c r="E28" t="s">
        <v>311</v>
      </c>
      <c r="F28" s="65" t="s">
        <v>3395</v>
      </c>
      <c r="G28" s="113" t="s">
        <v>3488</v>
      </c>
      <c r="H28" t="s">
        <v>1853</v>
      </c>
      <c r="I28" s="58">
        <v>2.73</v>
      </c>
      <c r="J28" t="s">
        <v>98</v>
      </c>
      <c r="K28" s="59">
        <v>7.0499999999999993E-2</v>
      </c>
      <c r="L28" s="59">
        <v>6.13E-2</v>
      </c>
      <c r="M28" s="58">
        <v>424898.66</v>
      </c>
      <c r="N28" s="58">
        <v>100</v>
      </c>
      <c r="O28" s="58">
        <v>424.89866000000001</v>
      </c>
      <c r="P28" s="59">
        <v>8.9999999999999998E-4</v>
      </c>
      <c r="Q28" s="59">
        <v>5.5300000000000002E-2</v>
      </c>
      <c r="R28" s="59">
        <v>8.9999999999999998E-4</v>
      </c>
    </row>
    <row r="29" spans="1:18">
      <c r="A29" t="s">
        <v>1873</v>
      </c>
      <c r="B29" t="s">
        <v>1874</v>
      </c>
      <c r="C29" t="s">
        <v>108</v>
      </c>
      <c r="D29" t="s">
        <v>1875</v>
      </c>
      <c r="E29" t="s">
        <v>620</v>
      </c>
      <c r="F29" s="65" t="s">
        <v>3395</v>
      </c>
      <c r="G29" s="113" t="s">
        <v>3488</v>
      </c>
      <c r="H29" t="s">
        <v>223</v>
      </c>
      <c r="I29" s="58">
        <v>0.01</v>
      </c>
      <c r="J29" t="s">
        <v>98</v>
      </c>
      <c r="K29" s="59">
        <v>1E-4</v>
      </c>
      <c r="L29" s="59">
        <v>1E-4</v>
      </c>
      <c r="M29" s="58">
        <v>1035.3800000000001</v>
      </c>
      <c r="N29" s="58">
        <v>29.41732</v>
      </c>
      <c r="O29" s="58">
        <v>0.30458104781599998</v>
      </c>
      <c r="P29" s="59">
        <v>0</v>
      </c>
      <c r="Q29" s="59">
        <v>0</v>
      </c>
      <c r="R29" s="59">
        <v>0</v>
      </c>
    </row>
    <row r="30" spans="1:18">
      <c r="A30" t="s">
        <v>1876</v>
      </c>
      <c r="B30" t="s">
        <v>1877</v>
      </c>
      <c r="C30" t="s">
        <v>108</v>
      </c>
      <c r="D30" t="s">
        <v>1875</v>
      </c>
      <c r="E30" t="s">
        <v>620</v>
      </c>
      <c r="F30" s="65" t="s">
        <v>3395</v>
      </c>
      <c r="G30" s="113" t="s">
        <v>3488</v>
      </c>
      <c r="H30" t="s">
        <v>223</v>
      </c>
      <c r="I30" s="58">
        <v>0.01</v>
      </c>
      <c r="J30" t="s">
        <v>98</v>
      </c>
      <c r="K30" s="59">
        <v>0</v>
      </c>
      <c r="L30" s="59">
        <v>1E-4</v>
      </c>
      <c r="M30" s="58">
        <v>470130.04</v>
      </c>
      <c r="N30" s="58">
        <v>59</v>
      </c>
      <c r="O30" s="58">
        <v>277.37672359999999</v>
      </c>
      <c r="P30" s="59">
        <v>8.0000000000000004E-4</v>
      </c>
      <c r="Q30" s="59">
        <v>3.61E-2</v>
      </c>
      <c r="R30" s="59">
        <v>5.9999999999999995E-4</v>
      </c>
    </row>
    <row r="31" spans="1:18">
      <c r="A31" s="60" t="s">
        <v>305</v>
      </c>
      <c r="B31" s="115" t="s">
        <v>3488</v>
      </c>
      <c r="C31" s="115" t="s">
        <v>3488</v>
      </c>
      <c r="D31" s="115" t="s">
        <v>3488</v>
      </c>
      <c r="E31" s="115" t="s">
        <v>3488</v>
      </c>
      <c r="F31" s="115" t="s">
        <v>3488</v>
      </c>
      <c r="G31" s="115" t="s">
        <v>3488</v>
      </c>
      <c r="H31" s="115" t="s">
        <v>3488</v>
      </c>
      <c r="I31" s="62">
        <v>1.68</v>
      </c>
      <c r="J31" s="115" t="s">
        <v>3488</v>
      </c>
      <c r="K31" s="115" t="s">
        <v>3488</v>
      </c>
      <c r="L31" s="61">
        <v>5.8799999999999998E-2</v>
      </c>
      <c r="M31" s="62">
        <v>3042.51</v>
      </c>
      <c r="N31" s="115" t="s">
        <v>3488</v>
      </c>
      <c r="O31" s="62">
        <v>11.881582365159</v>
      </c>
      <c r="P31" s="115" t="s">
        <v>3488</v>
      </c>
      <c r="Q31" s="61">
        <v>1.5E-3</v>
      </c>
      <c r="R31" s="61">
        <v>0</v>
      </c>
    </row>
    <row r="32" spans="1:18">
      <c r="A32" t="s">
        <v>1878</v>
      </c>
      <c r="B32" t="s">
        <v>1879</v>
      </c>
      <c r="C32" t="s">
        <v>108</v>
      </c>
      <c r="D32" t="s">
        <v>1880</v>
      </c>
      <c r="E32" t="s">
        <v>103</v>
      </c>
      <c r="F32" t="s">
        <v>322</v>
      </c>
      <c r="G32" t="s">
        <v>127</v>
      </c>
      <c r="H32" t="s">
        <v>1881</v>
      </c>
      <c r="I32" s="58">
        <v>1.68</v>
      </c>
      <c r="J32" t="s">
        <v>100</v>
      </c>
      <c r="K32" s="59">
        <v>7.9699999999999993E-2</v>
      </c>
      <c r="L32" s="59">
        <v>5.8799999999999998E-2</v>
      </c>
      <c r="M32" s="58">
        <v>3042.51</v>
      </c>
      <c r="N32" s="58">
        <v>107.67</v>
      </c>
      <c r="O32" s="58">
        <v>11.881582365159</v>
      </c>
      <c r="P32" s="59">
        <v>0</v>
      </c>
      <c r="Q32" s="59">
        <v>1.5E-3</v>
      </c>
      <c r="R32" s="59">
        <v>0</v>
      </c>
    </row>
    <row r="33" spans="1:18">
      <c r="A33" s="60" t="s">
        <v>828</v>
      </c>
      <c r="B33" s="115" t="s">
        <v>3488</v>
      </c>
      <c r="C33" s="115" t="s">
        <v>3488</v>
      </c>
      <c r="D33" s="115" t="s">
        <v>3488</v>
      </c>
      <c r="E33" s="115" t="s">
        <v>3488</v>
      </c>
      <c r="F33" s="115" t="s">
        <v>3488</v>
      </c>
      <c r="G33" s="115" t="s">
        <v>3488</v>
      </c>
      <c r="H33" s="115" t="s">
        <v>3488</v>
      </c>
      <c r="I33" s="62">
        <v>0</v>
      </c>
      <c r="J33" s="115" t="s">
        <v>3488</v>
      </c>
      <c r="K33" s="115" t="s">
        <v>3488</v>
      </c>
      <c r="L33" s="61">
        <v>0</v>
      </c>
      <c r="M33" s="62">
        <v>0</v>
      </c>
      <c r="N33" s="115" t="s">
        <v>3488</v>
      </c>
      <c r="O33" s="62">
        <v>0</v>
      </c>
      <c r="P33" s="115" t="s">
        <v>3488</v>
      </c>
      <c r="Q33" s="61">
        <v>0</v>
      </c>
      <c r="R33" s="61">
        <v>0</v>
      </c>
    </row>
    <row r="34" spans="1:18">
      <c r="A34" t="s">
        <v>176</v>
      </c>
      <c r="B34" t="s">
        <v>176</v>
      </c>
      <c r="C34" s="115" t="s">
        <v>3488</v>
      </c>
      <c r="D34" s="115" t="s">
        <v>3488</v>
      </c>
      <c r="E34" t="s">
        <v>176</v>
      </c>
      <c r="F34" t="s">
        <v>176</v>
      </c>
      <c r="G34" s="115" t="s">
        <v>3488</v>
      </c>
      <c r="H34" s="115" t="s">
        <v>3488</v>
      </c>
      <c r="I34" s="58">
        <v>0</v>
      </c>
      <c r="J34" t="s">
        <v>176</v>
      </c>
      <c r="K34" s="59">
        <v>0</v>
      </c>
      <c r="L34" s="59">
        <v>0</v>
      </c>
      <c r="M34" s="58">
        <v>0</v>
      </c>
      <c r="N34" s="58">
        <v>0</v>
      </c>
      <c r="O34" s="58">
        <v>0</v>
      </c>
      <c r="P34" s="59">
        <v>0</v>
      </c>
      <c r="Q34" s="59">
        <v>0</v>
      </c>
      <c r="R34" s="59">
        <v>0</v>
      </c>
    </row>
    <row r="35" spans="1:18">
      <c r="A35" s="60" t="s">
        <v>187</v>
      </c>
      <c r="B35" s="115" t="s">
        <v>3488</v>
      </c>
      <c r="C35" s="115" t="s">
        <v>3488</v>
      </c>
      <c r="D35" s="115" t="s">
        <v>3488</v>
      </c>
      <c r="E35" s="115" t="s">
        <v>3488</v>
      </c>
      <c r="F35" s="115" t="s">
        <v>3488</v>
      </c>
      <c r="G35" s="115" t="s">
        <v>3488</v>
      </c>
      <c r="H35" s="115" t="s">
        <v>3488</v>
      </c>
      <c r="I35" s="62">
        <v>12.44</v>
      </c>
      <c r="J35" s="115" t="s">
        <v>3488</v>
      </c>
      <c r="K35" s="115" t="s">
        <v>3488</v>
      </c>
      <c r="L35" s="61">
        <v>5.6899999999999999E-2</v>
      </c>
      <c r="M35" s="62">
        <v>207451.16</v>
      </c>
      <c r="N35" s="115" t="s">
        <v>3488</v>
      </c>
      <c r="O35" s="62">
        <v>481.92178864304901</v>
      </c>
      <c r="P35" s="115" t="s">
        <v>3488</v>
      </c>
      <c r="Q35" s="61">
        <v>6.2700000000000006E-2</v>
      </c>
      <c r="R35" s="61">
        <v>1E-3</v>
      </c>
    </row>
    <row r="36" spans="1:18">
      <c r="A36" s="60" t="s">
        <v>306</v>
      </c>
      <c r="B36" s="115" t="s">
        <v>3488</v>
      </c>
      <c r="C36" s="115" t="s">
        <v>3488</v>
      </c>
      <c r="D36" s="115" t="s">
        <v>3488</v>
      </c>
      <c r="E36" s="115" t="s">
        <v>3488</v>
      </c>
      <c r="F36" s="115" t="s">
        <v>3488</v>
      </c>
      <c r="G36" s="115" t="s">
        <v>3488</v>
      </c>
      <c r="H36" s="115" t="s">
        <v>3488</v>
      </c>
      <c r="I36" s="62">
        <v>0</v>
      </c>
      <c r="J36" s="115" t="s">
        <v>3488</v>
      </c>
      <c r="K36" s="115" t="s">
        <v>3488</v>
      </c>
      <c r="L36" s="61">
        <v>0</v>
      </c>
      <c r="M36" s="62">
        <v>0</v>
      </c>
      <c r="N36" s="115" t="s">
        <v>3488</v>
      </c>
      <c r="O36" s="62">
        <v>0</v>
      </c>
      <c r="P36" s="115" t="s">
        <v>3488</v>
      </c>
      <c r="Q36" s="61">
        <v>0</v>
      </c>
      <c r="R36" s="61">
        <v>0</v>
      </c>
    </row>
    <row r="37" spans="1:18">
      <c r="A37" t="s">
        <v>176</v>
      </c>
      <c r="B37" t="s">
        <v>176</v>
      </c>
      <c r="C37" s="115" t="s">
        <v>3488</v>
      </c>
      <c r="D37" s="115" t="s">
        <v>3488</v>
      </c>
      <c r="E37" t="s">
        <v>176</v>
      </c>
      <c r="F37" t="s">
        <v>176</v>
      </c>
      <c r="G37" s="115" t="s">
        <v>3488</v>
      </c>
      <c r="H37" s="115" t="s">
        <v>3488</v>
      </c>
      <c r="I37" s="58">
        <v>0</v>
      </c>
      <c r="J37" t="s">
        <v>176</v>
      </c>
      <c r="K37" s="59">
        <v>0</v>
      </c>
      <c r="L37" s="59">
        <v>0</v>
      </c>
      <c r="M37" s="58">
        <v>0</v>
      </c>
      <c r="N37" s="58">
        <v>0</v>
      </c>
      <c r="O37" s="58">
        <v>0</v>
      </c>
      <c r="P37" s="59">
        <v>0</v>
      </c>
      <c r="Q37" s="59">
        <v>0</v>
      </c>
      <c r="R37" s="59">
        <v>0</v>
      </c>
    </row>
    <row r="38" spans="1:18">
      <c r="A38" s="60" t="s">
        <v>307</v>
      </c>
      <c r="B38" s="115" t="s">
        <v>3488</v>
      </c>
      <c r="C38" s="115" t="s">
        <v>3488</v>
      </c>
      <c r="D38" s="115" t="s">
        <v>3488</v>
      </c>
      <c r="E38" s="115" t="s">
        <v>3488</v>
      </c>
      <c r="F38" s="115" t="s">
        <v>3488</v>
      </c>
      <c r="G38" s="115" t="s">
        <v>3488</v>
      </c>
      <c r="H38" s="115" t="s">
        <v>3488</v>
      </c>
      <c r="I38" s="62">
        <v>12.44</v>
      </c>
      <c r="J38" s="115" t="s">
        <v>3488</v>
      </c>
      <c r="K38" s="115" t="s">
        <v>3488</v>
      </c>
      <c r="L38" s="61">
        <v>5.6899999999999999E-2</v>
      </c>
      <c r="M38" s="62">
        <v>207451.16</v>
      </c>
      <c r="N38" s="115" t="s">
        <v>3488</v>
      </c>
      <c r="O38" s="62">
        <v>481.92178864304901</v>
      </c>
      <c r="P38" s="115" t="s">
        <v>3488</v>
      </c>
      <c r="Q38" s="61">
        <v>6.2700000000000006E-2</v>
      </c>
      <c r="R38" s="61">
        <v>1E-3</v>
      </c>
    </row>
    <row r="39" spans="1:18">
      <c r="A39" t="s">
        <v>1882</v>
      </c>
      <c r="B39" t="s">
        <v>1883</v>
      </c>
      <c r="C39" t="s">
        <v>108</v>
      </c>
      <c r="D39" s="113" t="s">
        <v>3488</v>
      </c>
      <c r="E39" t="s">
        <v>1884</v>
      </c>
      <c r="F39" t="s">
        <v>836</v>
      </c>
      <c r="G39" t="s">
        <v>1885</v>
      </c>
      <c r="H39" t="s">
        <v>1886</v>
      </c>
      <c r="I39" s="58">
        <v>10.19</v>
      </c>
      <c r="J39" t="s">
        <v>105</v>
      </c>
      <c r="K39" s="59">
        <v>3.95E-2</v>
      </c>
      <c r="L39" s="59">
        <v>5.3199999999999997E-2</v>
      </c>
      <c r="M39" s="58">
        <v>95146.51</v>
      </c>
      <c r="N39" s="58">
        <v>87.480000000000075</v>
      </c>
      <c r="O39" s="58">
        <v>227.986706687267</v>
      </c>
      <c r="P39" s="59">
        <v>2.0000000000000001E-4</v>
      </c>
      <c r="Q39" s="59">
        <v>2.9700000000000001E-2</v>
      </c>
      <c r="R39" s="59">
        <v>5.0000000000000001E-4</v>
      </c>
    </row>
    <row r="40" spans="1:18">
      <c r="A40" t="s">
        <v>1887</v>
      </c>
      <c r="B40" t="s">
        <v>1888</v>
      </c>
      <c r="C40" t="s">
        <v>108</v>
      </c>
      <c r="D40" s="113" t="s">
        <v>3488</v>
      </c>
      <c r="E40" t="s">
        <v>1884</v>
      </c>
      <c r="F40" t="s">
        <v>956</v>
      </c>
      <c r="G40" t="s">
        <v>870</v>
      </c>
      <c r="H40" t="s">
        <v>1889</v>
      </c>
      <c r="I40" s="58">
        <v>14.46</v>
      </c>
      <c r="J40" t="s">
        <v>105</v>
      </c>
      <c r="K40" s="59">
        <v>4.5600000000000002E-2</v>
      </c>
      <c r="L40" s="59">
        <v>6.0199999999999997E-2</v>
      </c>
      <c r="M40" s="58">
        <v>112304.65</v>
      </c>
      <c r="N40" s="58">
        <v>82.549999999999841</v>
      </c>
      <c r="O40" s="58">
        <v>253.93508195578201</v>
      </c>
      <c r="P40" s="59">
        <v>6.9999999999999999E-4</v>
      </c>
      <c r="Q40" s="59">
        <v>3.3000000000000002E-2</v>
      </c>
      <c r="R40" s="59">
        <v>5.0000000000000001E-4</v>
      </c>
    </row>
    <row r="41" spans="1:18">
      <c r="A41" t="s">
        <v>189</v>
      </c>
      <c r="B41" s="115" t="s">
        <v>3488</v>
      </c>
      <c r="C41" s="115" t="s">
        <v>3488</v>
      </c>
      <c r="D41" s="115" t="s">
        <v>3488</v>
      </c>
      <c r="E41" s="115" t="s">
        <v>3488</v>
      </c>
      <c r="F41" s="115" t="s">
        <v>3488</v>
      </c>
      <c r="G41" s="115" t="s">
        <v>3488</v>
      </c>
      <c r="H41" s="115" t="s">
        <v>3488</v>
      </c>
      <c r="I41" s="115" t="s">
        <v>3488</v>
      </c>
      <c r="J41" s="115" t="s">
        <v>3488</v>
      </c>
      <c r="K41" s="115" t="s">
        <v>3488</v>
      </c>
      <c r="L41" s="115" t="s">
        <v>3488</v>
      </c>
      <c r="M41" s="115" t="s">
        <v>3488</v>
      </c>
      <c r="N41" s="115" t="s">
        <v>3488</v>
      </c>
      <c r="O41" s="115" t="s">
        <v>3488</v>
      </c>
      <c r="P41" s="115" t="s">
        <v>3488</v>
      </c>
      <c r="Q41" s="115" t="s">
        <v>3488</v>
      </c>
      <c r="R41" s="115" t="s">
        <v>3488</v>
      </c>
    </row>
    <row r="42" spans="1:18">
      <c r="A42" t="s">
        <v>300</v>
      </c>
      <c r="B42" s="115" t="s">
        <v>3488</v>
      </c>
      <c r="C42" s="115" t="s">
        <v>3488</v>
      </c>
      <c r="D42" s="115" t="s">
        <v>3488</v>
      </c>
      <c r="E42" s="115" t="s">
        <v>3488</v>
      </c>
      <c r="F42" s="115" t="s">
        <v>3488</v>
      </c>
      <c r="G42" s="115" t="s">
        <v>3488</v>
      </c>
      <c r="H42" s="115" t="s">
        <v>3488</v>
      </c>
      <c r="I42" s="115" t="s">
        <v>3488</v>
      </c>
      <c r="J42" s="115" t="s">
        <v>3488</v>
      </c>
      <c r="K42" s="115" t="s">
        <v>3488</v>
      </c>
      <c r="L42" s="115" t="s">
        <v>3488</v>
      </c>
      <c r="M42" s="115" t="s">
        <v>3488</v>
      </c>
      <c r="N42" s="115" t="s">
        <v>3488</v>
      </c>
      <c r="O42" s="115" t="s">
        <v>3488</v>
      </c>
      <c r="P42" s="115" t="s">
        <v>3488</v>
      </c>
      <c r="Q42" s="115" t="s">
        <v>3488</v>
      </c>
      <c r="R42" s="115" t="s">
        <v>3488</v>
      </c>
    </row>
    <row r="43" spans="1:18">
      <c r="A43" t="s">
        <v>301</v>
      </c>
      <c r="B43" s="115" t="s">
        <v>3488</v>
      </c>
      <c r="C43" s="115" t="s">
        <v>3488</v>
      </c>
      <c r="D43" s="115" t="s">
        <v>3488</v>
      </c>
      <c r="E43" s="115" t="s">
        <v>3488</v>
      </c>
      <c r="F43" s="115" t="s">
        <v>3488</v>
      </c>
      <c r="G43" s="115" t="s">
        <v>3488</v>
      </c>
      <c r="H43" s="115" t="s">
        <v>3488</v>
      </c>
      <c r="I43" s="115" t="s">
        <v>3488</v>
      </c>
      <c r="J43" s="115" t="s">
        <v>3488</v>
      </c>
      <c r="K43" s="115" t="s">
        <v>3488</v>
      </c>
      <c r="L43" s="115" t="s">
        <v>3488</v>
      </c>
      <c r="M43" s="115" t="s">
        <v>3488</v>
      </c>
      <c r="N43" s="115" t="s">
        <v>3488</v>
      </c>
      <c r="O43" s="115" t="s">
        <v>3488</v>
      </c>
      <c r="P43" s="115" t="s">
        <v>3488</v>
      </c>
      <c r="Q43" s="115" t="s">
        <v>3488</v>
      </c>
      <c r="R43" s="115" t="s">
        <v>3488</v>
      </c>
    </row>
    <row r="44" spans="1:18">
      <c r="A44" t="s">
        <v>302</v>
      </c>
      <c r="B44" s="115" t="s">
        <v>3488</v>
      </c>
      <c r="C44" s="115" t="s">
        <v>3488</v>
      </c>
      <c r="D44" s="115" t="s">
        <v>3488</v>
      </c>
      <c r="E44" s="115" t="s">
        <v>3488</v>
      </c>
      <c r="F44" s="115" t="s">
        <v>3488</v>
      </c>
      <c r="G44" s="115" t="s">
        <v>3488</v>
      </c>
      <c r="H44" s="115" t="s">
        <v>3488</v>
      </c>
      <c r="I44" s="115" t="s">
        <v>3488</v>
      </c>
      <c r="J44" s="115" t="s">
        <v>3488</v>
      </c>
      <c r="K44" s="115" t="s">
        <v>3488</v>
      </c>
      <c r="L44" s="115" t="s">
        <v>3488</v>
      </c>
      <c r="M44" s="115" t="s">
        <v>3488</v>
      </c>
      <c r="N44" s="115" t="s">
        <v>3488</v>
      </c>
      <c r="O44" s="115" t="s">
        <v>3488</v>
      </c>
      <c r="P44" s="115" t="s">
        <v>3488</v>
      </c>
      <c r="Q44" s="115" t="s">
        <v>3488</v>
      </c>
      <c r="R44" s="115" t="s">
        <v>3488</v>
      </c>
    </row>
    <row r="45" spans="1:18" hidden="1">
      <c r="B45" s="14"/>
      <c r="C45" s="14"/>
      <c r="D45" s="14"/>
    </row>
    <row r="46" spans="1:18" hidden="1">
      <c r="B46" s="14"/>
      <c r="C46" s="14"/>
      <c r="D46" s="14"/>
    </row>
    <row r="47" spans="1:18" hidden="1">
      <c r="B47" s="14"/>
      <c r="C47" s="14"/>
      <c r="D47" s="14"/>
    </row>
    <row r="48" spans="1:18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1:4" hidden="1">
      <c r="B497" s="14"/>
      <c r="C497" s="14"/>
      <c r="D497" s="14"/>
    </row>
    <row r="498" spans="1:4" hidden="1">
      <c r="B498" s="14"/>
      <c r="C498" s="14"/>
      <c r="D498" s="14"/>
    </row>
    <row r="499" spans="1:4" hidden="1">
      <c r="B499" s="14"/>
      <c r="C499" s="14"/>
      <c r="D499" s="14"/>
    </row>
    <row r="500" spans="1:4" hidden="1">
      <c r="B500" s="14"/>
      <c r="C500" s="14"/>
      <c r="D500" s="14"/>
    </row>
    <row r="501" spans="1:4" hidden="1">
      <c r="B501" s="14"/>
      <c r="C501" s="14"/>
      <c r="D501" s="14"/>
    </row>
    <row r="502" spans="1:4" hidden="1">
      <c r="B502" s="14"/>
      <c r="C502" s="14"/>
      <c r="D502" s="14"/>
    </row>
    <row r="503" spans="1:4" hidden="1">
      <c r="B503" s="14"/>
      <c r="C503" s="14"/>
      <c r="D503" s="14"/>
    </row>
    <row r="504" spans="1:4" hidden="1">
      <c r="B504" s="14"/>
      <c r="C504" s="14"/>
      <c r="D504" s="14"/>
    </row>
    <row r="505" spans="1:4" hidden="1">
      <c r="B505" s="14"/>
      <c r="C505" s="14"/>
      <c r="D505" s="14"/>
    </row>
    <row r="506" spans="1:4" hidden="1">
      <c r="B506" s="14"/>
      <c r="C506" s="14"/>
      <c r="D506" s="14"/>
    </row>
    <row r="507" spans="1:4" hidden="1">
      <c r="B507" s="14"/>
      <c r="C507" s="14"/>
      <c r="D507" s="14"/>
    </row>
    <row r="508" spans="1:4" hidden="1">
      <c r="B508" s="14"/>
      <c r="C508" s="14"/>
      <c r="D508" s="14"/>
    </row>
    <row r="512" spans="1:4" hidden="1">
      <c r="A512" s="14"/>
    </row>
    <row r="513" spans="1:1" hidden="1">
      <c r="A513" s="14"/>
    </row>
    <row r="514" spans="1:1" hidden="1">
      <c r="A514" s="16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A1:AY1048576 BA1:XFD1048576 AZ1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34" width="5.7109375" style="14" hidden="1"/>
    <col min="35" max="43" width="9.140625" style="14" hidden="1"/>
    <col min="44" max="52" width="0" style="14" hidden="1"/>
    <col min="53" max="16384" width="9.140625" style="14" hidden="1"/>
  </cols>
  <sheetData>
    <row r="1" spans="1:34">
      <c r="A1" s="2" t="s">
        <v>0</v>
      </c>
      <c r="B1" s="63" t="s">
        <v>3487</v>
      </c>
      <c r="D1" s="14"/>
    </row>
    <row r="2" spans="1:34">
      <c r="A2" s="2" t="s">
        <v>1</v>
      </c>
      <c r="B2" s="10" t="s">
        <v>2694</v>
      </c>
      <c r="D2" s="14"/>
    </row>
    <row r="3" spans="1:34">
      <c r="A3" s="2" t="s">
        <v>2</v>
      </c>
      <c r="B3" s="21" t="s">
        <v>2695</v>
      </c>
      <c r="D3" s="14"/>
    </row>
    <row r="4" spans="1:34">
      <c r="A4" s="2" t="s">
        <v>3</v>
      </c>
      <c r="B4" s="64" t="s">
        <v>165</v>
      </c>
      <c r="D4" s="14"/>
    </row>
    <row r="5" spans="1:34" ht="18.75">
      <c r="A5" s="90" t="s">
        <v>87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2"/>
    </row>
    <row r="6" spans="1:34" s="16" customFormat="1">
      <c r="A6" s="35" t="s">
        <v>92</v>
      </c>
      <c r="B6" s="36" t="s">
        <v>46</v>
      </c>
      <c r="C6" s="36" t="s">
        <v>117</v>
      </c>
      <c r="D6" s="36" t="s">
        <v>47</v>
      </c>
      <c r="E6" s="36" t="s">
        <v>80</v>
      </c>
      <c r="F6" s="36" t="s">
        <v>50</v>
      </c>
      <c r="G6" s="36" t="s">
        <v>155</v>
      </c>
      <c r="H6" s="36" t="s">
        <v>156</v>
      </c>
      <c r="I6" s="36" t="s">
        <v>5</v>
      </c>
      <c r="J6" s="36" t="s">
        <v>69</v>
      </c>
      <c r="K6" s="36" t="s">
        <v>54</v>
      </c>
      <c r="L6" s="37" t="s">
        <v>151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s="16" customFormat="1">
      <c r="A7" s="107" t="s">
        <v>3488</v>
      </c>
      <c r="B7" s="108" t="s">
        <v>3488</v>
      </c>
      <c r="C7" s="108" t="s">
        <v>3488</v>
      </c>
      <c r="D7" s="108" t="s">
        <v>3488</v>
      </c>
      <c r="E7" s="108" t="s">
        <v>3488</v>
      </c>
      <c r="F7" s="108" t="s">
        <v>3488</v>
      </c>
      <c r="G7" s="23" t="s">
        <v>152</v>
      </c>
      <c r="H7" s="108" t="s">
        <v>3488</v>
      </c>
      <c r="I7" s="23" t="s">
        <v>6</v>
      </c>
      <c r="J7" s="23" t="s">
        <v>7</v>
      </c>
      <c r="K7" s="23" t="s">
        <v>7</v>
      </c>
      <c r="L7" s="24" t="s">
        <v>7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s="18" customFormat="1" ht="20.25">
      <c r="A8" s="109" t="s">
        <v>3488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26" t="s">
        <v>63</v>
      </c>
      <c r="L8" s="26" t="s">
        <v>72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s="18" customFormat="1" ht="20.25">
      <c r="A9" s="19" t="s">
        <v>88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110" t="s">
        <v>3488</v>
      </c>
      <c r="G9" s="56">
        <v>346525.09</v>
      </c>
      <c r="H9" s="110" t="s">
        <v>3488</v>
      </c>
      <c r="I9" s="56">
        <v>820.82706438714649</v>
      </c>
      <c r="J9" s="110" t="s">
        <v>3488</v>
      </c>
      <c r="K9" s="57">
        <v>1</v>
      </c>
      <c r="L9" s="57">
        <v>1.8E-3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>
      <c r="A10" s="60" t="s">
        <v>170</v>
      </c>
      <c r="B10" s="115" t="s">
        <v>3488</v>
      </c>
      <c r="C10" s="115" t="s">
        <v>3488</v>
      </c>
      <c r="D10" s="115" t="s">
        <v>3488</v>
      </c>
      <c r="E10" s="115" t="s">
        <v>3488</v>
      </c>
      <c r="F10" s="115" t="s">
        <v>3488</v>
      </c>
      <c r="G10" s="62">
        <v>68337.440000000002</v>
      </c>
      <c r="H10" s="115" t="s">
        <v>3488</v>
      </c>
      <c r="I10" s="62">
        <v>0.24252744202835999</v>
      </c>
      <c r="J10" s="115" t="s">
        <v>3488</v>
      </c>
      <c r="K10" s="61">
        <v>2.9999999999999997E-4</v>
      </c>
      <c r="L10" s="61">
        <v>0</v>
      </c>
    </row>
    <row r="11" spans="1:34">
      <c r="A11" t="s">
        <v>1890</v>
      </c>
      <c r="B11" t="s">
        <v>1891</v>
      </c>
      <c r="C11" t="s">
        <v>108</v>
      </c>
      <c r="D11" t="s">
        <v>1892</v>
      </c>
      <c r="E11" t="s">
        <v>909</v>
      </c>
      <c r="F11" t="s">
        <v>100</v>
      </c>
      <c r="G11" s="58">
        <v>66.44</v>
      </c>
      <c r="H11" s="58">
        <v>100.6147</v>
      </c>
      <c r="I11" s="58">
        <v>0.24245917102836001</v>
      </c>
      <c r="J11" s="59">
        <v>0</v>
      </c>
      <c r="K11" s="59">
        <v>2.9999999999999997E-4</v>
      </c>
      <c r="L11" s="59">
        <v>0</v>
      </c>
    </row>
    <row r="12" spans="1:34">
      <c r="A12" t="s">
        <v>1893</v>
      </c>
      <c r="B12" t="s">
        <v>1894</v>
      </c>
      <c r="C12" t="s">
        <v>108</v>
      </c>
      <c r="D12" t="s">
        <v>1849</v>
      </c>
      <c r="E12" t="s">
        <v>103</v>
      </c>
      <c r="F12" t="s">
        <v>98</v>
      </c>
      <c r="G12" s="58">
        <v>68271</v>
      </c>
      <c r="H12" s="58">
        <v>1E-4</v>
      </c>
      <c r="I12" s="58">
        <v>6.8270999999999997E-5</v>
      </c>
      <c r="J12" s="59">
        <v>2.5000000000000001E-3</v>
      </c>
      <c r="K12" s="59">
        <v>0</v>
      </c>
      <c r="L12" s="59">
        <v>0</v>
      </c>
    </row>
    <row r="13" spans="1:34">
      <c r="A13" s="60" t="s">
        <v>187</v>
      </c>
      <c r="B13" s="115" t="s">
        <v>3488</v>
      </c>
      <c r="C13" s="115" t="s">
        <v>3488</v>
      </c>
      <c r="D13" s="115" t="s">
        <v>3488</v>
      </c>
      <c r="E13" s="115" t="s">
        <v>3488</v>
      </c>
      <c r="F13" s="115" t="s">
        <v>3488</v>
      </c>
      <c r="G13" s="62">
        <v>278187.65000000002</v>
      </c>
      <c r="H13" s="115" t="s">
        <v>3488</v>
      </c>
      <c r="I13" s="62">
        <v>820.58453694511809</v>
      </c>
      <c r="J13" s="115" t="s">
        <v>3488</v>
      </c>
      <c r="K13" s="61">
        <v>0.99970000000000003</v>
      </c>
      <c r="L13" s="61">
        <v>1.8E-3</v>
      </c>
    </row>
    <row r="14" spans="1:34">
      <c r="A14" s="60" t="s">
        <v>306</v>
      </c>
      <c r="B14" s="115" t="s">
        <v>3488</v>
      </c>
      <c r="C14" s="115" t="s">
        <v>3488</v>
      </c>
      <c r="D14" s="115" t="s">
        <v>3488</v>
      </c>
      <c r="E14" s="115" t="s">
        <v>3488</v>
      </c>
      <c r="F14" s="115" t="s">
        <v>3488</v>
      </c>
      <c r="G14" s="62">
        <v>0</v>
      </c>
      <c r="H14" s="115" t="s">
        <v>3488</v>
      </c>
      <c r="I14" s="62">
        <v>0</v>
      </c>
      <c r="J14" s="115" t="s">
        <v>3488</v>
      </c>
      <c r="K14" s="61">
        <v>0</v>
      </c>
      <c r="L14" s="61">
        <v>0</v>
      </c>
    </row>
    <row r="15" spans="1:34">
      <c r="A15" t="s">
        <v>176</v>
      </c>
      <c r="B15" t="s">
        <v>176</v>
      </c>
      <c r="C15" s="115" t="s">
        <v>3488</v>
      </c>
      <c r="D15" s="115" t="s">
        <v>3488</v>
      </c>
      <c r="E15" t="s">
        <v>176</v>
      </c>
      <c r="F15" t="s">
        <v>176</v>
      </c>
      <c r="G15" s="58">
        <v>0</v>
      </c>
      <c r="H15" s="58">
        <v>0</v>
      </c>
      <c r="I15" s="58">
        <v>0</v>
      </c>
      <c r="J15" s="59">
        <v>0</v>
      </c>
      <c r="K15" s="59">
        <v>0</v>
      </c>
      <c r="L15" s="59">
        <v>0</v>
      </c>
    </row>
    <row r="16" spans="1:34">
      <c r="A16" s="60" t="s">
        <v>307</v>
      </c>
      <c r="B16" s="115" t="s">
        <v>3488</v>
      </c>
      <c r="C16" s="115" t="s">
        <v>3488</v>
      </c>
      <c r="D16" s="115" t="s">
        <v>3488</v>
      </c>
      <c r="E16" s="115" t="s">
        <v>3488</v>
      </c>
      <c r="F16" s="115" t="s">
        <v>3488</v>
      </c>
      <c r="G16" s="62">
        <v>278187.65000000002</v>
      </c>
      <c r="H16" s="115" t="s">
        <v>3488</v>
      </c>
      <c r="I16" s="62">
        <v>820.58453694511809</v>
      </c>
      <c r="J16" s="115" t="s">
        <v>3488</v>
      </c>
      <c r="K16" s="61">
        <v>0.99970000000000003</v>
      </c>
      <c r="L16" s="61">
        <v>1.8E-3</v>
      </c>
    </row>
    <row r="17" spans="1:12">
      <c r="A17" t="s">
        <v>1895</v>
      </c>
      <c r="B17" t="s">
        <v>1896</v>
      </c>
      <c r="C17" t="s">
        <v>108</v>
      </c>
      <c r="D17" s="113" t="s">
        <v>3488</v>
      </c>
      <c r="E17" t="s">
        <v>891</v>
      </c>
      <c r="F17" t="s">
        <v>102</v>
      </c>
      <c r="G17" s="58">
        <v>21448.62</v>
      </c>
      <c r="H17" s="58">
        <v>92.37390000000002</v>
      </c>
      <c r="I17" s="58">
        <v>79.481537111486105</v>
      </c>
      <c r="J17" s="59">
        <v>8.0000000000000004E-4</v>
      </c>
      <c r="K17" s="59">
        <v>9.6799999999999997E-2</v>
      </c>
      <c r="L17" s="59">
        <v>2.0000000000000001E-4</v>
      </c>
    </row>
    <row r="18" spans="1:12">
      <c r="A18" t="s">
        <v>1897</v>
      </c>
      <c r="B18" t="s">
        <v>1898</v>
      </c>
      <c r="C18" t="s">
        <v>108</v>
      </c>
      <c r="D18" s="113" t="s">
        <v>3488</v>
      </c>
      <c r="E18" t="s">
        <v>891</v>
      </c>
      <c r="F18" t="s">
        <v>100</v>
      </c>
      <c r="G18" s="58">
        <v>131466.70000000001</v>
      </c>
      <c r="H18" s="58">
        <v>73.919700000000077</v>
      </c>
      <c r="I18" s="58">
        <v>352.47109920011798</v>
      </c>
      <c r="J18" s="59">
        <v>8.9999999999999998E-4</v>
      </c>
      <c r="K18" s="59">
        <v>0.4294</v>
      </c>
      <c r="L18" s="59">
        <v>8.0000000000000004E-4</v>
      </c>
    </row>
    <row r="19" spans="1:12">
      <c r="A19" t="s">
        <v>1899</v>
      </c>
      <c r="B19" t="s">
        <v>1900</v>
      </c>
      <c r="C19" t="s">
        <v>108</v>
      </c>
      <c r="D19" s="113" t="s">
        <v>3488</v>
      </c>
      <c r="E19" t="s">
        <v>891</v>
      </c>
      <c r="F19" t="s">
        <v>100</v>
      </c>
      <c r="G19" s="58">
        <v>125272.33</v>
      </c>
      <c r="H19" s="58">
        <v>85.533400000000015</v>
      </c>
      <c r="I19" s="58">
        <v>388.63190063351402</v>
      </c>
      <c r="J19" s="59">
        <v>4.0000000000000002E-4</v>
      </c>
      <c r="K19" s="59">
        <v>0.47349999999999998</v>
      </c>
      <c r="L19" s="59">
        <v>8.0000000000000004E-4</v>
      </c>
    </row>
    <row r="20" spans="1:12">
      <c r="A20" t="s">
        <v>189</v>
      </c>
      <c r="B20" s="115" t="s">
        <v>3488</v>
      </c>
      <c r="C20" s="115" t="s">
        <v>3488</v>
      </c>
      <c r="D20" s="115" t="s">
        <v>3488</v>
      </c>
      <c r="E20" s="115" t="s">
        <v>3488</v>
      </c>
      <c r="F20" s="115" t="s">
        <v>3488</v>
      </c>
      <c r="G20" s="115" t="s">
        <v>3488</v>
      </c>
      <c r="H20" s="115" t="s">
        <v>3488</v>
      </c>
      <c r="I20" s="115" t="s">
        <v>3488</v>
      </c>
      <c r="J20" s="115" t="s">
        <v>3488</v>
      </c>
      <c r="K20" s="115" t="s">
        <v>3488</v>
      </c>
      <c r="L20" s="115" t="s">
        <v>3488</v>
      </c>
    </row>
    <row r="21" spans="1:12">
      <c r="A21" t="s">
        <v>300</v>
      </c>
      <c r="B21" s="115" t="s">
        <v>3488</v>
      </c>
      <c r="C21" s="115" t="s">
        <v>3488</v>
      </c>
      <c r="D21" s="115" t="s">
        <v>3488</v>
      </c>
      <c r="E21" s="115" t="s">
        <v>3488</v>
      </c>
      <c r="F21" s="115" t="s">
        <v>3488</v>
      </c>
      <c r="G21" s="115" t="s">
        <v>3488</v>
      </c>
      <c r="H21" s="115" t="s">
        <v>3488</v>
      </c>
      <c r="I21" s="115" t="s">
        <v>3488</v>
      </c>
      <c r="J21" s="115" t="s">
        <v>3488</v>
      </c>
      <c r="K21" s="115" t="s">
        <v>3488</v>
      </c>
      <c r="L21" s="115" t="s">
        <v>3488</v>
      </c>
    </row>
    <row r="22" spans="1:12">
      <c r="A22" t="s">
        <v>301</v>
      </c>
      <c r="B22" s="115" t="s">
        <v>3488</v>
      </c>
      <c r="C22" s="115" t="s">
        <v>3488</v>
      </c>
      <c r="D22" s="115" t="s">
        <v>3488</v>
      </c>
      <c r="E22" s="115" t="s">
        <v>3488</v>
      </c>
      <c r="F22" s="115" t="s">
        <v>3488</v>
      </c>
      <c r="G22" s="115" t="s">
        <v>3488</v>
      </c>
      <c r="H22" s="115" t="s">
        <v>3488</v>
      </c>
      <c r="I22" s="115" t="s">
        <v>3488</v>
      </c>
      <c r="J22" s="115" t="s">
        <v>3488</v>
      </c>
      <c r="K22" s="115" t="s">
        <v>3488</v>
      </c>
      <c r="L22" s="115" t="s">
        <v>3488</v>
      </c>
    </row>
    <row r="23" spans="1:12">
      <c r="A23" t="s">
        <v>302</v>
      </c>
      <c r="B23" s="115" t="s">
        <v>3488</v>
      </c>
      <c r="C23" s="115" t="s">
        <v>3488</v>
      </c>
      <c r="D23" s="115" t="s">
        <v>3488</v>
      </c>
      <c r="E23" s="115" t="s">
        <v>3488</v>
      </c>
      <c r="F23" s="115" t="s">
        <v>3488</v>
      </c>
      <c r="G23" s="115" t="s">
        <v>3488</v>
      </c>
      <c r="H23" s="115" t="s">
        <v>3488</v>
      </c>
      <c r="I23" s="115" t="s">
        <v>3488</v>
      </c>
      <c r="J23" s="115" t="s">
        <v>3488</v>
      </c>
      <c r="K23" s="115" t="s">
        <v>3488</v>
      </c>
      <c r="L23" s="115" t="s">
        <v>3488</v>
      </c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A387" s="14"/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6"/>
      <c r="B389" s="14"/>
      <c r="C389" s="14"/>
      <c r="D389" s="14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A1:AY1048576 BA1:XFD1048576 AZ1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4" width="5.7109375" style="14" hidden="1"/>
    <col min="35" max="42" width="9.140625" style="14" hidden="1"/>
    <col min="43" max="52" width="0" style="14" hidden="1"/>
    <col min="53" max="16384" width="9.140625" style="14" hidden="1"/>
  </cols>
  <sheetData>
    <row r="1" spans="1:21">
      <c r="A1" s="2" t="s">
        <v>0</v>
      </c>
      <c r="B1" s="63" t="s">
        <v>3487</v>
      </c>
      <c r="C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2" t="s">
        <v>1</v>
      </c>
      <c r="B2" s="10" t="s">
        <v>2694</v>
      </c>
      <c r="C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>
      <c r="A3" s="2" t="s">
        <v>2</v>
      </c>
      <c r="B3" s="21" t="s">
        <v>2695</v>
      </c>
      <c r="C3" s="13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2" t="s">
        <v>3</v>
      </c>
      <c r="B4" s="64" t="s">
        <v>165</v>
      </c>
      <c r="C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8.75">
      <c r="A5" s="90" t="s">
        <v>119</v>
      </c>
      <c r="B5" s="91"/>
      <c r="C5" s="91"/>
      <c r="D5" s="91"/>
      <c r="E5" s="91"/>
      <c r="F5" s="91"/>
      <c r="G5" s="91"/>
      <c r="H5" s="91"/>
      <c r="I5" s="91"/>
      <c r="J5" s="92"/>
    </row>
    <row r="6" spans="1:21" s="16" customFormat="1">
      <c r="A6" s="35" t="s">
        <v>92</v>
      </c>
      <c r="B6" s="36" t="s">
        <v>46</v>
      </c>
      <c r="C6" s="36" t="s">
        <v>50</v>
      </c>
      <c r="D6" s="36" t="s">
        <v>67</v>
      </c>
      <c r="E6" s="36" t="s">
        <v>155</v>
      </c>
      <c r="F6" s="36" t="s">
        <v>156</v>
      </c>
      <c r="G6" s="36" t="s">
        <v>5</v>
      </c>
      <c r="H6" s="36" t="s">
        <v>69</v>
      </c>
      <c r="I6" s="36" t="s">
        <v>54</v>
      </c>
      <c r="J6" s="37" t="s">
        <v>151</v>
      </c>
    </row>
    <row r="7" spans="1:21" s="16" customFormat="1">
      <c r="A7" s="107" t="s">
        <v>3488</v>
      </c>
      <c r="B7" s="108" t="s">
        <v>3488</v>
      </c>
      <c r="C7" s="108" t="s">
        <v>3488</v>
      </c>
      <c r="D7" s="23" t="s">
        <v>70</v>
      </c>
      <c r="E7" s="23" t="s">
        <v>152</v>
      </c>
      <c r="F7" s="108" t="s">
        <v>3488</v>
      </c>
      <c r="G7" s="23" t="s">
        <v>6</v>
      </c>
      <c r="H7" s="23" t="s">
        <v>7</v>
      </c>
      <c r="I7" s="23" t="s">
        <v>7</v>
      </c>
      <c r="J7" s="24" t="s">
        <v>7</v>
      </c>
    </row>
    <row r="8" spans="1:21" s="18" customFormat="1" ht="20.25">
      <c r="A8" s="109" t="s">
        <v>3488</v>
      </c>
      <c r="B8" s="6" t="s">
        <v>8</v>
      </c>
      <c r="C8" s="6" t="s">
        <v>56</v>
      </c>
      <c r="D8" s="6" t="s">
        <v>57</v>
      </c>
      <c r="E8" s="6" t="s">
        <v>58</v>
      </c>
      <c r="F8" s="6" t="s">
        <v>59</v>
      </c>
      <c r="G8" s="6" t="s">
        <v>60</v>
      </c>
      <c r="H8" s="6" t="s">
        <v>61</v>
      </c>
      <c r="I8" s="6" t="s">
        <v>62</v>
      </c>
      <c r="J8" s="26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1" s="18" customFormat="1" ht="20.25">
      <c r="A9" s="19" t="s">
        <v>120</v>
      </c>
      <c r="B9" s="110" t="s">
        <v>3488</v>
      </c>
      <c r="C9" s="110" t="s">
        <v>3488</v>
      </c>
      <c r="D9" s="110" t="s">
        <v>3488</v>
      </c>
      <c r="E9" s="56">
        <v>1093592.77</v>
      </c>
      <c r="F9" s="110" t="s">
        <v>3488</v>
      </c>
      <c r="G9" s="56">
        <v>3428.308513172974</v>
      </c>
      <c r="H9" s="110" t="s">
        <v>3488</v>
      </c>
      <c r="I9" s="57">
        <v>1</v>
      </c>
      <c r="J9" s="57">
        <v>7.4000000000000003E-3</v>
      </c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1">
      <c r="A10" s="60" t="s">
        <v>170</v>
      </c>
      <c r="B10" s="115" t="s">
        <v>3488</v>
      </c>
      <c r="C10" s="115" t="s">
        <v>3488</v>
      </c>
      <c r="D10" s="115" t="s">
        <v>3488</v>
      </c>
      <c r="E10" s="62">
        <v>4473.76</v>
      </c>
      <c r="F10" s="115" t="s">
        <v>3488</v>
      </c>
      <c r="G10" s="62">
        <v>17.946935616000001</v>
      </c>
      <c r="H10" s="115" t="s">
        <v>3488</v>
      </c>
      <c r="I10" s="61">
        <v>5.1999999999999998E-3</v>
      </c>
      <c r="J10" s="61">
        <v>0</v>
      </c>
    </row>
    <row r="11" spans="1:21">
      <c r="A11" s="60" t="s">
        <v>1901</v>
      </c>
      <c r="B11" s="115" t="s">
        <v>3488</v>
      </c>
      <c r="C11" s="115" t="s">
        <v>3488</v>
      </c>
      <c r="D11" s="115" t="s">
        <v>3488</v>
      </c>
      <c r="E11" s="62">
        <v>0</v>
      </c>
      <c r="F11" s="115" t="s">
        <v>3488</v>
      </c>
      <c r="G11" s="62">
        <v>0</v>
      </c>
      <c r="H11" s="115" t="s">
        <v>3488</v>
      </c>
      <c r="I11" s="61">
        <v>0</v>
      </c>
      <c r="J11" s="61">
        <v>0</v>
      </c>
    </row>
    <row r="12" spans="1:21">
      <c r="A12" t="s">
        <v>176</v>
      </c>
      <c r="B12" t="s">
        <v>176</v>
      </c>
      <c r="C12" t="s">
        <v>176</v>
      </c>
      <c r="D12" s="115" t="s">
        <v>3488</v>
      </c>
      <c r="E12" s="58">
        <v>0</v>
      </c>
      <c r="F12" s="58">
        <v>0</v>
      </c>
      <c r="G12" s="58">
        <v>0</v>
      </c>
      <c r="H12" s="59">
        <v>0</v>
      </c>
      <c r="I12" s="59">
        <v>0</v>
      </c>
      <c r="J12" s="59">
        <v>0</v>
      </c>
    </row>
    <row r="13" spans="1:21">
      <c r="A13" s="60" t="s">
        <v>1902</v>
      </c>
      <c r="B13" s="115" t="s">
        <v>3488</v>
      </c>
      <c r="C13" s="115" t="s">
        <v>3488</v>
      </c>
      <c r="D13" s="115" t="s">
        <v>3488</v>
      </c>
      <c r="E13" s="62">
        <v>0</v>
      </c>
      <c r="F13" s="115" t="s">
        <v>3488</v>
      </c>
      <c r="G13" s="62">
        <v>0</v>
      </c>
      <c r="H13" s="115" t="s">
        <v>3488</v>
      </c>
      <c r="I13" s="61">
        <v>0</v>
      </c>
      <c r="J13" s="61">
        <v>0</v>
      </c>
    </row>
    <row r="14" spans="1:21">
      <c r="A14" t="s">
        <v>176</v>
      </c>
      <c r="B14" t="s">
        <v>176</v>
      </c>
      <c r="C14" t="s">
        <v>176</v>
      </c>
      <c r="D14" s="115" t="s">
        <v>3488</v>
      </c>
      <c r="E14" s="58">
        <v>0</v>
      </c>
      <c r="F14" s="58">
        <v>0</v>
      </c>
      <c r="G14" s="58">
        <v>0</v>
      </c>
      <c r="H14" s="59">
        <v>0</v>
      </c>
      <c r="I14" s="59">
        <v>0</v>
      </c>
      <c r="J14" s="59">
        <v>0</v>
      </c>
    </row>
    <row r="15" spans="1:21">
      <c r="A15" s="60" t="s">
        <v>1903</v>
      </c>
      <c r="B15" s="115" t="s">
        <v>3488</v>
      </c>
      <c r="C15" s="115" t="s">
        <v>3488</v>
      </c>
      <c r="D15" s="115" t="s">
        <v>3488</v>
      </c>
      <c r="E15" s="62">
        <v>0</v>
      </c>
      <c r="F15" s="115" t="s">
        <v>3488</v>
      </c>
      <c r="G15" s="62">
        <v>0</v>
      </c>
      <c r="H15" s="115" t="s">
        <v>3488</v>
      </c>
      <c r="I15" s="61">
        <v>0</v>
      </c>
      <c r="J15" s="61">
        <v>0</v>
      </c>
    </row>
    <row r="16" spans="1:21">
      <c r="A16" t="s">
        <v>176</v>
      </c>
      <c r="B16" t="s">
        <v>176</v>
      </c>
      <c r="C16" t="s">
        <v>176</v>
      </c>
      <c r="D16" s="115" t="s">
        <v>3488</v>
      </c>
      <c r="E16" s="58">
        <v>0</v>
      </c>
      <c r="F16" s="58">
        <v>0</v>
      </c>
      <c r="G16" s="58">
        <v>0</v>
      </c>
      <c r="H16" s="59">
        <v>0</v>
      </c>
      <c r="I16" s="59">
        <v>0</v>
      </c>
      <c r="J16" s="59">
        <v>0</v>
      </c>
    </row>
    <row r="17" spans="1:10">
      <c r="A17" s="60" t="s">
        <v>1904</v>
      </c>
      <c r="B17" s="115" t="s">
        <v>3488</v>
      </c>
      <c r="C17" s="115" t="s">
        <v>3488</v>
      </c>
      <c r="D17" s="115" t="s">
        <v>3488</v>
      </c>
      <c r="E17" s="62">
        <v>4473.76</v>
      </c>
      <c r="F17" s="115" t="s">
        <v>3488</v>
      </c>
      <c r="G17" s="62">
        <v>17.946935616000001</v>
      </c>
      <c r="H17" s="115" t="s">
        <v>3488</v>
      </c>
      <c r="I17" s="61">
        <v>5.1999999999999998E-3</v>
      </c>
      <c r="J17" s="61">
        <v>0</v>
      </c>
    </row>
    <row r="18" spans="1:10">
      <c r="A18" t="s">
        <v>1905</v>
      </c>
      <c r="B18" t="s">
        <v>1906</v>
      </c>
      <c r="C18" t="s">
        <v>102</v>
      </c>
      <c r="D18" t="s">
        <v>1907</v>
      </c>
      <c r="E18" s="58">
        <v>4473.76</v>
      </c>
      <c r="F18" s="58">
        <v>100</v>
      </c>
      <c r="G18" s="58">
        <v>17.946935616000001</v>
      </c>
      <c r="H18" s="59">
        <v>0</v>
      </c>
      <c r="I18" s="59">
        <v>5.1999999999999998E-3</v>
      </c>
      <c r="J18" s="59">
        <v>0</v>
      </c>
    </row>
    <row r="19" spans="1:10">
      <c r="A19" s="60" t="s">
        <v>187</v>
      </c>
      <c r="B19" s="115" t="s">
        <v>3488</v>
      </c>
      <c r="C19" s="115" t="s">
        <v>3488</v>
      </c>
      <c r="D19" s="115" t="s">
        <v>3488</v>
      </c>
      <c r="E19" s="62">
        <v>1089119.01</v>
      </c>
      <c r="F19" s="115" t="s">
        <v>3488</v>
      </c>
      <c r="G19" s="62">
        <v>3410.3615775569738</v>
      </c>
      <c r="H19" s="115" t="s">
        <v>3488</v>
      </c>
      <c r="I19" s="61">
        <v>0.99480000000000002</v>
      </c>
      <c r="J19" s="61">
        <v>7.4000000000000003E-3</v>
      </c>
    </row>
    <row r="20" spans="1:10">
      <c r="A20" s="60" t="s">
        <v>1908</v>
      </c>
      <c r="B20" s="115" t="s">
        <v>3488</v>
      </c>
      <c r="C20" s="115" t="s">
        <v>3488</v>
      </c>
      <c r="D20" s="115" t="s">
        <v>3488</v>
      </c>
      <c r="E20" s="62">
        <v>0</v>
      </c>
      <c r="F20" s="115" t="s">
        <v>3488</v>
      </c>
      <c r="G20" s="62">
        <v>0</v>
      </c>
      <c r="H20" s="115" t="s">
        <v>3488</v>
      </c>
      <c r="I20" s="61">
        <v>0</v>
      </c>
      <c r="J20" s="61">
        <v>0</v>
      </c>
    </row>
    <row r="21" spans="1:10">
      <c r="A21" t="s">
        <v>176</v>
      </c>
      <c r="B21" t="s">
        <v>176</v>
      </c>
      <c r="C21" t="s">
        <v>176</v>
      </c>
      <c r="D21" s="115" t="s">
        <v>3488</v>
      </c>
      <c r="E21" s="58">
        <v>0</v>
      </c>
      <c r="F21" s="58">
        <v>0</v>
      </c>
      <c r="G21" s="58">
        <v>0</v>
      </c>
      <c r="H21" s="59">
        <v>0</v>
      </c>
      <c r="I21" s="59">
        <v>0</v>
      </c>
      <c r="J21" s="59">
        <v>0</v>
      </c>
    </row>
    <row r="22" spans="1:10">
      <c r="A22" s="60" t="s">
        <v>1909</v>
      </c>
      <c r="B22" s="115" t="s">
        <v>3488</v>
      </c>
      <c r="C22" s="115" t="s">
        <v>3488</v>
      </c>
      <c r="D22" s="115" t="s">
        <v>3488</v>
      </c>
      <c r="E22" s="62">
        <v>0</v>
      </c>
      <c r="F22" s="115" t="s">
        <v>3488</v>
      </c>
      <c r="G22" s="62">
        <v>0</v>
      </c>
      <c r="H22" s="115" t="s">
        <v>3488</v>
      </c>
      <c r="I22" s="61">
        <v>0</v>
      </c>
      <c r="J22" s="61">
        <v>0</v>
      </c>
    </row>
    <row r="23" spans="1:10">
      <c r="A23" t="s">
        <v>176</v>
      </c>
      <c r="B23" t="s">
        <v>176</v>
      </c>
      <c r="C23" t="s">
        <v>176</v>
      </c>
      <c r="D23" s="115" t="s">
        <v>3488</v>
      </c>
      <c r="E23" s="58">
        <v>0</v>
      </c>
      <c r="F23" s="58">
        <v>0</v>
      </c>
      <c r="G23" s="58">
        <v>0</v>
      </c>
      <c r="H23" s="59">
        <v>0</v>
      </c>
      <c r="I23" s="59">
        <v>0</v>
      </c>
      <c r="J23" s="59">
        <v>0</v>
      </c>
    </row>
    <row r="24" spans="1:10">
      <c r="A24" s="60" t="s">
        <v>1910</v>
      </c>
      <c r="B24" s="115" t="s">
        <v>3488</v>
      </c>
      <c r="C24" s="115" t="s">
        <v>3488</v>
      </c>
      <c r="D24" s="115" t="s">
        <v>3488</v>
      </c>
      <c r="E24" s="62">
        <v>0</v>
      </c>
      <c r="F24" s="115" t="s">
        <v>3488</v>
      </c>
      <c r="G24" s="62">
        <v>0</v>
      </c>
      <c r="H24" s="115" t="s">
        <v>3488</v>
      </c>
      <c r="I24" s="61">
        <v>0</v>
      </c>
      <c r="J24" s="61">
        <v>0</v>
      </c>
    </row>
    <row r="25" spans="1:10">
      <c r="A25" t="s">
        <v>176</v>
      </c>
      <c r="B25" t="s">
        <v>176</v>
      </c>
      <c r="C25" t="s">
        <v>176</v>
      </c>
      <c r="D25" s="115" t="s">
        <v>3488</v>
      </c>
      <c r="E25" s="58">
        <v>0</v>
      </c>
      <c r="F25" s="58">
        <v>0</v>
      </c>
      <c r="G25" s="58">
        <v>0</v>
      </c>
      <c r="H25" s="59">
        <v>0</v>
      </c>
      <c r="I25" s="59">
        <v>0</v>
      </c>
      <c r="J25" s="59">
        <v>0</v>
      </c>
    </row>
    <row r="26" spans="1:10">
      <c r="A26" s="60" t="s">
        <v>1911</v>
      </c>
      <c r="B26" s="115" t="s">
        <v>3488</v>
      </c>
      <c r="C26" s="115" t="s">
        <v>3488</v>
      </c>
      <c r="D26" s="115" t="s">
        <v>3488</v>
      </c>
      <c r="E26" s="62">
        <v>1089119.01</v>
      </c>
      <c r="F26" s="115" t="s">
        <v>3488</v>
      </c>
      <c r="G26" s="62">
        <v>3410.3615775569738</v>
      </c>
      <c r="H26" s="115" t="s">
        <v>3488</v>
      </c>
      <c r="I26" s="61">
        <v>0.99480000000000002</v>
      </c>
      <c r="J26" s="61">
        <v>7.4000000000000003E-3</v>
      </c>
    </row>
    <row r="27" spans="1:10">
      <c r="A27" t="s">
        <v>1912</v>
      </c>
      <c r="B27" t="s">
        <v>1913</v>
      </c>
      <c r="C27" t="s">
        <v>98</v>
      </c>
      <c r="D27" t="s">
        <v>238</v>
      </c>
      <c r="E27" s="58">
        <v>46007.9</v>
      </c>
      <c r="F27" s="58">
        <v>106.45387700000001</v>
      </c>
      <c r="G27" s="58">
        <v>48.977193276283003</v>
      </c>
      <c r="H27" s="59">
        <v>0</v>
      </c>
      <c r="I27" s="59">
        <v>1.43E-2</v>
      </c>
      <c r="J27" s="59">
        <v>1E-4</v>
      </c>
    </row>
    <row r="28" spans="1:10">
      <c r="A28" t="s">
        <v>1914</v>
      </c>
      <c r="B28" t="s">
        <v>1915</v>
      </c>
      <c r="C28" t="s">
        <v>100</v>
      </c>
      <c r="D28" t="s">
        <v>1916</v>
      </c>
      <c r="E28" s="58">
        <v>43248.15</v>
      </c>
      <c r="F28" s="58">
        <v>99.367400000000188</v>
      </c>
      <c r="G28" s="58">
        <v>155.86873711064399</v>
      </c>
      <c r="H28" s="59">
        <v>0</v>
      </c>
      <c r="I28" s="59">
        <v>4.5499999999999999E-2</v>
      </c>
      <c r="J28" s="59">
        <v>2.9999999999999997E-4</v>
      </c>
    </row>
    <row r="29" spans="1:10">
      <c r="A29" t="s">
        <v>1917</v>
      </c>
      <c r="B29" t="s">
        <v>1918</v>
      </c>
      <c r="C29" t="s">
        <v>100</v>
      </c>
      <c r="D29" t="s">
        <v>1919</v>
      </c>
      <c r="E29" s="58">
        <v>66438.39</v>
      </c>
      <c r="F29" s="58">
        <v>99.217799999999855</v>
      </c>
      <c r="G29" s="58">
        <v>239.08715722897401</v>
      </c>
      <c r="H29" s="59">
        <v>0</v>
      </c>
      <c r="I29" s="59">
        <v>6.9699999999999998E-2</v>
      </c>
      <c r="J29" s="59">
        <v>5.0000000000000001E-4</v>
      </c>
    </row>
    <row r="30" spans="1:10">
      <c r="A30" t="s">
        <v>1920</v>
      </c>
      <c r="B30" t="s">
        <v>1921</v>
      </c>
      <c r="C30" t="s">
        <v>100</v>
      </c>
      <c r="D30" t="s">
        <v>1922</v>
      </c>
      <c r="E30" s="58">
        <v>8937.82</v>
      </c>
      <c r="F30" s="58">
        <v>101.6375</v>
      </c>
      <c r="G30" s="58">
        <v>32.9483092626675</v>
      </c>
      <c r="H30" s="59">
        <v>1E-4</v>
      </c>
      <c r="I30" s="59">
        <v>9.5999999999999992E-3</v>
      </c>
      <c r="J30" s="59">
        <v>1E-4</v>
      </c>
    </row>
    <row r="31" spans="1:10">
      <c r="A31" t="s">
        <v>1923</v>
      </c>
      <c r="B31" t="s">
        <v>1924</v>
      </c>
      <c r="C31" t="s">
        <v>102</v>
      </c>
      <c r="D31" t="s">
        <v>1925</v>
      </c>
      <c r="E31" s="58">
        <v>18710</v>
      </c>
      <c r="F31" s="58">
        <v>98.095699999999994</v>
      </c>
      <c r="G31" s="58">
        <v>73.627724863452002</v>
      </c>
      <c r="H31" s="59">
        <v>0</v>
      </c>
      <c r="I31" s="59">
        <v>2.1499999999999998E-2</v>
      </c>
      <c r="J31" s="59">
        <v>2.0000000000000001E-4</v>
      </c>
    </row>
    <row r="32" spans="1:10">
      <c r="A32" t="s">
        <v>1926</v>
      </c>
      <c r="B32" t="s">
        <v>1927</v>
      </c>
      <c r="C32" t="s">
        <v>100</v>
      </c>
      <c r="D32" t="s">
        <v>693</v>
      </c>
      <c r="E32" s="58">
        <v>10638.61</v>
      </c>
      <c r="F32" s="58">
        <v>88.864899999999921</v>
      </c>
      <c r="G32" s="58">
        <v>34.289622230127002</v>
      </c>
      <c r="H32" s="59">
        <v>2.0000000000000001E-4</v>
      </c>
      <c r="I32" s="59">
        <v>0.01</v>
      </c>
      <c r="J32" s="59">
        <v>1E-4</v>
      </c>
    </row>
    <row r="33" spans="1:10">
      <c r="A33" t="s">
        <v>1928</v>
      </c>
      <c r="B33" t="s">
        <v>1929</v>
      </c>
      <c r="C33" t="s">
        <v>102</v>
      </c>
      <c r="D33" t="s">
        <v>1930</v>
      </c>
      <c r="E33" s="58">
        <v>41639.230000000003</v>
      </c>
      <c r="F33" s="58">
        <v>97.93449999999973</v>
      </c>
      <c r="G33" s="58">
        <v>163.58972520917001</v>
      </c>
      <c r="H33" s="59">
        <v>0</v>
      </c>
      <c r="I33" s="59">
        <v>4.7699999999999999E-2</v>
      </c>
      <c r="J33" s="59">
        <v>4.0000000000000002E-4</v>
      </c>
    </row>
    <row r="34" spans="1:10">
      <c r="A34" t="s">
        <v>1931</v>
      </c>
      <c r="B34" t="s">
        <v>1932</v>
      </c>
      <c r="C34" t="s">
        <v>100</v>
      </c>
      <c r="D34" t="s">
        <v>1933</v>
      </c>
      <c r="E34" s="58">
        <v>30437.81</v>
      </c>
      <c r="F34" s="58">
        <v>77.599299999999985</v>
      </c>
      <c r="G34" s="58">
        <v>85.668026225561903</v>
      </c>
      <c r="H34" s="59">
        <v>2.0000000000000001E-4</v>
      </c>
      <c r="I34" s="59">
        <v>2.5000000000000001E-2</v>
      </c>
      <c r="J34" s="59">
        <v>2.0000000000000001E-4</v>
      </c>
    </row>
    <row r="35" spans="1:10">
      <c r="A35" t="s">
        <v>1934</v>
      </c>
      <c r="B35" t="s">
        <v>1935</v>
      </c>
      <c r="C35" t="s">
        <v>100</v>
      </c>
      <c r="D35" t="s">
        <v>1936</v>
      </c>
      <c r="E35" s="58">
        <v>36169.85</v>
      </c>
      <c r="F35" s="58">
        <v>34.284599999999998</v>
      </c>
      <c r="G35" s="58">
        <v>44.977296801773697</v>
      </c>
      <c r="H35" s="59">
        <v>2.0000000000000001E-4</v>
      </c>
      <c r="I35" s="59">
        <v>1.3100000000000001E-2</v>
      </c>
      <c r="J35" s="59">
        <v>1E-4</v>
      </c>
    </row>
    <row r="36" spans="1:10">
      <c r="A36" t="s">
        <v>1937</v>
      </c>
      <c r="B36" t="s">
        <v>1938</v>
      </c>
      <c r="C36" t="s">
        <v>102</v>
      </c>
      <c r="D36" t="s">
        <v>1939</v>
      </c>
      <c r="E36" s="58">
        <v>22928.33</v>
      </c>
      <c r="F36" s="58">
        <v>56.852400000000031</v>
      </c>
      <c r="G36" s="58">
        <v>52.292433087945099</v>
      </c>
      <c r="H36" s="59">
        <v>2.9999999999999997E-4</v>
      </c>
      <c r="I36" s="59">
        <v>1.5299999999999999E-2</v>
      </c>
      <c r="J36" s="59">
        <v>1E-4</v>
      </c>
    </row>
    <row r="37" spans="1:10">
      <c r="A37" t="s">
        <v>1940</v>
      </c>
      <c r="B37" t="s">
        <v>1941</v>
      </c>
      <c r="C37" t="s">
        <v>104</v>
      </c>
      <c r="D37" t="s">
        <v>1942</v>
      </c>
      <c r="E37" s="58">
        <v>27677.08</v>
      </c>
      <c r="F37" s="58">
        <v>107.1643</v>
      </c>
      <c r="G37" s="58">
        <v>137.05565853021099</v>
      </c>
      <c r="H37" s="59">
        <v>0</v>
      </c>
      <c r="I37" s="59">
        <v>0.04</v>
      </c>
      <c r="J37" s="59">
        <v>2.9999999999999997E-4</v>
      </c>
    </row>
    <row r="38" spans="1:10">
      <c r="A38" t="s">
        <v>1943</v>
      </c>
      <c r="B38" t="s">
        <v>1944</v>
      </c>
      <c r="C38" t="s">
        <v>100</v>
      </c>
      <c r="D38" t="s">
        <v>1945</v>
      </c>
      <c r="E38" s="58">
        <v>25657.42</v>
      </c>
      <c r="F38" s="58">
        <v>52.26479999999998</v>
      </c>
      <c r="G38" s="58">
        <v>48.637341873076302</v>
      </c>
      <c r="H38" s="59">
        <v>2.9999999999999997E-4</v>
      </c>
      <c r="I38" s="59">
        <v>1.4200000000000001E-2</v>
      </c>
      <c r="J38" s="59">
        <v>1E-4</v>
      </c>
    </row>
    <row r="39" spans="1:10">
      <c r="A39" t="s">
        <v>1946</v>
      </c>
      <c r="B39" t="s">
        <v>1947</v>
      </c>
      <c r="C39" t="s">
        <v>100</v>
      </c>
      <c r="D39" t="s">
        <v>330</v>
      </c>
      <c r="E39" s="58">
        <v>29765.119999999999</v>
      </c>
      <c r="F39" s="58">
        <v>83.801400000000044</v>
      </c>
      <c r="G39" s="58">
        <v>90.470391034383397</v>
      </c>
      <c r="H39" s="59">
        <v>0</v>
      </c>
      <c r="I39" s="59">
        <v>2.64E-2</v>
      </c>
      <c r="J39" s="59">
        <v>2.0000000000000001E-4</v>
      </c>
    </row>
    <row r="40" spans="1:10">
      <c r="A40" t="s">
        <v>1948</v>
      </c>
      <c r="B40" t="s">
        <v>1949</v>
      </c>
      <c r="C40" t="s">
        <v>102</v>
      </c>
      <c r="D40" t="s">
        <v>1950</v>
      </c>
      <c r="E40" s="58">
        <v>23164.29</v>
      </c>
      <c r="F40" s="58">
        <v>44.164500000000018</v>
      </c>
      <c r="G40" s="58">
        <v>41.040243985341803</v>
      </c>
      <c r="H40" s="59">
        <v>2.9999999999999997E-4</v>
      </c>
      <c r="I40" s="59">
        <v>1.2E-2</v>
      </c>
      <c r="J40" s="59">
        <v>1E-4</v>
      </c>
    </row>
    <row r="41" spans="1:10">
      <c r="A41" t="s">
        <v>1951</v>
      </c>
      <c r="B41" t="s">
        <v>1952</v>
      </c>
      <c r="C41" t="s">
        <v>100</v>
      </c>
      <c r="D41" t="s">
        <v>1953</v>
      </c>
      <c r="E41" s="58">
        <v>2400.6</v>
      </c>
      <c r="F41" s="58">
        <v>117.6644</v>
      </c>
      <c r="G41" s="58">
        <v>10.245011303872801</v>
      </c>
      <c r="H41" s="59">
        <v>0</v>
      </c>
      <c r="I41" s="59">
        <v>3.0000000000000001E-3</v>
      </c>
      <c r="J41" s="59">
        <v>0</v>
      </c>
    </row>
    <row r="42" spans="1:10">
      <c r="A42" t="s">
        <v>1954</v>
      </c>
      <c r="B42" t="s">
        <v>1955</v>
      </c>
      <c r="C42" t="s">
        <v>100</v>
      </c>
      <c r="D42" t="s">
        <v>1956</v>
      </c>
      <c r="E42" s="58">
        <v>18303.560000000001</v>
      </c>
      <c r="F42" s="58">
        <v>100.98159999999997</v>
      </c>
      <c r="G42" s="58">
        <v>67.038667030969904</v>
      </c>
      <c r="H42" s="59">
        <v>2.0000000000000001E-4</v>
      </c>
      <c r="I42" s="59">
        <v>1.9599999999999999E-2</v>
      </c>
      <c r="J42" s="59">
        <v>1E-4</v>
      </c>
    </row>
    <row r="43" spans="1:10">
      <c r="A43" t="s">
        <v>1957</v>
      </c>
      <c r="B43" t="s">
        <v>1958</v>
      </c>
      <c r="C43" t="s">
        <v>102</v>
      </c>
      <c r="D43" t="s">
        <v>429</v>
      </c>
      <c r="E43" s="58">
        <v>47581.3</v>
      </c>
      <c r="F43" s="58">
        <v>93.663799999999981</v>
      </c>
      <c r="G43" s="58">
        <v>178.78278554016501</v>
      </c>
      <c r="H43" s="59">
        <v>0</v>
      </c>
      <c r="I43" s="59">
        <v>5.21E-2</v>
      </c>
      <c r="J43" s="59">
        <v>4.0000000000000002E-4</v>
      </c>
    </row>
    <row r="44" spans="1:10">
      <c r="A44" t="s">
        <v>1959</v>
      </c>
      <c r="B44" t="s">
        <v>1960</v>
      </c>
      <c r="C44" t="s">
        <v>102</v>
      </c>
      <c r="D44" t="s">
        <v>1961</v>
      </c>
      <c r="E44" s="58">
        <v>33134.57</v>
      </c>
      <c r="F44" s="58">
        <v>106.41430000000021</v>
      </c>
      <c r="G44" s="58">
        <v>141.448697974433</v>
      </c>
      <c r="H44" s="59">
        <v>0</v>
      </c>
      <c r="I44" s="59">
        <v>4.1300000000000003E-2</v>
      </c>
      <c r="J44" s="59">
        <v>2.9999999999999997E-4</v>
      </c>
    </row>
    <row r="45" spans="1:10">
      <c r="A45" t="s">
        <v>1962</v>
      </c>
      <c r="B45" t="s">
        <v>1963</v>
      </c>
      <c r="C45" t="s">
        <v>102</v>
      </c>
      <c r="D45" t="s">
        <v>1964</v>
      </c>
      <c r="E45" s="58">
        <v>34760.28</v>
      </c>
      <c r="F45" s="58">
        <v>92.157699999999934</v>
      </c>
      <c r="G45" s="58">
        <v>128.508695831154</v>
      </c>
      <c r="H45" s="59">
        <v>2.9999999999999997E-4</v>
      </c>
      <c r="I45" s="59">
        <v>3.7499999999999999E-2</v>
      </c>
      <c r="J45" s="59">
        <v>2.9999999999999997E-4</v>
      </c>
    </row>
    <row r="46" spans="1:10">
      <c r="A46" t="s">
        <v>1965</v>
      </c>
      <c r="B46" t="s">
        <v>1966</v>
      </c>
      <c r="C46" t="s">
        <v>102</v>
      </c>
      <c r="D46" t="s">
        <v>373</v>
      </c>
      <c r="E46" s="58">
        <v>19219.310000000001</v>
      </c>
      <c r="F46" s="58">
        <v>53.851299999999938</v>
      </c>
      <c r="G46" s="58">
        <v>41.519451384237897</v>
      </c>
      <c r="H46" s="59">
        <v>2.0000000000000001E-4</v>
      </c>
      <c r="I46" s="59">
        <v>1.21E-2</v>
      </c>
      <c r="J46" s="59">
        <v>1E-4</v>
      </c>
    </row>
    <row r="47" spans="1:10">
      <c r="A47" t="s">
        <v>1967</v>
      </c>
      <c r="B47" t="s">
        <v>1968</v>
      </c>
      <c r="C47" t="s">
        <v>102</v>
      </c>
      <c r="D47" t="s">
        <v>1969</v>
      </c>
      <c r="E47" s="58">
        <v>9855.2099999999991</v>
      </c>
      <c r="F47" s="58">
        <v>63.311199999999921</v>
      </c>
      <c r="G47" s="58">
        <v>25.030184493956799</v>
      </c>
      <c r="H47" s="59">
        <v>0</v>
      </c>
      <c r="I47" s="59">
        <v>7.3000000000000001E-3</v>
      </c>
      <c r="J47" s="59">
        <v>1E-4</v>
      </c>
    </row>
    <row r="48" spans="1:10">
      <c r="A48" t="s">
        <v>1970</v>
      </c>
      <c r="B48" t="s">
        <v>1971</v>
      </c>
      <c r="C48" t="s">
        <v>102</v>
      </c>
      <c r="D48" t="s">
        <v>226</v>
      </c>
      <c r="E48" s="58">
        <v>14568.01</v>
      </c>
      <c r="F48" s="58">
        <v>92.204800000000048</v>
      </c>
      <c r="G48" s="58">
        <v>53.885433829939998</v>
      </c>
      <c r="H48" s="59">
        <v>2.0000000000000001E-4</v>
      </c>
      <c r="I48" s="59">
        <v>1.5699999999999999E-2</v>
      </c>
      <c r="J48" s="59">
        <v>1E-4</v>
      </c>
    </row>
    <row r="49" spans="1:10">
      <c r="A49" t="s">
        <v>1972</v>
      </c>
      <c r="B49" t="s">
        <v>1973</v>
      </c>
      <c r="C49" t="s">
        <v>102</v>
      </c>
      <c r="D49" t="s">
        <v>446</v>
      </c>
      <c r="E49" s="58">
        <v>7353.82</v>
      </c>
      <c r="F49" s="58">
        <v>119.00849999999993</v>
      </c>
      <c r="G49" s="58">
        <v>35.1082028809465</v>
      </c>
      <c r="H49" s="59">
        <v>0</v>
      </c>
      <c r="I49" s="59">
        <v>1.0200000000000001E-2</v>
      </c>
      <c r="J49" s="59">
        <v>1E-4</v>
      </c>
    </row>
    <row r="50" spans="1:10">
      <c r="A50" t="s">
        <v>1974</v>
      </c>
      <c r="B50" t="s">
        <v>1975</v>
      </c>
      <c r="C50" t="s">
        <v>102</v>
      </c>
      <c r="D50" t="s">
        <v>1976</v>
      </c>
      <c r="E50" s="58">
        <v>2381.48</v>
      </c>
      <c r="F50" s="58">
        <v>101.19010000000002</v>
      </c>
      <c r="G50" s="58">
        <v>9.6672419090443693</v>
      </c>
      <c r="H50" s="59">
        <v>0</v>
      </c>
      <c r="I50" s="59">
        <v>2.8E-3</v>
      </c>
      <c r="J50" s="59">
        <v>0</v>
      </c>
    </row>
    <row r="51" spans="1:10">
      <c r="A51" t="s">
        <v>1977</v>
      </c>
      <c r="B51" t="s">
        <v>1978</v>
      </c>
      <c r="C51" t="s">
        <v>102</v>
      </c>
      <c r="D51" t="s">
        <v>203</v>
      </c>
      <c r="E51" s="58">
        <v>7696.62</v>
      </c>
      <c r="F51" s="58">
        <v>94.475400000000107</v>
      </c>
      <c r="G51" s="58">
        <v>29.1699985112852</v>
      </c>
      <c r="H51" s="59">
        <v>2.0000000000000001E-4</v>
      </c>
      <c r="I51" s="59">
        <v>8.5000000000000006E-3</v>
      </c>
      <c r="J51" s="59">
        <v>1E-4</v>
      </c>
    </row>
    <row r="52" spans="1:10">
      <c r="A52" t="s">
        <v>1979</v>
      </c>
      <c r="B52" t="s">
        <v>1980</v>
      </c>
      <c r="C52" t="s">
        <v>102</v>
      </c>
      <c r="D52" t="s">
        <v>446</v>
      </c>
      <c r="E52" s="58">
        <v>9927.66</v>
      </c>
      <c r="F52" s="58">
        <v>103.75269999999998</v>
      </c>
      <c r="G52" s="58">
        <v>41.320343684723099</v>
      </c>
      <c r="H52" s="59">
        <v>0</v>
      </c>
      <c r="I52" s="59">
        <v>1.21E-2</v>
      </c>
      <c r="J52" s="59">
        <v>1E-4</v>
      </c>
    </row>
    <row r="53" spans="1:10">
      <c r="A53" t="s">
        <v>1981</v>
      </c>
      <c r="B53" t="s">
        <v>1982</v>
      </c>
      <c r="C53" t="s">
        <v>98</v>
      </c>
      <c r="D53" t="s">
        <v>1983</v>
      </c>
      <c r="E53" s="58">
        <v>56368.51</v>
      </c>
      <c r="F53" s="58">
        <v>95.538200000000003</v>
      </c>
      <c r="G53" s="58">
        <v>53.853459820819999</v>
      </c>
      <c r="H53" s="59">
        <v>2.9999999999999997E-4</v>
      </c>
      <c r="I53" s="59">
        <v>1.5699999999999999E-2</v>
      </c>
      <c r="J53" s="59">
        <v>1E-4</v>
      </c>
    </row>
    <row r="54" spans="1:10">
      <c r="A54" t="s">
        <v>1984</v>
      </c>
      <c r="B54" t="s">
        <v>1985</v>
      </c>
      <c r="C54" t="s">
        <v>102</v>
      </c>
      <c r="D54" t="s">
        <v>203</v>
      </c>
      <c r="E54" s="58">
        <v>39570.58</v>
      </c>
      <c r="F54" s="58">
        <v>91.874099999999714</v>
      </c>
      <c r="G54" s="58">
        <v>145.84217628430099</v>
      </c>
      <c r="H54" s="59">
        <v>2.9999999999999997E-4</v>
      </c>
      <c r="I54" s="59">
        <v>4.2500000000000003E-2</v>
      </c>
      <c r="J54" s="59">
        <v>2.9999999999999997E-4</v>
      </c>
    </row>
    <row r="55" spans="1:10">
      <c r="A55" t="s">
        <v>1986</v>
      </c>
      <c r="B55" t="s">
        <v>1987</v>
      </c>
      <c r="C55" t="s">
        <v>102</v>
      </c>
      <c r="D55" t="s">
        <v>1988</v>
      </c>
      <c r="E55" s="58">
        <v>22274.15</v>
      </c>
      <c r="F55" s="58">
        <v>103.34989999999993</v>
      </c>
      <c r="G55" s="58">
        <v>92.348282619709806</v>
      </c>
      <c r="H55" s="59">
        <v>2.0000000000000001E-4</v>
      </c>
      <c r="I55" s="59">
        <v>2.69E-2</v>
      </c>
      <c r="J55" s="59">
        <v>2.0000000000000001E-4</v>
      </c>
    </row>
    <row r="56" spans="1:10">
      <c r="A56" t="s">
        <v>1989</v>
      </c>
      <c r="B56" t="s">
        <v>1990</v>
      </c>
      <c r="C56" t="s">
        <v>100</v>
      </c>
      <c r="D56" t="s">
        <v>283</v>
      </c>
      <c r="E56" s="58">
        <v>36028.06</v>
      </c>
      <c r="F56" s="58">
        <v>117.13580000000003</v>
      </c>
      <c r="G56" s="58">
        <v>153.06577011997601</v>
      </c>
      <c r="H56" s="59">
        <v>0</v>
      </c>
      <c r="I56" s="59">
        <v>4.4600000000000001E-2</v>
      </c>
      <c r="J56" s="59">
        <v>2.9999999999999997E-4</v>
      </c>
    </row>
    <row r="57" spans="1:10">
      <c r="A57" t="s">
        <v>1991</v>
      </c>
      <c r="B57" t="s">
        <v>1992</v>
      </c>
      <c r="C57" t="s">
        <v>102</v>
      </c>
      <c r="D57" t="s">
        <v>1993</v>
      </c>
      <c r="E57" s="58">
        <v>21868.959999999999</v>
      </c>
      <c r="F57" s="58">
        <v>93.620599999999982</v>
      </c>
      <c r="G57" s="58">
        <v>82.132902941202801</v>
      </c>
      <c r="H57" s="59">
        <v>0</v>
      </c>
      <c r="I57" s="59">
        <v>2.4E-2</v>
      </c>
      <c r="J57" s="59">
        <v>2.0000000000000001E-4</v>
      </c>
    </row>
    <row r="58" spans="1:10">
      <c r="A58" t="s">
        <v>1994</v>
      </c>
      <c r="B58" t="s">
        <v>1995</v>
      </c>
      <c r="C58" t="s">
        <v>102</v>
      </c>
      <c r="D58" t="s">
        <v>1996</v>
      </c>
      <c r="E58" s="58">
        <v>18418.73</v>
      </c>
      <c r="F58" s="58">
        <v>25.115899999999982</v>
      </c>
      <c r="G58" s="58">
        <v>18.557781178053599</v>
      </c>
      <c r="H58" s="59">
        <v>2.0000000000000001E-4</v>
      </c>
      <c r="I58" s="59">
        <v>5.4000000000000003E-3</v>
      </c>
      <c r="J58" s="59">
        <v>0</v>
      </c>
    </row>
    <row r="59" spans="1:10">
      <c r="A59" t="s">
        <v>1997</v>
      </c>
      <c r="B59" t="s">
        <v>1998</v>
      </c>
      <c r="C59" t="s">
        <v>100</v>
      </c>
      <c r="D59" t="s">
        <v>1999</v>
      </c>
      <c r="E59" s="58">
        <v>22995.46</v>
      </c>
      <c r="F59" s="58">
        <v>79.245099999999979</v>
      </c>
      <c r="G59" s="58">
        <v>66.094005913212399</v>
      </c>
      <c r="H59" s="59">
        <v>0</v>
      </c>
      <c r="I59" s="59">
        <v>1.9300000000000001E-2</v>
      </c>
      <c r="J59" s="59">
        <v>1E-4</v>
      </c>
    </row>
    <row r="60" spans="1:10">
      <c r="A60" t="s">
        <v>2000</v>
      </c>
      <c r="B60" t="s">
        <v>2001</v>
      </c>
      <c r="C60" t="s">
        <v>102</v>
      </c>
      <c r="D60" t="s">
        <v>2002</v>
      </c>
      <c r="E60" s="58">
        <v>24218.43</v>
      </c>
      <c r="F60" s="58">
        <v>63.564799999999977</v>
      </c>
      <c r="G60" s="58">
        <v>61.756161371034601</v>
      </c>
      <c r="H60" s="59">
        <v>0</v>
      </c>
      <c r="I60" s="59">
        <v>1.7999999999999999E-2</v>
      </c>
      <c r="J60" s="59">
        <v>1E-4</v>
      </c>
    </row>
    <row r="61" spans="1:10">
      <c r="A61" t="s">
        <v>2003</v>
      </c>
      <c r="B61" t="s">
        <v>2004</v>
      </c>
      <c r="C61" t="s">
        <v>102</v>
      </c>
      <c r="D61" t="s">
        <v>2005</v>
      </c>
      <c r="E61" s="58">
        <v>20799.72</v>
      </c>
      <c r="F61" s="58">
        <v>89.927700000000002</v>
      </c>
      <c r="G61" s="58">
        <v>75.035813843468304</v>
      </c>
      <c r="H61" s="59">
        <v>2.0000000000000001E-4</v>
      </c>
      <c r="I61" s="59">
        <v>2.1899999999999999E-2</v>
      </c>
      <c r="J61" s="59">
        <v>2.0000000000000001E-4</v>
      </c>
    </row>
    <row r="62" spans="1:10">
      <c r="A62" t="s">
        <v>2006</v>
      </c>
      <c r="B62" t="s">
        <v>2007</v>
      </c>
      <c r="C62" t="s">
        <v>102</v>
      </c>
      <c r="D62" t="s">
        <v>2008</v>
      </c>
      <c r="E62" s="58">
        <v>49442.18</v>
      </c>
      <c r="F62" s="58">
        <v>101.80060000000013</v>
      </c>
      <c r="G62" s="58">
        <v>201.91359982867999</v>
      </c>
      <c r="H62" s="59">
        <v>0</v>
      </c>
      <c r="I62" s="59">
        <v>5.8900000000000001E-2</v>
      </c>
      <c r="J62" s="59">
        <v>4.0000000000000002E-4</v>
      </c>
    </row>
    <row r="63" spans="1:10">
      <c r="A63" t="s">
        <v>2009</v>
      </c>
      <c r="B63" t="s">
        <v>2010</v>
      </c>
      <c r="C63" t="s">
        <v>100</v>
      </c>
      <c r="D63" t="s">
        <v>2011</v>
      </c>
      <c r="E63" s="58">
        <v>25583.75</v>
      </c>
      <c r="F63" s="58">
        <v>101.47489999999995</v>
      </c>
      <c r="G63" s="58">
        <v>94.160854311176195</v>
      </c>
      <c r="H63" s="59">
        <v>0</v>
      </c>
      <c r="I63" s="59">
        <v>2.75E-2</v>
      </c>
      <c r="J63" s="59">
        <v>2.0000000000000001E-4</v>
      </c>
    </row>
    <row r="64" spans="1:10">
      <c r="A64" t="s">
        <v>2012</v>
      </c>
      <c r="B64" t="s">
        <v>2013</v>
      </c>
      <c r="C64" t="s">
        <v>102</v>
      </c>
      <c r="D64" t="s">
        <v>693</v>
      </c>
      <c r="E64" s="58">
        <v>15182.09</v>
      </c>
      <c r="F64" s="58">
        <v>110.3134</v>
      </c>
      <c r="G64" s="58">
        <v>67.185794084412706</v>
      </c>
      <c r="H64" s="59">
        <v>1E-4</v>
      </c>
      <c r="I64" s="59">
        <v>1.9599999999999999E-2</v>
      </c>
      <c r="J64" s="59">
        <v>1E-4</v>
      </c>
    </row>
    <row r="65" spans="1:10">
      <c r="A65" t="s">
        <v>2014</v>
      </c>
      <c r="B65" t="s">
        <v>2015</v>
      </c>
      <c r="C65" t="s">
        <v>100</v>
      </c>
      <c r="D65" t="s">
        <v>2016</v>
      </c>
      <c r="E65" s="58">
        <v>20468.11</v>
      </c>
      <c r="F65" s="58">
        <v>63.939500000000066</v>
      </c>
      <c r="G65" s="58">
        <v>47.467300490643197</v>
      </c>
      <c r="H65" s="59">
        <v>2.0000000000000001E-4</v>
      </c>
      <c r="I65" s="59">
        <v>1.38E-2</v>
      </c>
      <c r="J65" s="59">
        <v>1E-4</v>
      </c>
    </row>
    <row r="66" spans="1:10">
      <c r="A66" t="s">
        <v>2017</v>
      </c>
      <c r="B66" t="s">
        <v>2018</v>
      </c>
      <c r="C66" t="s">
        <v>100</v>
      </c>
      <c r="D66" t="s">
        <v>2019</v>
      </c>
      <c r="E66" s="58">
        <v>29727.67</v>
      </c>
      <c r="F66" s="58">
        <v>51.216400000000036</v>
      </c>
      <c r="G66" s="58">
        <v>55.222679504570799</v>
      </c>
      <c r="H66" s="59">
        <v>2.0000000000000001E-4</v>
      </c>
      <c r="I66" s="59">
        <v>1.61E-2</v>
      </c>
      <c r="J66" s="59">
        <v>1E-4</v>
      </c>
    </row>
    <row r="67" spans="1:10">
      <c r="A67" t="s">
        <v>2020</v>
      </c>
      <c r="B67" t="s">
        <v>2021</v>
      </c>
      <c r="C67" t="s">
        <v>100</v>
      </c>
      <c r="D67" t="s">
        <v>2022</v>
      </c>
      <c r="E67" s="58">
        <v>5965.96</v>
      </c>
      <c r="F67" s="58">
        <v>115.3809000000001</v>
      </c>
      <c r="G67" s="58">
        <v>24.966738645128299</v>
      </c>
      <c r="H67" s="59">
        <v>0</v>
      </c>
      <c r="I67" s="59">
        <v>7.3000000000000001E-3</v>
      </c>
      <c r="J67" s="59">
        <v>1E-4</v>
      </c>
    </row>
    <row r="68" spans="1:10">
      <c r="A68" t="s">
        <v>2023</v>
      </c>
      <c r="B68" t="s">
        <v>2024</v>
      </c>
      <c r="C68" t="s">
        <v>100</v>
      </c>
      <c r="D68" t="s">
        <v>2025</v>
      </c>
      <c r="E68" s="58">
        <v>31890.43</v>
      </c>
      <c r="F68" s="58">
        <v>103.92869999999994</v>
      </c>
      <c r="G68" s="58">
        <v>120.210782916008</v>
      </c>
      <c r="H68" s="59">
        <v>0</v>
      </c>
      <c r="I68" s="59">
        <v>3.5099999999999999E-2</v>
      </c>
      <c r="J68" s="59">
        <v>2.9999999999999997E-4</v>
      </c>
    </row>
    <row r="69" spans="1:10">
      <c r="A69" t="s">
        <v>2026</v>
      </c>
      <c r="B69" t="s">
        <v>2027</v>
      </c>
      <c r="C69" t="s">
        <v>104</v>
      </c>
      <c r="D69" t="s">
        <v>2028</v>
      </c>
      <c r="E69" s="58">
        <v>5236.28</v>
      </c>
      <c r="F69" s="58">
        <v>100.59670000000007</v>
      </c>
      <c r="G69" s="58">
        <v>24.3407057307457</v>
      </c>
      <c r="H69" s="59">
        <v>0</v>
      </c>
      <c r="I69" s="59">
        <v>7.1000000000000004E-3</v>
      </c>
      <c r="J69" s="59">
        <v>1E-4</v>
      </c>
    </row>
    <row r="70" spans="1:10">
      <c r="A70" t="s">
        <v>2029</v>
      </c>
      <c r="B70" t="s">
        <v>2030</v>
      </c>
      <c r="C70" t="s">
        <v>100</v>
      </c>
      <c r="D70" t="s">
        <v>2031</v>
      </c>
      <c r="E70" s="58">
        <v>4477.5200000000004</v>
      </c>
      <c r="F70" s="58">
        <v>98.227999999999994</v>
      </c>
      <c r="G70" s="58">
        <v>15.9521928594912</v>
      </c>
      <c r="H70" s="59">
        <v>0</v>
      </c>
      <c r="I70" s="59">
        <v>4.7000000000000002E-3</v>
      </c>
      <c r="J70" s="59">
        <v>0</v>
      </c>
    </row>
    <row r="71" spans="1:10">
      <c r="A71" t="s">
        <v>189</v>
      </c>
      <c r="B71" s="115" t="s">
        <v>3488</v>
      </c>
      <c r="C71" s="115" t="s">
        <v>3488</v>
      </c>
      <c r="D71" s="115" t="s">
        <v>3488</v>
      </c>
      <c r="E71" s="115" t="s">
        <v>3488</v>
      </c>
      <c r="F71" s="115" t="s">
        <v>3488</v>
      </c>
      <c r="G71" s="115" t="s">
        <v>3488</v>
      </c>
      <c r="H71" s="115" t="s">
        <v>3488</v>
      </c>
      <c r="I71" s="115" t="s">
        <v>3488</v>
      </c>
      <c r="J71" s="115" t="s">
        <v>3488</v>
      </c>
    </row>
    <row r="72" spans="1:10">
      <c r="A72" t="s">
        <v>300</v>
      </c>
      <c r="B72" s="115" t="s">
        <v>3488</v>
      </c>
      <c r="C72" s="115" t="s">
        <v>3488</v>
      </c>
      <c r="D72" s="115" t="s">
        <v>3488</v>
      </c>
      <c r="E72" s="115" t="s">
        <v>3488</v>
      </c>
      <c r="F72" s="115" t="s">
        <v>3488</v>
      </c>
      <c r="G72" s="115" t="s">
        <v>3488</v>
      </c>
      <c r="H72" s="115" t="s">
        <v>3488</v>
      </c>
      <c r="I72" s="115" t="s">
        <v>3488</v>
      </c>
      <c r="J72" s="115" t="s">
        <v>3488</v>
      </c>
    </row>
    <row r="73" spans="1:10">
      <c r="A73" t="s">
        <v>301</v>
      </c>
      <c r="B73" s="115" t="s">
        <v>3488</v>
      </c>
      <c r="C73" s="115" t="s">
        <v>3488</v>
      </c>
      <c r="D73" s="115" t="s">
        <v>3488</v>
      </c>
      <c r="E73" s="115" t="s">
        <v>3488</v>
      </c>
      <c r="F73" s="115" t="s">
        <v>3488</v>
      </c>
      <c r="G73" s="115" t="s">
        <v>3488</v>
      </c>
      <c r="H73" s="115" t="s">
        <v>3488</v>
      </c>
      <c r="I73" s="115" t="s">
        <v>3488</v>
      </c>
      <c r="J73" s="115" t="s">
        <v>3488</v>
      </c>
    </row>
    <row r="74" spans="1:10">
      <c r="A74" t="s">
        <v>302</v>
      </c>
      <c r="B74" s="115" t="s">
        <v>3488</v>
      </c>
      <c r="C74" s="115" t="s">
        <v>3488</v>
      </c>
      <c r="D74" s="115" t="s">
        <v>3488</v>
      </c>
      <c r="E74" s="115" t="s">
        <v>3488</v>
      </c>
      <c r="F74" s="115" t="s">
        <v>3488</v>
      </c>
      <c r="G74" s="115" t="s">
        <v>3488</v>
      </c>
      <c r="H74" s="115" t="s">
        <v>3488</v>
      </c>
      <c r="I74" s="115" t="s">
        <v>3488</v>
      </c>
      <c r="J74" s="115" t="s">
        <v>3488</v>
      </c>
    </row>
    <row r="75" spans="1:10" hidden="1">
      <c r="B75" s="14"/>
    </row>
    <row r="76" spans="1:10" hidden="1">
      <c r="B76" s="14"/>
    </row>
    <row r="77" spans="1:10" hidden="1">
      <c r="B77" s="14"/>
    </row>
    <row r="78" spans="1:10" hidden="1">
      <c r="B78" s="14"/>
    </row>
    <row r="79" spans="1:10" hidden="1">
      <c r="B79" s="14"/>
    </row>
    <row r="80" spans="1:10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1000-000000000000}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34" width="5.7109375" style="14" hidden="1"/>
    <col min="35" max="43" width="9.140625" style="14" hidden="1"/>
    <col min="44" max="52" width="0" style="14" hidden="1"/>
    <col min="53" max="16384" width="9.140625" style="14" hidden="1"/>
  </cols>
  <sheetData>
    <row r="1" spans="1:15">
      <c r="A1" s="2" t="s">
        <v>0</v>
      </c>
      <c r="B1" s="63" t="s">
        <v>3487</v>
      </c>
    </row>
    <row r="2" spans="1:15">
      <c r="A2" s="2" t="s">
        <v>1</v>
      </c>
      <c r="B2" s="10" t="s">
        <v>2694</v>
      </c>
    </row>
    <row r="3" spans="1:15">
      <c r="A3" s="2" t="s">
        <v>2</v>
      </c>
      <c r="B3" s="21" t="s">
        <v>2695</v>
      </c>
    </row>
    <row r="4" spans="1:15">
      <c r="A4" s="2" t="s">
        <v>3</v>
      </c>
      <c r="B4" s="64" t="s">
        <v>165</v>
      </c>
    </row>
    <row r="5" spans="1:15" ht="18.75">
      <c r="A5" s="90" t="s">
        <v>121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15" s="16" customFormat="1">
      <c r="A6" s="35" t="s">
        <v>92</v>
      </c>
      <c r="B6" s="36" t="s">
        <v>46</v>
      </c>
      <c r="C6" s="36" t="s">
        <v>80</v>
      </c>
      <c r="D6" s="36" t="s">
        <v>50</v>
      </c>
      <c r="E6" s="36" t="s">
        <v>67</v>
      </c>
      <c r="F6" s="36" t="s">
        <v>155</v>
      </c>
      <c r="G6" s="36" t="s">
        <v>156</v>
      </c>
      <c r="H6" s="36" t="s">
        <v>5</v>
      </c>
      <c r="I6" s="36" t="s">
        <v>69</v>
      </c>
      <c r="J6" s="36" t="s">
        <v>54</v>
      </c>
      <c r="K6" s="37" t="s">
        <v>151</v>
      </c>
      <c r="L6" s="14"/>
      <c r="M6" s="14"/>
      <c r="N6" s="14"/>
      <c r="O6" s="14"/>
    </row>
    <row r="7" spans="1:15" s="16" customFormat="1">
      <c r="A7" s="107" t="s">
        <v>3488</v>
      </c>
      <c r="B7" s="108" t="s">
        <v>3488</v>
      </c>
      <c r="C7" s="108" t="s">
        <v>3488</v>
      </c>
      <c r="D7" s="108" t="s">
        <v>3488</v>
      </c>
      <c r="E7" s="17" t="s">
        <v>70</v>
      </c>
      <c r="F7" s="17" t="s">
        <v>152</v>
      </c>
      <c r="G7" s="108" t="s">
        <v>3488</v>
      </c>
      <c r="H7" s="17" t="s">
        <v>6</v>
      </c>
      <c r="I7" s="23" t="s">
        <v>7</v>
      </c>
      <c r="J7" s="23" t="s">
        <v>7</v>
      </c>
      <c r="K7" s="24" t="s">
        <v>7</v>
      </c>
      <c r="L7" s="14"/>
      <c r="M7" s="14"/>
      <c r="N7" s="14"/>
      <c r="O7" s="14"/>
    </row>
    <row r="8" spans="1:15" s="18" customFormat="1" ht="20.25">
      <c r="A8" s="109" t="s">
        <v>3488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26" t="s">
        <v>62</v>
      </c>
      <c r="K8" s="26" t="s">
        <v>63</v>
      </c>
      <c r="L8" s="14"/>
      <c r="M8" s="14"/>
      <c r="N8" s="14"/>
      <c r="O8" s="14"/>
    </row>
    <row r="9" spans="1:15" s="18" customFormat="1" ht="20.25">
      <c r="A9" s="19" t="s">
        <v>93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56">
        <v>0.05</v>
      </c>
      <c r="G9" s="110" t="s">
        <v>3488</v>
      </c>
      <c r="H9" s="56">
        <v>1.63E-9</v>
      </c>
      <c r="I9" s="110" t="s">
        <v>3488</v>
      </c>
      <c r="J9" s="57">
        <v>0</v>
      </c>
      <c r="K9" s="57">
        <v>0</v>
      </c>
      <c r="L9" s="14"/>
      <c r="M9" s="14"/>
      <c r="N9" s="14"/>
      <c r="O9" s="14"/>
    </row>
    <row r="10" spans="1:15">
      <c r="A10" s="60" t="s">
        <v>2032</v>
      </c>
      <c r="B10" s="115" t="s">
        <v>3488</v>
      </c>
      <c r="C10" s="115" t="s">
        <v>3488</v>
      </c>
      <c r="D10" s="115" t="s">
        <v>3488</v>
      </c>
      <c r="E10" s="115" t="s">
        <v>3488</v>
      </c>
      <c r="F10" s="62">
        <v>0.05</v>
      </c>
      <c r="G10" s="115" t="s">
        <v>3488</v>
      </c>
      <c r="H10" s="62">
        <v>1.63E-9</v>
      </c>
      <c r="I10" s="115" t="s">
        <v>3488</v>
      </c>
      <c r="J10" s="61">
        <v>0</v>
      </c>
      <c r="K10" s="61">
        <v>0</v>
      </c>
    </row>
    <row r="11" spans="1:15">
      <c r="A11" t="s">
        <v>2033</v>
      </c>
      <c r="B11" t="s">
        <v>2034</v>
      </c>
      <c r="C11" t="s">
        <v>620</v>
      </c>
      <c r="D11" t="s">
        <v>98</v>
      </c>
      <c r="E11" t="s">
        <v>2035</v>
      </c>
      <c r="F11" s="58">
        <v>0.04</v>
      </c>
      <c r="G11" s="58">
        <v>2.0999999999999999E-3</v>
      </c>
      <c r="H11" s="58">
        <v>8.3999999999999999E-10</v>
      </c>
      <c r="I11" s="59">
        <v>0</v>
      </c>
      <c r="J11" s="59">
        <v>0</v>
      </c>
      <c r="K11" s="59">
        <v>0</v>
      </c>
    </row>
    <row r="12" spans="1:15">
      <c r="A12" t="s">
        <v>2036</v>
      </c>
      <c r="B12" t="s">
        <v>2037</v>
      </c>
      <c r="C12" t="s">
        <v>109</v>
      </c>
      <c r="D12" t="s">
        <v>98</v>
      </c>
      <c r="E12" t="s">
        <v>2038</v>
      </c>
      <c r="F12" s="58">
        <v>0.01</v>
      </c>
      <c r="G12" s="58">
        <v>7.9000000000000008E-3</v>
      </c>
      <c r="H12" s="58">
        <v>7.8999999999999996E-10</v>
      </c>
      <c r="I12" s="59">
        <v>0</v>
      </c>
      <c r="J12" s="59">
        <v>0</v>
      </c>
      <c r="K12" s="59">
        <v>0</v>
      </c>
    </row>
    <row r="13" spans="1:15">
      <c r="A13" s="60" t="s">
        <v>1776</v>
      </c>
      <c r="B13" s="115" t="s">
        <v>3488</v>
      </c>
      <c r="C13" s="115" t="s">
        <v>3488</v>
      </c>
      <c r="D13" s="115" t="s">
        <v>3488</v>
      </c>
      <c r="E13" s="115" t="s">
        <v>3488</v>
      </c>
      <c r="F13" s="62">
        <v>0</v>
      </c>
      <c r="G13" s="115" t="s">
        <v>3488</v>
      </c>
      <c r="H13" s="62">
        <v>0</v>
      </c>
      <c r="I13" s="115" t="s">
        <v>3488</v>
      </c>
      <c r="J13" s="61">
        <v>0</v>
      </c>
      <c r="K13" s="61">
        <v>0</v>
      </c>
    </row>
    <row r="14" spans="1:15">
      <c r="A14" t="s">
        <v>176</v>
      </c>
      <c r="B14" t="s">
        <v>176</v>
      </c>
      <c r="C14" t="s">
        <v>176</v>
      </c>
      <c r="D14" t="s">
        <v>176</v>
      </c>
      <c r="E14" s="115" t="s">
        <v>3488</v>
      </c>
      <c r="F14" s="58">
        <v>0</v>
      </c>
      <c r="G14" s="58">
        <v>0</v>
      </c>
      <c r="H14" s="58">
        <v>0</v>
      </c>
      <c r="I14" s="59">
        <v>0</v>
      </c>
      <c r="J14" s="59">
        <v>0</v>
      </c>
      <c r="K14" s="59">
        <v>0</v>
      </c>
    </row>
    <row r="15" spans="1:15">
      <c r="A15" t="s">
        <v>189</v>
      </c>
      <c r="B15" s="115" t="s">
        <v>3488</v>
      </c>
      <c r="C15" s="115" t="s">
        <v>3488</v>
      </c>
      <c r="D15" s="115" t="s">
        <v>3488</v>
      </c>
      <c r="E15" s="115" t="s">
        <v>3488</v>
      </c>
      <c r="F15" s="115" t="s">
        <v>3488</v>
      </c>
      <c r="G15" s="115" t="s">
        <v>3488</v>
      </c>
      <c r="H15" s="115" t="s">
        <v>3488</v>
      </c>
      <c r="I15" s="115" t="s">
        <v>3488</v>
      </c>
      <c r="J15" s="115" t="s">
        <v>3488</v>
      </c>
      <c r="K15" s="115" t="s">
        <v>3488</v>
      </c>
    </row>
    <row r="16" spans="1:15">
      <c r="A16" t="s">
        <v>300</v>
      </c>
      <c r="B16" s="115" t="s">
        <v>3488</v>
      </c>
      <c r="C16" s="115" t="s">
        <v>3488</v>
      </c>
      <c r="D16" s="115" t="s">
        <v>3488</v>
      </c>
      <c r="E16" s="115" t="s">
        <v>3488</v>
      </c>
      <c r="F16" s="115" t="s">
        <v>3488</v>
      </c>
      <c r="G16" s="115" t="s">
        <v>3488</v>
      </c>
      <c r="H16" s="115" t="s">
        <v>3488</v>
      </c>
      <c r="I16" s="115" t="s">
        <v>3488</v>
      </c>
      <c r="J16" s="115" t="s">
        <v>3488</v>
      </c>
      <c r="K16" s="115" t="s">
        <v>3488</v>
      </c>
    </row>
    <row r="17" spans="1:11">
      <c r="A17" t="s">
        <v>301</v>
      </c>
      <c r="B17" s="115" t="s">
        <v>3488</v>
      </c>
      <c r="C17" s="115" t="s">
        <v>3488</v>
      </c>
      <c r="D17" s="115" t="s">
        <v>3488</v>
      </c>
      <c r="E17" s="115" t="s">
        <v>3488</v>
      </c>
      <c r="F17" s="115" t="s">
        <v>3488</v>
      </c>
      <c r="G17" s="115" t="s">
        <v>3488</v>
      </c>
      <c r="H17" s="115" t="s">
        <v>3488</v>
      </c>
      <c r="I17" s="115" t="s">
        <v>3488</v>
      </c>
      <c r="J17" s="115" t="s">
        <v>3488</v>
      </c>
      <c r="K17" s="115" t="s">
        <v>3488</v>
      </c>
    </row>
    <row r="18" spans="1:11">
      <c r="A18" t="s">
        <v>302</v>
      </c>
      <c r="B18" s="115" t="s">
        <v>3488</v>
      </c>
      <c r="C18" s="115" t="s">
        <v>3488</v>
      </c>
      <c r="D18" s="115" t="s">
        <v>3488</v>
      </c>
      <c r="E18" s="115" t="s">
        <v>3488</v>
      </c>
      <c r="F18" s="115" t="s">
        <v>3488</v>
      </c>
      <c r="G18" s="115" t="s">
        <v>3488</v>
      </c>
      <c r="H18" s="115" t="s">
        <v>3488</v>
      </c>
      <c r="I18" s="115" t="s">
        <v>3488</v>
      </c>
      <c r="J18" s="115" t="s">
        <v>3488</v>
      </c>
      <c r="K18" s="115" t="s">
        <v>3488</v>
      </c>
    </row>
    <row r="19" spans="1:11" hidden="1">
      <c r="B19" s="14"/>
      <c r="C19" s="14"/>
    </row>
    <row r="20" spans="1:11" hidden="1">
      <c r="B20" s="14"/>
      <c r="C20" s="14"/>
    </row>
    <row r="21" spans="1:11" hidden="1"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34" width="5.7109375" style="14" hidden="1"/>
    <col min="35" max="43" width="9.140625" style="14" hidden="1"/>
    <col min="44" max="52" width="0" style="14" hidden="1"/>
    <col min="53" max="16384" width="9.140625" style="14" hidden="1"/>
  </cols>
  <sheetData>
    <row r="1" spans="1:12">
      <c r="A1" s="2" t="s">
        <v>0</v>
      </c>
      <c r="B1" s="63" t="s">
        <v>3487</v>
      </c>
    </row>
    <row r="2" spans="1:12">
      <c r="A2" s="2" t="s">
        <v>1</v>
      </c>
      <c r="B2" s="10" t="s">
        <v>2694</v>
      </c>
    </row>
    <row r="3" spans="1:12">
      <c r="A3" s="2" t="s">
        <v>2</v>
      </c>
      <c r="B3" s="21" t="s">
        <v>2695</v>
      </c>
    </row>
    <row r="4" spans="1:12">
      <c r="A4" s="2" t="s">
        <v>3</v>
      </c>
      <c r="B4" s="64" t="s">
        <v>165</v>
      </c>
    </row>
    <row r="5" spans="1:12" ht="18.75">
      <c r="A5" s="90" t="s">
        <v>122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12" s="16" customFormat="1">
      <c r="A6" s="35" t="s">
        <v>92</v>
      </c>
      <c r="B6" s="36" t="s">
        <v>46</v>
      </c>
      <c r="C6" s="36" t="s">
        <v>80</v>
      </c>
      <c r="D6" s="36" t="s">
        <v>50</v>
      </c>
      <c r="E6" s="36" t="s">
        <v>67</v>
      </c>
      <c r="F6" s="36" t="s">
        <v>155</v>
      </c>
      <c r="G6" s="36" t="s">
        <v>156</v>
      </c>
      <c r="H6" s="36" t="s">
        <v>5</v>
      </c>
      <c r="I6" s="36" t="s">
        <v>69</v>
      </c>
      <c r="J6" s="36" t="s">
        <v>54</v>
      </c>
      <c r="K6" s="37" t="s">
        <v>151</v>
      </c>
      <c r="L6" s="14"/>
    </row>
    <row r="7" spans="1:12" s="16" customFormat="1">
      <c r="A7" s="107" t="s">
        <v>3488</v>
      </c>
      <c r="B7" s="108" t="s">
        <v>3488</v>
      </c>
      <c r="C7" s="108" t="s">
        <v>3488</v>
      </c>
      <c r="D7" s="108" t="s">
        <v>3488</v>
      </c>
      <c r="E7" s="17" t="s">
        <v>70</v>
      </c>
      <c r="F7" s="17" t="s">
        <v>152</v>
      </c>
      <c r="G7" s="108" t="s">
        <v>3488</v>
      </c>
      <c r="H7" s="17" t="s">
        <v>6</v>
      </c>
      <c r="I7" s="23" t="s">
        <v>7</v>
      </c>
      <c r="J7" s="23" t="s">
        <v>7</v>
      </c>
      <c r="K7" s="24" t="s">
        <v>7</v>
      </c>
    </row>
    <row r="8" spans="1:12" s="18" customFormat="1" ht="20.25">
      <c r="A8" s="109" t="s">
        <v>3488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26" t="s">
        <v>62</v>
      </c>
      <c r="K8" s="26" t="s">
        <v>63</v>
      </c>
    </row>
    <row r="9" spans="1:12" s="18" customFormat="1" ht="20.25">
      <c r="A9" s="19" t="s">
        <v>95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56">
        <v>8.65</v>
      </c>
      <c r="G9" s="110" t="s">
        <v>3488</v>
      </c>
      <c r="H9" s="56">
        <v>1.904895E-5</v>
      </c>
      <c r="I9" s="110" t="s">
        <v>3488</v>
      </c>
      <c r="J9" s="57">
        <v>1</v>
      </c>
      <c r="K9" s="57">
        <v>0</v>
      </c>
    </row>
    <row r="10" spans="1:12">
      <c r="A10" s="60" t="s">
        <v>170</v>
      </c>
      <c r="B10" s="115" t="s">
        <v>3488</v>
      </c>
      <c r="C10" s="115" t="s">
        <v>3488</v>
      </c>
      <c r="D10" s="115" t="s">
        <v>3488</v>
      </c>
      <c r="E10" s="115" t="s">
        <v>3488</v>
      </c>
      <c r="F10" s="62">
        <v>8.65</v>
      </c>
      <c r="G10" s="115" t="s">
        <v>3488</v>
      </c>
      <c r="H10" s="62">
        <v>1.904895E-5</v>
      </c>
      <c r="I10" s="115" t="s">
        <v>3488</v>
      </c>
      <c r="J10" s="61">
        <v>1</v>
      </c>
      <c r="K10" s="61">
        <v>0</v>
      </c>
    </row>
    <row r="11" spans="1:12">
      <c r="A11" s="60" t="s">
        <v>1779</v>
      </c>
      <c r="B11" s="115" t="s">
        <v>3488</v>
      </c>
      <c r="C11" s="115" t="s">
        <v>3488</v>
      </c>
      <c r="D11" s="115" t="s">
        <v>3488</v>
      </c>
      <c r="E11" s="115" t="s">
        <v>3488</v>
      </c>
      <c r="F11" s="62">
        <v>0</v>
      </c>
      <c r="G11" s="115" t="s">
        <v>3488</v>
      </c>
      <c r="H11" s="62">
        <v>0</v>
      </c>
      <c r="I11" s="115" t="s">
        <v>3488</v>
      </c>
      <c r="J11" s="61">
        <v>0</v>
      </c>
      <c r="K11" s="61">
        <v>0</v>
      </c>
    </row>
    <row r="12" spans="1:12">
      <c r="A12" t="s">
        <v>176</v>
      </c>
      <c r="B12" t="s">
        <v>176</v>
      </c>
      <c r="C12" t="s">
        <v>176</v>
      </c>
      <c r="D12" t="s">
        <v>176</v>
      </c>
      <c r="E12" s="115" t="s">
        <v>3488</v>
      </c>
      <c r="F12" s="58">
        <v>0</v>
      </c>
      <c r="G12" s="58">
        <v>0</v>
      </c>
      <c r="H12" s="58">
        <v>0</v>
      </c>
      <c r="I12" s="59">
        <v>0</v>
      </c>
      <c r="J12" s="59">
        <v>0</v>
      </c>
      <c r="K12" s="59">
        <v>0</v>
      </c>
    </row>
    <row r="13" spans="1:12">
      <c r="A13" s="60" t="s">
        <v>1780</v>
      </c>
      <c r="B13" s="115" t="s">
        <v>3488</v>
      </c>
      <c r="C13" s="115" t="s">
        <v>3488</v>
      </c>
      <c r="D13" s="115" t="s">
        <v>3488</v>
      </c>
      <c r="E13" s="115" t="s">
        <v>3488</v>
      </c>
      <c r="F13" s="62">
        <v>8.65</v>
      </c>
      <c r="G13" s="115" t="s">
        <v>3488</v>
      </c>
      <c r="H13" s="62">
        <v>1.904895E-5</v>
      </c>
      <c r="I13" s="115" t="s">
        <v>3488</v>
      </c>
      <c r="J13" s="61">
        <v>1</v>
      </c>
      <c r="K13" s="61">
        <v>0</v>
      </c>
    </row>
    <row r="14" spans="1:12">
      <c r="A14" t="s">
        <v>2039</v>
      </c>
      <c r="B14" t="s">
        <v>2040</v>
      </c>
      <c r="C14" t="s">
        <v>108</v>
      </c>
      <c r="D14" t="s">
        <v>100</v>
      </c>
      <c r="E14" t="s">
        <v>232</v>
      </c>
      <c r="F14" s="58">
        <v>4.37</v>
      </c>
      <c r="G14" s="58">
        <v>-1.1333</v>
      </c>
      <c r="H14" s="58">
        <v>-4.9525209999999999E-5</v>
      </c>
      <c r="I14" s="59">
        <v>0</v>
      </c>
      <c r="J14" s="59">
        <v>-2.5998999999999999</v>
      </c>
      <c r="K14" s="59">
        <v>0</v>
      </c>
    </row>
    <row r="15" spans="1:12">
      <c r="A15" t="s">
        <v>2041</v>
      </c>
      <c r="B15" t="s">
        <v>2042</v>
      </c>
      <c r="C15" t="s">
        <v>108</v>
      </c>
      <c r="D15" t="s">
        <v>100</v>
      </c>
      <c r="E15" t="s">
        <v>232</v>
      </c>
      <c r="F15" s="58">
        <v>4.28</v>
      </c>
      <c r="G15" s="58">
        <v>1.6022000000000001</v>
      </c>
      <c r="H15" s="58">
        <v>6.8574159999999995E-5</v>
      </c>
      <c r="I15" s="59">
        <v>0</v>
      </c>
      <c r="J15" s="59">
        <v>3.5998999999999999</v>
      </c>
      <c r="K15" s="59">
        <v>0</v>
      </c>
    </row>
    <row r="16" spans="1:12">
      <c r="A16" s="60" t="s">
        <v>2043</v>
      </c>
      <c r="B16" s="115" t="s">
        <v>3488</v>
      </c>
      <c r="C16" s="115" t="s">
        <v>3488</v>
      </c>
      <c r="D16" s="115" t="s">
        <v>3488</v>
      </c>
      <c r="E16" s="115" t="s">
        <v>3488</v>
      </c>
      <c r="F16" s="62">
        <v>0</v>
      </c>
      <c r="G16" s="115" t="s">
        <v>3488</v>
      </c>
      <c r="H16" s="62">
        <v>0</v>
      </c>
      <c r="I16" s="115" t="s">
        <v>3488</v>
      </c>
      <c r="J16" s="61">
        <v>0</v>
      </c>
      <c r="K16" s="61">
        <v>0</v>
      </c>
    </row>
    <row r="17" spans="1:11">
      <c r="A17" t="s">
        <v>176</v>
      </c>
      <c r="B17" t="s">
        <v>176</v>
      </c>
      <c r="C17" t="s">
        <v>176</v>
      </c>
      <c r="D17" t="s">
        <v>176</v>
      </c>
      <c r="E17" s="115" t="s">
        <v>3488</v>
      </c>
      <c r="F17" s="58">
        <v>0</v>
      </c>
      <c r="G17" s="58">
        <v>0</v>
      </c>
      <c r="H17" s="58">
        <v>0</v>
      </c>
      <c r="I17" s="59">
        <v>0</v>
      </c>
      <c r="J17" s="59">
        <v>0</v>
      </c>
      <c r="K17" s="59">
        <v>0</v>
      </c>
    </row>
    <row r="18" spans="1:11">
      <c r="A18" s="60" t="s">
        <v>1781</v>
      </c>
      <c r="B18" s="115" t="s">
        <v>3488</v>
      </c>
      <c r="C18" s="115" t="s">
        <v>3488</v>
      </c>
      <c r="D18" s="115" t="s">
        <v>3488</v>
      </c>
      <c r="E18" s="115" t="s">
        <v>3488</v>
      </c>
      <c r="F18" s="62">
        <v>0</v>
      </c>
      <c r="G18" s="115" t="s">
        <v>3488</v>
      </c>
      <c r="H18" s="62">
        <v>0</v>
      </c>
      <c r="I18" s="115" t="s">
        <v>3488</v>
      </c>
      <c r="J18" s="61">
        <v>0</v>
      </c>
      <c r="K18" s="61">
        <v>0</v>
      </c>
    </row>
    <row r="19" spans="1:11">
      <c r="A19" t="s">
        <v>176</v>
      </c>
      <c r="B19" t="s">
        <v>176</v>
      </c>
      <c r="C19" t="s">
        <v>176</v>
      </c>
      <c r="D19" t="s">
        <v>176</v>
      </c>
      <c r="E19" s="115" t="s">
        <v>3488</v>
      </c>
      <c r="F19" s="58">
        <v>0</v>
      </c>
      <c r="G19" s="58">
        <v>0</v>
      </c>
      <c r="H19" s="58">
        <v>0</v>
      </c>
      <c r="I19" s="59">
        <v>0</v>
      </c>
      <c r="J19" s="59">
        <v>0</v>
      </c>
      <c r="K19" s="59">
        <v>0</v>
      </c>
    </row>
    <row r="20" spans="1:11">
      <c r="A20" s="60" t="s">
        <v>828</v>
      </c>
      <c r="B20" s="115" t="s">
        <v>3488</v>
      </c>
      <c r="C20" s="115" t="s">
        <v>3488</v>
      </c>
      <c r="D20" s="115" t="s">
        <v>3488</v>
      </c>
      <c r="E20" s="115" t="s">
        <v>3488</v>
      </c>
      <c r="F20" s="62">
        <v>0</v>
      </c>
      <c r="G20" s="115" t="s">
        <v>3488</v>
      </c>
      <c r="H20" s="62">
        <v>0</v>
      </c>
      <c r="I20" s="115" t="s">
        <v>3488</v>
      </c>
      <c r="J20" s="61">
        <v>0</v>
      </c>
      <c r="K20" s="61">
        <v>0</v>
      </c>
    </row>
    <row r="21" spans="1:11">
      <c r="A21" t="s">
        <v>176</v>
      </c>
      <c r="B21" t="s">
        <v>176</v>
      </c>
      <c r="C21" t="s">
        <v>176</v>
      </c>
      <c r="D21" t="s">
        <v>176</v>
      </c>
      <c r="E21" s="115" t="s">
        <v>3488</v>
      </c>
      <c r="F21" s="58">
        <v>0</v>
      </c>
      <c r="G21" s="58">
        <v>0</v>
      </c>
      <c r="H21" s="58">
        <v>0</v>
      </c>
      <c r="I21" s="59">
        <v>0</v>
      </c>
      <c r="J21" s="59">
        <v>0</v>
      </c>
      <c r="K21" s="59">
        <v>0</v>
      </c>
    </row>
    <row r="22" spans="1:11">
      <c r="A22" s="60" t="s">
        <v>187</v>
      </c>
      <c r="B22" s="115" t="s">
        <v>3488</v>
      </c>
      <c r="C22" s="115" t="s">
        <v>3488</v>
      </c>
      <c r="D22" s="115" t="s">
        <v>3488</v>
      </c>
      <c r="E22" s="115" t="s">
        <v>3488</v>
      </c>
      <c r="F22" s="62">
        <v>0</v>
      </c>
      <c r="G22" s="115" t="s">
        <v>3488</v>
      </c>
      <c r="H22" s="62">
        <v>0</v>
      </c>
      <c r="I22" s="115" t="s">
        <v>3488</v>
      </c>
      <c r="J22" s="61">
        <v>0</v>
      </c>
      <c r="K22" s="61">
        <v>0</v>
      </c>
    </row>
    <row r="23" spans="1:11">
      <c r="A23" s="60" t="s">
        <v>1779</v>
      </c>
      <c r="B23" s="115" t="s">
        <v>3488</v>
      </c>
      <c r="C23" s="115" t="s">
        <v>3488</v>
      </c>
      <c r="D23" s="115" t="s">
        <v>3488</v>
      </c>
      <c r="E23" s="115" t="s">
        <v>3488</v>
      </c>
      <c r="F23" s="62">
        <v>0</v>
      </c>
      <c r="G23" s="115" t="s">
        <v>3488</v>
      </c>
      <c r="H23" s="62">
        <v>0</v>
      </c>
      <c r="I23" s="115" t="s">
        <v>3488</v>
      </c>
      <c r="J23" s="61">
        <v>0</v>
      </c>
      <c r="K23" s="61">
        <v>0</v>
      </c>
    </row>
    <row r="24" spans="1:11">
      <c r="A24" t="s">
        <v>176</v>
      </c>
      <c r="B24" t="s">
        <v>176</v>
      </c>
      <c r="C24" t="s">
        <v>176</v>
      </c>
      <c r="D24" t="s">
        <v>176</v>
      </c>
      <c r="E24" s="115" t="s">
        <v>3488</v>
      </c>
      <c r="F24" s="58">
        <v>0</v>
      </c>
      <c r="G24" s="58">
        <v>0</v>
      </c>
      <c r="H24" s="58">
        <v>0</v>
      </c>
      <c r="I24" s="59">
        <v>0</v>
      </c>
      <c r="J24" s="59">
        <v>0</v>
      </c>
      <c r="K24" s="59">
        <v>0</v>
      </c>
    </row>
    <row r="25" spans="1:11">
      <c r="A25" s="60" t="s">
        <v>1782</v>
      </c>
      <c r="B25" s="115" t="s">
        <v>3488</v>
      </c>
      <c r="C25" s="115" t="s">
        <v>3488</v>
      </c>
      <c r="D25" s="115" t="s">
        <v>3488</v>
      </c>
      <c r="E25" s="115" t="s">
        <v>3488</v>
      </c>
      <c r="F25" s="62">
        <v>0</v>
      </c>
      <c r="G25" s="115" t="s">
        <v>3488</v>
      </c>
      <c r="H25" s="62">
        <v>0</v>
      </c>
      <c r="I25" s="115" t="s">
        <v>3488</v>
      </c>
      <c r="J25" s="61">
        <v>0</v>
      </c>
      <c r="K25" s="61">
        <v>0</v>
      </c>
    </row>
    <row r="26" spans="1:11">
      <c r="A26" t="s">
        <v>176</v>
      </c>
      <c r="B26" t="s">
        <v>176</v>
      </c>
      <c r="C26" t="s">
        <v>176</v>
      </c>
      <c r="D26" t="s">
        <v>176</v>
      </c>
      <c r="E26" s="115" t="s">
        <v>3488</v>
      </c>
      <c r="F26" s="58">
        <v>0</v>
      </c>
      <c r="G26" s="58">
        <v>0</v>
      </c>
      <c r="H26" s="58">
        <v>0</v>
      </c>
      <c r="I26" s="59">
        <v>0</v>
      </c>
      <c r="J26" s="59">
        <v>0</v>
      </c>
      <c r="K26" s="59">
        <v>0</v>
      </c>
    </row>
    <row r="27" spans="1:11">
      <c r="A27" s="60" t="s">
        <v>1781</v>
      </c>
      <c r="B27" s="115" t="s">
        <v>3488</v>
      </c>
      <c r="C27" s="115" t="s">
        <v>3488</v>
      </c>
      <c r="D27" s="115" t="s">
        <v>3488</v>
      </c>
      <c r="E27" s="115" t="s">
        <v>3488</v>
      </c>
      <c r="F27" s="62">
        <v>0</v>
      </c>
      <c r="G27" s="115" t="s">
        <v>3488</v>
      </c>
      <c r="H27" s="62">
        <v>0</v>
      </c>
      <c r="I27" s="115" t="s">
        <v>3488</v>
      </c>
      <c r="J27" s="61">
        <v>0</v>
      </c>
      <c r="K27" s="61">
        <v>0</v>
      </c>
    </row>
    <row r="28" spans="1:11">
      <c r="A28" t="s">
        <v>176</v>
      </c>
      <c r="B28" t="s">
        <v>176</v>
      </c>
      <c r="C28" t="s">
        <v>176</v>
      </c>
      <c r="D28" t="s">
        <v>176</v>
      </c>
      <c r="E28" s="115" t="s">
        <v>3488</v>
      </c>
      <c r="F28" s="58">
        <v>0</v>
      </c>
      <c r="G28" s="58">
        <v>0</v>
      </c>
      <c r="H28" s="58">
        <v>0</v>
      </c>
      <c r="I28" s="59">
        <v>0</v>
      </c>
      <c r="J28" s="59">
        <v>0</v>
      </c>
      <c r="K28" s="59">
        <v>0</v>
      </c>
    </row>
    <row r="29" spans="1:11">
      <c r="A29" s="60" t="s">
        <v>1783</v>
      </c>
      <c r="B29" s="115" t="s">
        <v>3488</v>
      </c>
      <c r="C29" s="115" t="s">
        <v>3488</v>
      </c>
      <c r="D29" s="115" t="s">
        <v>3488</v>
      </c>
      <c r="E29" s="115" t="s">
        <v>3488</v>
      </c>
      <c r="F29" s="62">
        <v>0</v>
      </c>
      <c r="G29" s="115" t="s">
        <v>3488</v>
      </c>
      <c r="H29" s="62">
        <v>0</v>
      </c>
      <c r="I29" s="115" t="s">
        <v>3488</v>
      </c>
      <c r="J29" s="61">
        <v>0</v>
      </c>
      <c r="K29" s="61">
        <v>0</v>
      </c>
    </row>
    <row r="30" spans="1:11">
      <c r="A30" t="s">
        <v>176</v>
      </c>
      <c r="B30" t="s">
        <v>176</v>
      </c>
      <c r="C30" t="s">
        <v>176</v>
      </c>
      <c r="D30" t="s">
        <v>176</v>
      </c>
      <c r="E30" s="115" t="s">
        <v>3488</v>
      </c>
      <c r="F30" s="58">
        <v>0</v>
      </c>
      <c r="G30" s="58">
        <v>0</v>
      </c>
      <c r="H30" s="58">
        <v>0</v>
      </c>
      <c r="I30" s="59">
        <v>0</v>
      </c>
      <c r="J30" s="59">
        <v>0</v>
      </c>
      <c r="K30" s="59">
        <v>0</v>
      </c>
    </row>
    <row r="31" spans="1:11">
      <c r="A31" s="60" t="s">
        <v>828</v>
      </c>
      <c r="B31" s="115" t="s">
        <v>3488</v>
      </c>
      <c r="C31" s="115" t="s">
        <v>3488</v>
      </c>
      <c r="D31" s="115" t="s">
        <v>3488</v>
      </c>
      <c r="E31" s="115" t="s">
        <v>3488</v>
      </c>
      <c r="F31" s="62">
        <v>0</v>
      </c>
      <c r="G31" s="115" t="s">
        <v>3488</v>
      </c>
      <c r="H31" s="62">
        <v>0</v>
      </c>
      <c r="I31" s="115" t="s">
        <v>3488</v>
      </c>
      <c r="J31" s="61">
        <v>0</v>
      </c>
      <c r="K31" s="61">
        <v>0</v>
      </c>
    </row>
    <row r="32" spans="1:11">
      <c r="A32" t="s">
        <v>176</v>
      </c>
      <c r="B32" t="s">
        <v>176</v>
      </c>
      <c r="C32" t="s">
        <v>176</v>
      </c>
      <c r="D32" t="s">
        <v>176</v>
      </c>
      <c r="E32" s="115" t="s">
        <v>3488</v>
      </c>
      <c r="F32" s="58">
        <v>0</v>
      </c>
      <c r="G32" s="58">
        <v>0</v>
      </c>
      <c r="H32" s="58">
        <v>0</v>
      </c>
      <c r="I32" s="59">
        <v>0</v>
      </c>
      <c r="J32" s="59">
        <v>0</v>
      </c>
      <c r="K32" s="59">
        <v>0</v>
      </c>
    </row>
    <row r="33" spans="1:11">
      <c r="A33" t="s">
        <v>189</v>
      </c>
      <c r="B33" s="115" t="s">
        <v>3488</v>
      </c>
      <c r="C33" s="115" t="s">
        <v>3488</v>
      </c>
      <c r="D33" s="115" t="s">
        <v>3488</v>
      </c>
      <c r="E33" s="115" t="s">
        <v>3488</v>
      </c>
      <c r="F33" s="115" t="s">
        <v>3488</v>
      </c>
      <c r="G33" s="115" t="s">
        <v>3488</v>
      </c>
      <c r="H33" s="115" t="s">
        <v>3488</v>
      </c>
      <c r="I33" s="115" t="s">
        <v>3488</v>
      </c>
      <c r="J33" s="115" t="s">
        <v>3488</v>
      </c>
      <c r="K33" s="115" t="s">
        <v>3488</v>
      </c>
    </row>
    <row r="34" spans="1:11">
      <c r="A34" t="s">
        <v>300</v>
      </c>
      <c r="B34" s="115" t="s">
        <v>3488</v>
      </c>
      <c r="C34" s="115" t="s">
        <v>3488</v>
      </c>
      <c r="D34" s="115" t="s">
        <v>3488</v>
      </c>
      <c r="E34" s="115" t="s">
        <v>3488</v>
      </c>
      <c r="F34" s="115" t="s">
        <v>3488</v>
      </c>
      <c r="G34" s="115" t="s">
        <v>3488</v>
      </c>
      <c r="H34" s="115" t="s">
        <v>3488</v>
      </c>
      <c r="I34" s="115" t="s">
        <v>3488</v>
      </c>
      <c r="J34" s="115" t="s">
        <v>3488</v>
      </c>
      <c r="K34" s="115" t="s">
        <v>3488</v>
      </c>
    </row>
    <row r="35" spans="1:11">
      <c r="A35" t="s">
        <v>301</v>
      </c>
      <c r="B35" s="115" t="s">
        <v>3488</v>
      </c>
      <c r="C35" s="115" t="s">
        <v>3488</v>
      </c>
      <c r="D35" s="115" t="s">
        <v>3488</v>
      </c>
      <c r="E35" s="115" t="s">
        <v>3488</v>
      </c>
      <c r="F35" s="115" t="s">
        <v>3488</v>
      </c>
      <c r="G35" s="115" t="s">
        <v>3488</v>
      </c>
      <c r="H35" s="115" t="s">
        <v>3488</v>
      </c>
      <c r="I35" s="115" t="s">
        <v>3488</v>
      </c>
      <c r="J35" s="115" t="s">
        <v>3488</v>
      </c>
      <c r="K35" s="115" t="s">
        <v>3488</v>
      </c>
    </row>
    <row r="36" spans="1:11">
      <c r="A36" t="s">
        <v>302</v>
      </c>
      <c r="B36" s="115" t="s">
        <v>3488</v>
      </c>
      <c r="C36" s="115" t="s">
        <v>3488</v>
      </c>
      <c r="D36" s="115" t="s">
        <v>3488</v>
      </c>
      <c r="E36" s="115" t="s">
        <v>3488</v>
      </c>
      <c r="F36" s="115" t="s">
        <v>3488</v>
      </c>
      <c r="G36" s="115" t="s">
        <v>3488</v>
      </c>
      <c r="H36" s="115" t="s">
        <v>3488</v>
      </c>
      <c r="I36" s="115" t="s">
        <v>3488</v>
      </c>
      <c r="J36" s="115" t="s">
        <v>3488</v>
      </c>
      <c r="K36" s="115" t="s">
        <v>3488</v>
      </c>
    </row>
    <row r="37" spans="1:11" hidden="1"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77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9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4" width="5.7109375" style="14" hidden="1"/>
    <col min="35" max="42" width="9.140625" style="14" hidden="1"/>
    <col min="43" max="52" width="0" style="14" hidden="1"/>
    <col min="53" max="16384" width="9.140625" style="14" hidden="1"/>
  </cols>
  <sheetData>
    <row r="1" spans="1:20">
      <c r="A1" s="2" t="s">
        <v>0</v>
      </c>
      <c r="B1" s="63" t="s">
        <v>3487</v>
      </c>
    </row>
    <row r="2" spans="1:20">
      <c r="A2" s="2" t="s">
        <v>1</v>
      </c>
      <c r="B2" s="10" t="s">
        <v>2694</v>
      </c>
    </row>
    <row r="3" spans="1:20">
      <c r="A3" s="2" t="s">
        <v>2</v>
      </c>
      <c r="B3" s="21" t="s">
        <v>2695</v>
      </c>
    </row>
    <row r="4" spans="1:20">
      <c r="A4" s="2" t="s">
        <v>3</v>
      </c>
      <c r="B4" s="64" t="s">
        <v>165</v>
      </c>
    </row>
    <row r="5" spans="1:20" ht="18.75">
      <c r="A5" s="90" t="s">
        <v>123</v>
      </c>
      <c r="B5" s="91"/>
      <c r="C5" s="91"/>
      <c r="D5" s="91"/>
      <c r="E5" s="91"/>
      <c r="F5" s="91"/>
      <c r="G5" s="91"/>
      <c r="H5" s="91"/>
      <c r="I5" s="91"/>
      <c r="J5" s="92"/>
    </row>
    <row r="6" spans="1:20" s="16" customFormat="1">
      <c r="A6" s="35" t="s">
        <v>92</v>
      </c>
      <c r="B6" s="36" t="s">
        <v>46</v>
      </c>
      <c r="C6" s="36" t="s">
        <v>80</v>
      </c>
      <c r="D6" s="36" t="s">
        <v>50</v>
      </c>
      <c r="E6" s="127" t="s">
        <v>67</v>
      </c>
      <c r="F6" s="36" t="s">
        <v>155</v>
      </c>
      <c r="G6" s="36" t="s">
        <v>156</v>
      </c>
      <c r="H6" s="36" t="s">
        <v>5</v>
      </c>
      <c r="I6" s="36" t="s">
        <v>54</v>
      </c>
      <c r="J6" s="37" t="s">
        <v>151</v>
      </c>
      <c r="K6" s="14"/>
    </row>
    <row r="7" spans="1:20" s="16" customFormat="1">
      <c r="A7" s="107" t="s">
        <v>3488</v>
      </c>
      <c r="B7" s="108" t="s">
        <v>3488</v>
      </c>
      <c r="C7" s="108" t="s">
        <v>3488</v>
      </c>
      <c r="D7" s="108" t="s">
        <v>3488</v>
      </c>
      <c r="E7" s="78" t="s">
        <v>70</v>
      </c>
      <c r="F7" s="17" t="s">
        <v>152</v>
      </c>
      <c r="G7" s="108" t="s">
        <v>3488</v>
      </c>
      <c r="H7" s="17" t="s">
        <v>6</v>
      </c>
      <c r="I7" s="23" t="s">
        <v>7</v>
      </c>
      <c r="J7" s="32" t="s">
        <v>7</v>
      </c>
    </row>
    <row r="8" spans="1:20" s="18" customFormat="1" ht="20.25">
      <c r="A8" s="109" t="s">
        <v>3488</v>
      </c>
      <c r="B8" s="6" t="s">
        <v>8</v>
      </c>
      <c r="C8" s="6" t="s">
        <v>9</v>
      </c>
      <c r="D8" s="6" t="s">
        <v>56</v>
      </c>
      <c r="E8" s="79" t="s">
        <v>57</v>
      </c>
      <c r="F8" s="6" t="s">
        <v>58</v>
      </c>
      <c r="G8" s="6" t="s">
        <v>59</v>
      </c>
      <c r="H8" s="6" t="s">
        <v>60</v>
      </c>
      <c r="I8" s="26" t="s">
        <v>61</v>
      </c>
      <c r="J8" s="26" t="s">
        <v>62</v>
      </c>
    </row>
    <row r="9" spans="1:20" s="18" customFormat="1" ht="20.25">
      <c r="A9" s="19" t="s">
        <v>106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128" t="s">
        <v>3488</v>
      </c>
      <c r="G9" s="110" t="s">
        <v>3488</v>
      </c>
      <c r="H9" s="56">
        <f>H10+H346</f>
        <v>687.27242238300016</v>
      </c>
      <c r="I9" s="57">
        <f>H9/$H$9</f>
        <v>1</v>
      </c>
      <c r="J9" s="57">
        <f>H9/'סכום נכסי הקרן'!$C$41</f>
        <v>1.4883672596298877E-3</v>
      </c>
      <c r="S9" s="73"/>
      <c r="T9" s="74"/>
    </row>
    <row r="10" spans="1:20">
      <c r="A10" s="60" t="s">
        <v>2770</v>
      </c>
      <c r="B10" s="115" t="s">
        <v>3488</v>
      </c>
      <c r="C10" s="115" t="s">
        <v>3488</v>
      </c>
      <c r="D10" s="115" t="s">
        <v>3488</v>
      </c>
      <c r="E10" s="115" t="s">
        <v>3488</v>
      </c>
      <c r="F10" s="129" t="s">
        <v>3488</v>
      </c>
      <c r="G10" s="115" t="s">
        <v>3488</v>
      </c>
      <c r="H10" s="62">
        <f>H11+H20+H230+H342</f>
        <v>520.80813408300014</v>
      </c>
      <c r="I10" s="61">
        <f t="shared" ref="I10:I73" si="0">H10/$H$9</f>
        <v>0.75778994925649212</v>
      </c>
      <c r="J10" s="61">
        <f>H10/'סכום נכסי הקרן'!$C$41</f>
        <v>1.127869750149957E-3</v>
      </c>
    </row>
    <row r="11" spans="1:20">
      <c r="A11" s="60" t="s">
        <v>1779</v>
      </c>
      <c r="B11" s="115" t="s">
        <v>3488</v>
      </c>
      <c r="C11" s="115" t="s">
        <v>3488</v>
      </c>
      <c r="D11" s="115" t="s">
        <v>3488</v>
      </c>
      <c r="E11" s="115" t="s">
        <v>3488</v>
      </c>
      <c r="F11" s="129" t="s">
        <v>3488</v>
      </c>
      <c r="G11" s="115" t="s">
        <v>3488</v>
      </c>
      <c r="H11" s="62">
        <f>SUM(H12:H19)</f>
        <v>-1.0254000000000001E-3</v>
      </c>
      <c r="I11" s="61">
        <f t="shared" si="0"/>
        <v>-1.4919847888623263E-6</v>
      </c>
      <c r="J11" s="61">
        <f>H11/'סכום נכסי הקרן'!$C$41</f>
        <v>-2.2206213116084973E-9</v>
      </c>
    </row>
    <row r="12" spans="1:20">
      <c r="A12" t="s">
        <v>2771</v>
      </c>
      <c r="B12" t="s">
        <v>2772</v>
      </c>
      <c r="C12" t="s">
        <v>2773</v>
      </c>
      <c r="D12" t="s">
        <v>98</v>
      </c>
      <c r="E12" s="67">
        <v>44917</v>
      </c>
      <c r="F12" s="58">
        <v>4.4485440000000001</v>
      </c>
      <c r="G12" s="58">
        <v>-1.4228719999999999</v>
      </c>
      <c r="H12" s="58">
        <v>-6.3297000000000001E-5</v>
      </c>
      <c r="I12" s="59">
        <f t="shared" si="0"/>
        <v>-9.2098850380942726E-8</v>
      </c>
      <c r="J12" s="59">
        <f>H12/'סכום נכסי הקרן'!$C$41</f>
        <v>-1.3707691355654676E-10</v>
      </c>
    </row>
    <row r="13" spans="1:20">
      <c r="A13" t="s">
        <v>2774</v>
      </c>
      <c r="B13" t="s">
        <v>2775</v>
      </c>
      <c r="C13" t="s">
        <v>2773</v>
      </c>
      <c r="D13" t="s">
        <v>98</v>
      </c>
      <c r="E13" s="67">
        <v>44952</v>
      </c>
      <c r="F13" s="58">
        <v>2.8079800000000001</v>
      </c>
      <c r="G13" s="58">
        <v>-38.778080000000003</v>
      </c>
      <c r="H13" s="58">
        <v>-1.0888810000000001E-3</v>
      </c>
      <c r="I13" s="59">
        <f t="shared" si="0"/>
        <v>-1.5843513642297628E-6</v>
      </c>
      <c r="J13" s="59">
        <f>H13/'סכום נכסי הקרן'!$C$41</f>
        <v>-2.3580966982695263E-9</v>
      </c>
    </row>
    <row r="14" spans="1:20">
      <c r="A14" t="s">
        <v>2776</v>
      </c>
      <c r="B14" t="s">
        <v>2777</v>
      </c>
      <c r="C14" t="s">
        <v>2773</v>
      </c>
      <c r="D14" t="s">
        <v>98</v>
      </c>
      <c r="E14" s="67">
        <v>44952</v>
      </c>
      <c r="F14" s="58">
        <v>4.6735410000000002</v>
      </c>
      <c r="G14" s="58">
        <v>-15.624169999999999</v>
      </c>
      <c r="H14" s="58">
        <v>-7.30202E-4</v>
      </c>
      <c r="I14" s="59">
        <f t="shared" si="0"/>
        <v>-1.0624636988461561E-6</v>
      </c>
      <c r="J14" s="59">
        <f>H14/'סכום נכסי הקרן'!$C$41</f>
        <v>-1.5813361839078876E-9</v>
      </c>
    </row>
    <row r="15" spans="1:20">
      <c r="A15" t="s">
        <v>2778</v>
      </c>
      <c r="B15" t="s">
        <v>2779</v>
      </c>
      <c r="C15" t="s">
        <v>2773</v>
      </c>
      <c r="D15" t="s">
        <v>98</v>
      </c>
      <c r="E15" s="67">
        <v>44965</v>
      </c>
      <c r="F15" s="58">
        <v>1.12317</v>
      </c>
      <c r="G15" s="58">
        <v>-2.479949</v>
      </c>
      <c r="H15" s="58">
        <v>-2.7854000000000001E-5</v>
      </c>
      <c r="I15" s="59">
        <f t="shared" si="0"/>
        <v>-4.0528324857588488E-8</v>
      </c>
      <c r="J15" s="59">
        <f>H15/'סכום נכסי הקרן'!$C$41</f>
        <v>-6.032103180567884E-11</v>
      </c>
    </row>
    <row r="16" spans="1:20">
      <c r="A16" t="s">
        <v>2778</v>
      </c>
      <c r="B16" t="s">
        <v>2780</v>
      </c>
      <c r="C16" t="s">
        <v>2773</v>
      </c>
      <c r="D16" t="s">
        <v>98</v>
      </c>
      <c r="E16" s="67">
        <v>44952</v>
      </c>
      <c r="F16" s="58">
        <v>3.2337060000000002</v>
      </c>
      <c r="G16" s="58">
        <v>7.9122940000000002</v>
      </c>
      <c r="H16" s="58">
        <v>2.5585999999999995E-4</v>
      </c>
      <c r="I16" s="59">
        <f t="shared" si="0"/>
        <v>3.722832339363319E-7</v>
      </c>
      <c r="J16" s="59">
        <f>H16/'סכום נכסי הקרן'!$C$41</f>
        <v>5.5409417669997071E-10</v>
      </c>
    </row>
    <row r="17" spans="1:10">
      <c r="A17" t="s">
        <v>2781</v>
      </c>
      <c r="B17" t="s">
        <v>2782</v>
      </c>
      <c r="C17" t="s">
        <v>2773</v>
      </c>
      <c r="D17" t="s">
        <v>98</v>
      </c>
      <c r="E17" s="67">
        <v>45091</v>
      </c>
      <c r="F17" s="58">
        <v>2.751665</v>
      </c>
      <c r="G17" s="58">
        <v>5.8367300000000002</v>
      </c>
      <c r="H17" s="58">
        <v>1.60607E-4</v>
      </c>
      <c r="I17" s="59">
        <f t="shared" si="0"/>
        <v>2.3368753753151125E-7</v>
      </c>
      <c r="J17" s="59">
        <f>H17/'סכום נכסי הקרן'!$C$41</f>
        <v>3.4781287984543197E-10</v>
      </c>
    </row>
    <row r="18" spans="1:10">
      <c r="A18" t="s">
        <v>2771</v>
      </c>
      <c r="B18" t="s">
        <v>2783</v>
      </c>
      <c r="C18" t="s">
        <v>2773</v>
      </c>
      <c r="D18" t="s">
        <v>98</v>
      </c>
      <c r="E18" s="67">
        <v>45043</v>
      </c>
      <c r="F18" s="58">
        <v>3.6661799999999998</v>
      </c>
      <c r="G18" s="58">
        <v>5.8099420000000004</v>
      </c>
      <c r="H18" s="58">
        <v>2.1300299999999999E-4</v>
      </c>
      <c r="I18" s="59">
        <f t="shared" si="0"/>
        <v>3.099251374898011E-7</v>
      </c>
      <c r="J18" s="59">
        <f>H18/'סכום נכסי הקרן'!$C$41</f>
        <v>4.6128242757611146E-10</v>
      </c>
    </row>
    <row r="19" spans="1:10">
      <c r="A19" t="s">
        <v>2784</v>
      </c>
      <c r="B19" t="s">
        <v>2785</v>
      </c>
      <c r="C19" t="s">
        <v>2773</v>
      </c>
      <c r="D19" t="s">
        <v>98</v>
      </c>
      <c r="E19" s="67">
        <v>45244</v>
      </c>
      <c r="F19" s="58">
        <v>2.3225519999999999</v>
      </c>
      <c r="G19" s="58">
        <v>10.994979000000001</v>
      </c>
      <c r="H19" s="58">
        <v>2.55364E-4</v>
      </c>
      <c r="I19" s="59">
        <f t="shared" si="0"/>
        <v>3.7156154049447931E-7</v>
      </c>
      <c r="J19" s="59">
        <f>H19/'סכום נכסי הקרן'!$C$41</f>
        <v>5.5302003180962773E-10</v>
      </c>
    </row>
    <row r="20" spans="1:10" s="75" customFormat="1">
      <c r="A20" s="76" t="s">
        <v>3394</v>
      </c>
      <c r="B20" s="129" t="s">
        <v>3488</v>
      </c>
      <c r="C20" s="129" t="s">
        <v>3488</v>
      </c>
      <c r="D20" s="129" t="s">
        <v>3488</v>
      </c>
      <c r="E20" s="129" t="s">
        <v>3488</v>
      </c>
      <c r="F20" s="129" t="s">
        <v>3488</v>
      </c>
      <c r="G20" s="129" t="s">
        <v>3488</v>
      </c>
      <c r="H20" s="62">
        <f>SUM(H21:H229)</f>
        <v>556.3247789510001</v>
      </c>
      <c r="I20" s="61">
        <f t="shared" si="0"/>
        <v>0.80946763005859979</v>
      </c>
      <c r="J20" s="61">
        <f>H20/'סכום נכסי הקרן'!$C$41</f>
        <v>1.2047851183094179E-3</v>
      </c>
    </row>
    <row r="21" spans="1:10">
      <c r="A21" t="s">
        <v>2786</v>
      </c>
      <c r="B21" t="s">
        <v>2787</v>
      </c>
      <c r="C21" t="s">
        <v>2773</v>
      </c>
      <c r="D21" t="s">
        <v>100</v>
      </c>
      <c r="E21" s="67">
        <v>45131</v>
      </c>
      <c r="F21" s="58">
        <v>458035.5808</v>
      </c>
      <c r="G21" s="58">
        <v>-1.8345130000000001</v>
      </c>
      <c r="H21" s="58">
        <v>-8.4027228149999988</v>
      </c>
      <c r="I21" s="59">
        <f t="shared" si="0"/>
        <v>-1.2226189413893529E-2</v>
      </c>
      <c r="J21" s="59">
        <f>H21/'סכום נכסי הקרן'!$C$41</f>
        <v>-1.8197060033672656E-5</v>
      </c>
    </row>
    <row r="22" spans="1:10">
      <c r="A22" t="s">
        <v>2786</v>
      </c>
      <c r="B22" t="s">
        <v>2788</v>
      </c>
      <c r="C22" t="s">
        <v>2773</v>
      </c>
      <c r="D22" t="s">
        <v>100</v>
      </c>
      <c r="E22" s="67">
        <v>45131</v>
      </c>
      <c r="F22" s="58">
        <v>2.1787200000000002</v>
      </c>
      <c r="G22" s="58">
        <v>-1.8345130000000001</v>
      </c>
      <c r="H22" s="58">
        <v>-3.9968999999999996E-5</v>
      </c>
      <c r="I22" s="59">
        <f t="shared" si="0"/>
        <v>-5.8155978180259716E-8</v>
      </c>
      <c r="J22" s="59">
        <f>H22/'סכום נכסי הקרן'!$C$41</f>
        <v>-8.6557453875248704E-11</v>
      </c>
    </row>
    <row r="23" spans="1:10">
      <c r="A23" t="s">
        <v>2789</v>
      </c>
      <c r="B23" t="s">
        <v>2790</v>
      </c>
      <c r="C23" t="s">
        <v>2773</v>
      </c>
      <c r="D23" t="s">
        <v>100</v>
      </c>
      <c r="E23" s="67">
        <v>45131</v>
      </c>
      <c r="F23" s="58">
        <v>607408.57473800005</v>
      </c>
      <c r="G23" s="58">
        <v>-1.7487699999999999</v>
      </c>
      <c r="H23" s="58">
        <v>-10.622177548</v>
      </c>
      <c r="I23" s="59">
        <f t="shared" si="0"/>
        <v>-1.5455556198762358E-2</v>
      </c>
      <c r="J23" s="59">
        <f>H23/'סכום נכסי הקרן'!$C$41</f>
        <v>-2.3003543825607657E-5</v>
      </c>
    </row>
    <row r="24" spans="1:10">
      <c r="A24" t="s">
        <v>2791</v>
      </c>
      <c r="B24" t="s">
        <v>2792</v>
      </c>
      <c r="C24" t="s">
        <v>2773</v>
      </c>
      <c r="D24" t="s">
        <v>100</v>
      </c>
      <c r="E24" s="67">
        <v>45131</v>
      </c>
      <c r="F24" s="58">
        <v>2.1843849999999998</v>
      </c>
      <c r="G24" s="58">
        <v>-1.720221</v>
      </c>
      <c r="H24" s="58">
        <v>-3.7576000000000001E-5</v>
      </c>
      <c r="I24" s="59">
        <f t="shared" si="0"/>
        <v>-5.4674098328740755E-8</v>
      </c>
      <c r="J24" s="59">
        <f>H24/'סכום נכסי הקרן'!$C$41</f>
        <v>-8.1375137902282911E-11</v>
      </c>
    </row>
    <row r="25" spans="1:10">
      <c r="A25" t="s">
        <v>2793</v>
      </c>
      <c r="B25" t="s">
        <v>2794</v>
      </c>
      <c r="C25" t="s">
        <v>2773</v>
      </c>
      <c r="D25" t="s">
        <v>100</v>
      </c>
      <c r="E25" s="67">
        <v>45138</v>
      </c>
      <c r="F25" s="58">
        <v>4.6571930000000004</v>
      </c>
      <c r="G25" s="58">
        <v>0.75822500000000004</v>
      </c>
      <c r="H25" s="58">
        <v>3.5312000000000003E-5</v>
      </c>
      <c r="I25" s="59">
        <f t="shared" si="0"/>
        <v>5.1379916973187507E-8</v>
      </c>
      <c r="J25" s="59">
        <f>H25/'סכום נכסי הקרן'!$C$41</f>
        <v>7.6472186225394248E-11</v>
      </c>
    </row>
    <row r="26" spans="1:10">
      <c r="A26" t="s">
        <v>2795</v>
      </c>
      <c r="B26" t="s">
        <v>2796</v>
      </c>
      <c r="C26" t="s">
        <v>2773</v>
      </c>
      <c r="D26" t="s">
        <v>100</v>
      </c>
      <c r="E26" s="67">
        <v>45132</v>
      </c>
      <c r="F26" s="58">
        <v>3.2951950000000001</v>
      </c>
      <c r="G26" s="58">
        <v>1.0965450000000001</v>
      </c>
      <c r="H26" s="58">
        <v>3.6133000000000001E-5</v>
      </c>
      <c r="I26" s="59">
        <f t="shared" si="0"/>
        <v>5.2574494222705711E-8</v>
      </c>
      <c r="J26" s="59">
        <f>H26/'סכום נכסי הקרן'!$C$41</f>
        <v>7.8250155892675862E-11</v>
      </c>
    </row>
    <row r="27" spans="1:10">
      <c r="A27" t="s">
        <v>2797</v>
      </c>
      <c r="B27" t="s">
        <v>2798</v>
      </c>
      <c r="C27" t="s">
        <v>2773</v>
      </c>
      <c r="D27" t="s">
        <v>100</v>
      </c>
      <c r="E27" s="67">
        <v>45132</v>
      </c>
      <c r="F27" s="58">
        <v>3.1972499999999995</v>
      </c>
      <c r="G27" s="58">
        <v>1.3549059999999999</v>
      </c>
      <c r="H27" s="58">
        <v>4.3319999999999999E-5</v>
      </c>
      <c r="I27" s="59">
        <f t="shared" si="0"/>
        <v>6.3031773994066672E-8</v>
      </c>
      <c r="J27" s="59">
        <f>H27/'סכום נכסי הקרן'!$C$41</f>
        <v>9.3814428729159446E-11</v>
      </c>
    </row>
    <row r="28" spans="1:10">
      <c r="A28" t="s">
        <v>2799</v>
      </c>
      <c r="B28" t="s">
        <v>2800</v>
      </c>
      <c r="C28" t="s">
        <v>2773</v>
      </c>
      <c r="D28" t="s">
        <v>100</v>
      </c>
      <c r="E28" s="67">
        <v>45132</v>
      </c>
      <c r="F28" s="58">
        <v>4.5517760000000003</v>
      </c>
      <c r="G28" s="58">
        <v>1.3763749999999999</v>
      </c>
      <c r="H28" s="58">
        <v>6.2649000000000003E-5</v>
      </c>
      <c r="I28" s="59">
        <f t="shared" si="0"/>
        <v>9.115599281981264E-8</v>
      </c>
      <c r="J28" s="59">
        <f>H28/'סכום נכסי הקרן'!$C$41</f>
        <v>1.3567359523206627E-10</v>
      </c>
    </row>
    <row r="29" spans="1:10">
      <c r="A29" t="s">
        <v>2801</v>
      </c>
      <c r="B29" t="s">
        <v>2802</v>
      </c>
      <c r="C29" t="s">
        <v>2773</v>
      </c>
      <c r="D29" t="s">
        <v>100</v>
      </c>
      <c r="E29" s="67">
        <v>45132</v>
      </c>
      <c r="F29" s="58">
        <v>2.4997479999999999</v>
      </c>
      <c r="G29" s="58">
        <v>1.384423</v>
      </c>
      <c r="H29" s="58">
        <v>3.4606999999999996E-5</v>
      </c>
      <c r="I29" s="59">
        <f t="shared" si="0"/>
        <v>5.0354122867328374E-8</v>
      </c>
      <c r="J29" s="59">
        <f>H29/'סכום נכסי הקרן'!$C$41</f>
        <v>7.4945427863112201E-11</v>
      </c>
    </row>
    <row r="30" spans="1:10">
      <c r="A30" t="s">
        <v>2803</v>
      </c>
      <c r="B30" t="s">
        <v>2804</v>
      </c>
      <c r="C30" t="s">
        <v>2773</v>
      </c>
      <c r="D30" t="s">
        <v>100</v>
      </c>
      <c r="E30" s="67">
        <v>45133</v>
      </c>
      <c r="F30" s="58">
        <v>401051.96603600006</v>
      </c>
      <c r="G30" s="58">
        <v>1.4326080000000001</v>
      </c>
      <c r="H30" s="58">
        <v>5.745503727</v>
      </c>
      <c r="I30" s="59">
        <f t="shared" si="0"/>
        <v>8.3598636288626915E-3</v>
      </c>
      <c r="J30" s="59">
        <f>H30/'סכום נכסי הקרן'!$C$41</f>
        <v>1.2442547320169933E-5</v>
      </c>
    </row>
    <row r="31" spans="1:10">
      <c r="A31" t="s">
        <v>2805</v>
      </c>
      <c r="B31" t="s">
        <v>2806</v>
      </c>
      <c r="C31" t="s">
        <v>2773</v>
      </c>
      <c r="D31" t="s">
        <v>100</v>
      </c>
      <c r="E31" s="67">
        <v>45132</v>
      </c>
      <c r="F31" s="58">
        <v>1.876851</v>
      </c>
      <c r="G31" s="58">
        <v>1.491611</v>
      </c>
      <c r="H31" s="58">
        <v>2.7995000000000002E-5</v>
      </c>
      <c r="I31" s="59">
        <f t="shared" si="0"/>
        <v>4.0733483678760313E-8</v>
      </c>
      <c r="J31" s="59">
        <f>H31/'סכום נכסי הקרן'!$C$41</f>
        <v>6.0626383478135249E-11</v>
      </c>
    </row>
    <row r="32" spans="1:10">
      <c r="A32" t="s">
        <v>2807</v>
      </c>
      <c r="B32" t="s">
        <v>2808</v>
      </c>
      <c r="C32" t="s">
        <v>2773</v>
      </c>
      <c r="D32" t="s">
        <v>100</v>
      </c>
      <c r="E32" s="67">
        <v>45160</v>
      </c>
      <c r="F32" s="58">
        <v>2.225895</v>
      </c>
      <c r="G32" s="58">
        <v>3.11198</v>
      </c>
      <c r="H32" s="58">
        <v>6.9269000000000004E-5</v>
      </c>
      <c r="I32" s="59">
        <f t="shared" si="0"/>
        <v>1.0078827222518479E-7</v>
      </c>
      <c r="J32" s="59">
        <f>H32/'סכום נכסי הקרן'!$C$41</f>
        <v>1.5000996453462941E-10</v>
      </c>
    </row>
    <row r="33" spans="1:10">
      <c r="A33" t="s">
        <v>2809</v>
      </c>
      <c r="B33" t="s">
        <v>2810</v>
      </c>
      <c r="C33" t="s">
        <v>2773</v>
      </c>
      <c r="D33" t="s">
        <v>100</v>
      </c>
      <c r="E33" s="67">
        <v>45155</v>
      </c>
      <c r="F33" s="58">
        <v>3.8185739999999999</v>
      </c>
      <c r="G33" s="58">
        <v>3.170544</v>
      </c>
      <c r="H33" s="58">
        <v>1.2106999999999999E-4</v>
      </c>
      <c r="I33" s="59">
        <f t="shared" si="0"/>
        <v>1.7616013105867157E-7</v>
      </c>
      <c r="J33" s="59">
        <f>H33/'סכום נכסי הקרן'!$C$41</f>
        <v>2.6219097151983687E-10</v>
      </c>
    </row>
    <row r="34" spans="1:10">
      <c r="A34" t="s">
        <v>2811</v>
      </c>
      <c r="B34" t="s">
        <v>2812</v>
      </c>
      <c r="C34" t="s">
        <v>2773</v>
      </c>
      <c r="D34" t="s">
        <v>100</v>
      </c>
      <c r="E34" s="67">
        <v>45155</v>
      </c>
      <c r="F34" s="58">
        <v>3.8188800000000005</v>
      </c>
      <c r="G34" s="58">
        <v>3.1783030000000001</v>
      </c>
      <c r="H34" s="58">
        <v>1.2137599999999998E-4</v>
      </c>
      <c r="I34" s="59">
        <f t="shared" si="0"/>
        <v>1.7660536935142743E-7</v>
      </c>
      <c r="J34" s="59">
        <f>H34/'סכום נכסי הקרן'!$C$41</f>
        <v>2.6285364961750822E-10</v>
      </c>
    </row>
    <row r="35" spans="1:10">
      <c r="A35" t="s">
        <v>2813</v>
      </c>
      <c r="B35" t="s">
        <v>2814</v>
      </c>
      <c r="C35" t="s">
        <v>2773</v>
      </c>
      <c r="D35" t="s">
        <v>100</v>
      </c>
      <c r="E35" s="67">
        <v>45160</v>
      </c>
      <c r="F35" s="58">
        <v>3.1823999999999999</v>
      </c>
      <c r="G35" s="58">
        <v>3.1896149999999999</v>
      </c>
      <c r="H35" s="58">
        <v>1.0150600000000001E-4</v>
      </c>
      <c r="I35" s="59">
        <f t="shared" si="0"/>
        <v>1.4769398086430594E-7</v>
      </c>
      <c r="J35" s="59">
        <f>H35/'סכום נכסי הקרן'!$C$41</f>
        <v>2.198228855628361E-10</v>
      </c>
    </row>
    <row r="36" spans="1:10">
      <c r="A36" t="s">
        <v>2815</v>
      </c>
      <c r="B36" t="s">
        <v>2816</v>
      </c>
      <c r="C36" t="s">
        <v>2773</v>
      </c>
      <c r="D36" t="s">
        <v>100</v>
      </c>
      <c r="E36" s="67">
        <v>45160</v>
      </c>
      <c r="F36" s="58">
        <v>3.1823999999999999</v>
      </c>
      <c r="G36" s="58">
        <v>3.1896149999999999</v>
      </c>
      <c r="H36" s="58">
        <v>1.0150600000000001E-4</v>
      </c>
      <c r="I36" s="59">
        <f t="shared" si="0"/>
        <v>1.4769398086430594E-7</v>
      </c>
      <c r="J36" s="59">
        <f>H36/'סכום נכסי הקרן'!$C$41</f>
        <v>2.198228855628361E-10</v>
      </c>
    </row>
    <row r="37" spans="1:10">
      <c r="A37" t="s">
        <v>2817</v>
      </c>
      <c r="B37" t="s">
        <v>2818</v>
      </c>
      <c r="C37" t="s">
        <v>2773</v>
      </c>
      <c r="D37" t="s">
        <v>100</v>
      </c>
      <c r="E37" s="67">
        <v>45168</v>
      </c>
      <c r="F37" s="58">
        <v>4.4636899999999997</v>
      </c>
      <c r="G37" s="58">
        <v>3.370279</v>
      </c>
      <c r="H37" s="58">
        <v>1.5043899999999999E-4</v>
      </c>
      <c r="I37" s="59">
        <f t="shared" si="0"/>
        <v>2.1889282197353177E-7</v>
      </c>
      <c r="J37" s="59">
        <f>H37/'סכום נכסי הקרן'!$C$41</f>
        <v>3.2579290959339834E-10</v>
      </c>
    </row>
    <row r="38" spans="1:10">
      <c r="A38" t="s">
        <v>2819</v>
      </c>
      <c r="B38" t="s">
        <v>2820</v>
      </c>
      <c r="C38" t="s">
        <v>2773</v>
      </c>
      <c r="D38" t="s">
        <v>100</v>
      </c>
      <c r="E38" s="67">
        <v>45174</v>
      </c>
      <c r="F38" s="58">
        <v>8.4072449999999996</v>
      </c>
      <c r="G38" s="58">
        <v>3.8023899999999999</v>
      </c>
      <c r="H38" s="58">
        <v>3.1967600000000002E-4</v>
      </c>
      <c r="I38" s="59">
        <f t="shared" si="0"/>
        <v>4.6513724338243908E-7</v>
      </c>
      <c r="J38" s="59">
        <f>H38/'סכום נכסי הקרן'!$C$41</f>
        <v>6.92295044284921E-10</v>
      </c>
    </row>
    <row r="39" spans="1:10">
      <c r="A39" t="s">
        <v>2819</v>
      </c>
      <c r="B39" t="s">
        <v>2821</v>
      </c>
      <c r="C39" t="s">
        <v>2773</v>
      </c>
      <c r="D39" t="s">
        <v>100</v>
      </c>
      <c r="E39" s="67">
        <v>45174</v>
      </c>
      <c r="F39" s="58">
        <v>0.64005000000000001</v>
      </c>
      <c r="G39" s="58">
        <v>3.8023899999999999</v>
      </c>
      <c r="H39" s="58">
        <v>2.4337000000000001E-5</v>
      </c>
      <c r="I39" s="59">
        <f t="shared" si="0"/>
        <v>3.5410994545096972E-8</v>
      </c>
      <c r="J39" s="59">
        <f>H39/'סכום נכסי הקרן'!$C$41</f>
        <v>5.2704564911854886E-11</v>
      </c>
    </row>
    <row r="40" spans="1:10">
      <c r="A40" t="s">
        <v>2822</v>
      </c>
      <c r="B40" t="s">
        <v>2823</v>
      </c>
      <c r="C40" t="s">
        <v>2773</v>
      </c>
      <c r="D40" t="s">
        <v>100</v>
      </c>
      <c r="E40" s="67">
        <v>45169</v>
      </c>
      <c r="F40" s="58">
        <v>1.920609</v>
      </c>
      <c r="G40" s="58">
        <v>3.8032300000000001</v>
      </c>
      <c r="H40" s="58">
        <v>7.3045000000000003E-5</v>
      </c>
      <c r="I40" s="59">
        <f t="shared" si="0"/>
        <v>1.0628245455670824E-7</v>
      </c>
      <c r="J40" s="59">
        <f>H40/'סכום נכסי הקרן'!$C$41</f>
        <v>1.5818732563530591E-10</v>
      </c>
    </row>
    <row r="41" spans="1:10">
      <c r="A41" t="s">
        <v>2824</v>
      </c>
      <c r="B41" t="s">
        <v>2825</v>
      </c>
      <c r="C41" t="s">
        <v>2773</v>
      </c>
      <c r="D41" t="s">
        <v>100</v>
      </c>
      <c r="E41" s="67">
        <v>45174</v>
      </c>
      <c r="F41" s="58">
        <v>1.6018250000000001</v>
      </c>
      <c r="G41" s="58">
        <v>3.9044840000000001</v>
      </c>
      <c r="H41" s="58">
        <v>6.2543000000000001E-5</v>
      </c>
      <c r="I41" s="59">
        <f t="shared" si="0"/>
        <v>9.1001759947158643E-8</v>
      </c>
      <c r="J41" s="59">
        <f>H41/'סכום נכסי הקרן'!$C$41</f>
        <v>1.3544404007404939E-10</v>
      </c>
    </row>
    <row r="42" spans="1:10">
      <c r="A42" t="s">
        <v>2824</v>
      </c>
      <c r="B42" t="s">
        <v>2826</v>
      </c>
      <c r="C42" t="s">
        <v>2773</v>
      </c>
      <c r="D42" t="s">
        <v>100</v>
      </c>
      <c r="E42" s="67">
        <v>45174</v>
      </c>
      <c r="F42" s="58">
        <v>767268.08806500002</v>
      </c>
      <c r="G42" s="58">
        <v>3.9044840000000001</v>
      </c>
      <c r="H42" s="58">
        <v>29.957859336999999</v>
      </c>
      <c r="I42" s="59">
        <f t="shared" si="0"/>
        <v>4.3589497208583197E-2</v>
      </c>
      <c r="J42" s="59">
        <f>H42/'סכום נכסי הקרן'!$C$41</f>
        <v>6.4877180508983624E-5</v>
      </c>
    </row>
    <row r="43" spans="1:10">
      <c r="A43" t="s">
        <v>2824</v>
      </c>
      <c r="B43" t="s">
        <v>2827</v>
      </c>
      <c r="C43" t="s">
        <v>2773</v>
      </c>
      <c r="D43" t="s">
        <v>100</v>
      </c>
      <c r="E43" s="67">
        <v>45174</v>
      </c>
      <c r="F43" s="58">
        <v>0.109301</v>
      </c>
      <c r="G43" s="58">
        <v>3.9044840000000001</v>
      </c>
      <c r="H43" s="58">
        <v>4.2680000000000005E-6</v>
      </c>
      <c r="I43" s="59">
        <f t="shared" si="0"/>
        <v>6.2100556649740679E-9</v>
      </c>
      <c r="J43" s="59">
        <f>H43/'סכום נכסי הקרן'!$C$41</f>
        <v>9.2428435322265142E-12</v>
      </c>
    </row>
    <row r="44" spans="1:10">
      <c r="A44" t="s">
        <v>2828</v>
      </c>
      <c r="B44" t="s">
        <v>2829</v>
      </c>
      <c r="C44" t="s">
        <v>2773</v>
      </c>
      <c r="D44" t="s">
        <v>100</v>
      </c>
      <c r="E44" s="67">
        <v>45159</v>
      </c>
      <c r="F44" s="58">
        <v>767410.58943499997</v>
      </c>
      <c r="G44" s="58">
        <v>3.838387</v>
      </c>
      <c r="H44" s="58">
        <v>29.456186703</v>
      </c>
      <c r="I44" s="59">
        <f t="shared" si="0"/>
        <v>4.2859549930529275E-2</v>
      </c>
      <c r="J44" s="59">
        <f>H44/'סכום נכסי הקרן'!$C$41</f>
        <v>6.3790750879072201E-5</v>
      </c>
    </row>
    <row r="45" spans="1:10">
      <c r="A45" t="s">
        <v>2830</v>
      </c>
      <c r="B45" t="s">
        <v>2831</v>
      </c>
      <c r="C45" t="s">
        <v>2773</v>
      </c>
      <c r="D45" t="s">
        <v>100</v>
      </c>
      <c r="E45" s="67">
        <v>45181</v>
      </c>
      <c r="F45" s="58">
        <v>4.3731999999999998</v>
      </c>
      <c r="G45" s="58">
        <v>3.9528509999999999</v>
      </c>
      <c r="H45" s="58">
        <v>1.7286599999999998E-4</v>
      </c>
      <c r="I45" s="59">
        <f t="shared" si="0"/>
        <v>2.5152471475665582E-7</v>
      </c>
      <c r="J45" s="59">
        <f>H45/'סכום נכסי הקרן'!$C$41</f>
        <v>3.7436115043155299E-10</v>
      </c>
    </row>
    <row r="46" spans="1:10">
      <c r="A46" t="s">
        <v>2830</v>
      </c>
      <c r="B46" t="s">
        <v>2832</v>
      </c>
      <c r="C46" t="s">
        <v>2773</v>
      </c>
      <c r="D46" t="s">
        <v>100</v>
      </c>
      <c r="E46" s="67">
        <v>45181</v>
      </c>
      <c r="F46" s="58">
        <v>1.40998</v>
      </c>
      <c r="G46" s="58">
        <v>3.9528509999999999</v>
      </c>
      <c r="H46" s="58">
        <v>5.5733999999999992E-5</v>
      </c>
      <c r="I46" s="59">
        <f t="shared" si="0"/>
        <v>8.1094480419790209E-8</v>
      </c>
      <c r="J46" s="59">
        <f>H46/'סכום נכסי הקרן'!$C$41</f>
        <v>1.2069836959351276E-10</v>
      </c>
    </row>
    <row r="47" spans="1:10">
      <c r="A47" t="s">
        <v>2833</v>
      </c>
      <c r="B47" t="s">
        <v>2834</v>
      </c>
      <c r="C47" t="s">
        <v>2773</v>
      </c>
      <c r="D47" t="s">
        <v>100</v>
      </c>
      <c r="E47" s="67">
        <v>45181</v>
      </c>
      <c r="F47" s="58">
        <v>1.922955</v>
      </c>
      <c r="G47" s="58">
        <v>3.9655879999999999</v>
      </c>
      <c r="H47" s="58">
        <v>7.625600000000001E-5</v>
      </c>
      <c r="I47" s="59">
        <f t="shared" si="0"/>
        <v>1.1095454657644389E-7</v>
      </c>
      <c r="J47" s="59">
        <f>H47/'סכום נכסי הקרן'!$C$41</f>
        <v>1.6514111443145854E-10</v>
      </c>
    </row>
    <row r="48" spans="1:10">
      <c r="A48" t="s">
        <v>2833</v>
      </c>
      <c r="B48" t="s">
        <v>2835</v>
      </c>
      <c r="C48" t="s">
        <v>2773</v>
      </c>
      <c r="D48" t="s">
        <v>100</v>
      </c>
      <c r="E48" s="67">
        <v>45181</v>
      </c>
      <c r="F48" s="58">
        <v>76757.344813999996</v>
      </c>
      <c r="G48" s="58">
        <v>3.9655879999999999</v>
      </c>
      <c r="H48" s="58">
        <v>3.0438801459999998</v>
      </c>
      <c r="I48" s="59">
        <f t="shared" si="0"/>
        <v>4.4289281031324717E-3</v>
      </c>
      <c r="J48" s="59">
        <f>H48/'סכום נכסי הקרן'!$C$41</f>
        <v>6.5918715839570738E-6</v>
      </c>
    </row>
    <row r="49" spans="1:10">
      <c r="A49" t="s">
        <v>2836</v>
      </c>
      <c r="B49" t="s">
        <v>2837</v>
      </c>
      <c r="C49" t="s">
        <v>2773</v>
      </c>
      <c r="D49" t="s">
        <v>100</v>
      </c>
      <c r="E49" s="67">
        <v>45159</v>
      </c>
      <c r="F49" s="58">
        <v>2.5653000000000001</v>
      </c>
      <c r="G49" s="58">
        <v>3.9097590000000002</v>
      </c>
      <c r="H49" s="58">
        <v>1.0029699999999999E-4</v>
      </c>
      <c r="I49" s="59">
        <f t="shared" si="0"/>
        <v>1.4593485309979005E-7</v>
      </c>
      <c r="J49" s="59">
        <f>H49/'סכום נכסי הקרן'!$C$41</f>
        <v>2.1720465739262477E-10</v>
      </c>
    </row>
    <row r="50" spans="1:10">
      <c r="A50" t="s">
        <v>2838</v>
      </c>
      <c r="B50" t="s">
        <v>2839</v>
      </c>
      <c r="C50" t="s">
        <v>2773</v>
      </c>
      <c r="D50" t="s">
        <v>100</v>
      </c>
      <c r="E50" s="67">
        <v>45167</v>
      </c>
      <c r="F50" s="58">
        <v>2.2450540000000001</v>
      </c>
      <c r="G50" s="58">
        <v>3.9388100000000001</v>
      </c>
      <c r="H50" s="58">
        <v>8.8428000000000001E-5</v>
      </c>
      <c r="I50" s="59">
        <f t="shared" si="0"/>
        <v>1.2866513644384414E-7</v>
      </c>
      <c r="J50" s="59">
        <f>H50/'סכום נכסי הקרן'!$C$41</f>
        <v>1.915009765388299E-10</v>
      </c>
    </row>
    <row r="51" spans="1:10">
      <c r="A51" t="s">
        <v>2840</v>
      </c>
      <c r="B51" t="s">
        <v>2841</v>
      </c>
      <c r="C51" t="s">
        <v>2773</v>
      </c>
      <c r="D51" t="s">
        <v>100</v>
      </c>
      <c r="E51" s="67">
        <v>45189</v>
      </c>
      <c r="F51" s="58">
        <v>9.4834720000000008</v>
      </c>
      <c r="G51" s="58">
        <v>4.0757500000000002</v>
      </c>
      <c r="H51" s="58">
        <v>3.8652300000000005E-4</v>
      </c>
      <c r="I51" s="59">
        <f t="shared" si="0"/>
        <v>5.624014399701902E-7</v>
      </c>
      <c r="J51" s="59">
        <f>H51/'סכום נכסי הקרן'!$C$41</f>
        <v>8.3705989002033482E-10</v>
      </c>
    </row>
    <row r="52" spans="1:10">
      <c r="A52" t="s">
        <v>2842</v>
      </c>
      <c r="B52" t="s">
        <v>2843</v>
      </c>
      <c r="C52" t="s">
        <v>2773</v>
      </c>
      <c r="D52" t="s">
        <v>100</v>
      </c>
      <c r="E52" s="67">
        <v>45174</v>
      </c>
      <c r="F52" s="58">
        <v>971653.00736000005</v>
      </c>
      <c r="G52" s="58">
        <v>4.0826269999999996</v>
      </c>
      <c r="H52" s="58">
        <v>39.668969177999998</v>
      </c>
      <c r="I52" s="59">
        <f t="shared" si="0"/>
        <v>5.7719425203261607E-2</v>
      </c>
      <c r="J52" s="59">
        <f>H52/'סכום נכסי הקרן'!$C$41</f>
        <v>8.5907702717190755E-5</v>
      </c>
    </row>
    <row r="53" spans="1:10">
      <c r="A53" t="s">
        <v>2842</v>
      </c>
      <c r="B53" t="s">
        <v>2844</v>
      </c>
      <c r="C53" t="s">
        <v>2773</v>
      </c>
      <c r="D53" t="s">
        <v>100</v>
      </c>
      <c r="E53" s="67">
        <v>45174</v>
      </c>
      <c r="F53" s="58">
        <v>1.3480320000000001</v>
      </c>
      <c r="G53" s="58">
        <v>4.0826269999999996</v>
      </c>
      <c r="H53" s="58">
        <v>5.5034999999999997E-5</v>
      </c>
      <c r="I53" s="59">
        <f t="shared" si="0"/>
        <v>8.0077416476534155E-8</v>
      </c>
      <c r="J53" s="59">
        <f>H53/'סכום נכסי הקרן'!$C$41</f>
        <v>1.1918460491942037E-10</v>
      </c>
    </row>
    <row r="54" spans="1:10">
      <c r="A54" t="s">
        <v>2845</v>
      </c>
      <c r="B54" t="s">
        <v>2846</v>
      </c>
      <c r="C54" t="s">
        <v>2773</v>
      </c>
      <c r="D54" t="s">
        <v>100</v>
      </c>
      <c r="E54" s="67">
        <v>45167</v>
      </c>
      <c r="F54" s="58">
        <v>4.9276799999999996</v>
      </c>
      <c r="G54" s="58">
        <v>4.0100410000000002</v>
      </c>
      <c r="H54" s="58">
        <v>1.9760200000000001E-4</v>
      </c>
      <c r="I54" s="59">
        <f t="shared" si="0"/>
        <v>2.8751626511485605E-7</v>
      </c>
      <c r="J54" s="59">
        <f>H54/'סכום נכסי הקרן'!$C$41</f>
        <v>4.279297956080186E-10</v>
      </c>
    </row>
    <row r="55" spans="1:10">
      <c r="A55" t="s">
        <v>2847</v>
      </c>
      <c r="B55" t="s">
        <v>2848</v>
      </c>
      <c r="C55" t="s">
        <v>2773</v>
      </c>
      <c r="D55" t="s">
        <v>100</v>
      </c>
      <c r="E55" s="67">
        <v>45189</v>
      </c>
      <c r="F55" s="58">
        <v>6.5712840000000003</v>
      </c>
      <c r="G55" s="58">
        <v>4.1519490000000001</v>
      </c>
      <c r="H55" s="58">
        <v>2.7283600000000004E-4</v>
      </c>
      <c r="I55" s="59">
        <f t="shared" si="0"/>
        <v>3.9698377399457939E-7</v>
      </c>
      <c r="J55" s="59">
        <f>H55/'סכום נכסי הקרן'!$C$41</f>
        <v>5.9085765181784286E-10</v>
      </c>
    </row>
    <row r="56" spans="1:10">
      <c r="A56" t="s">
        <v>2849</v>
      </c>
      <c r="B56" t="s">
        <v>2850</v>
      </c>
      <c r="C56" t="s">
        <v>2773</v>
      </c>
      <c r="D56" t="s">
        <v>100</v>
      </c>
      <c r="E56" s="67">
        <v>45189</v>
      </c>
      <c r="F56" s="58">
        <v>2.247077</v>
      </c>
      <c r="G56" s="58">
        <v>4.1519490000000001</v>
      </c>
      <c r="H56" s="58">
        <v>9.3297000000000012E-5</v>
      </c>
      <c r="I56" s="59">
        <f t="shared" si="0"/>
        <v>1.3574966339622436E-7</v>
      </c>
      <c r="J56" s="59">
        <f>H56/'סכום נכסי הקרן'!$C$41</f>
        <v>2.0204535450471814E-10</v>
      </c>
    </row>
    <row r="57" spans="1:10">
      <c r="A57" t="s">
        <v>2851</v>
      </c>
      <c r="B57" t="s">
        <v>2852</v>
      </c>
      <c r="C57" t="s">
        <v>2773</v>
      </c>
      <c r="D57" t="s">
        <v>100</v>
      </c>
      <c r="E57" s="67">
        <v>45190</v>
      </c>
      <c r="F57" s="58">
        <v>2.5683600000000002</v>
      </c>
      <c r="G57" s="58">
        <v>4.1816259999999996</v>
      </c>
      <c r="H57" s="58">
        <v>1.0739899999999998E-4</v>
      </c>
      <c r="I57" s="59">
        <f t="shared" si="0"/>
        <v>1.562684555676077E-7</v>
      </c>
      <c r="J57" s="59">
        <f>H57/'סכום נכסי הקרן'!$C$41</f>
        <v>2.3258485297975516E-10</v>
      </c>
    </row>
    <row r="58" spans="1:10">
      <c r="A58" t="s">
        <v>2853</v>
      </c>
      <c r="B58" t="s">
        <v>2854</v>
      </c>
      <c r="C58" t="s">
        <v>2773</v>
      </c>
      <c r="D58" t="s">
        <v>100</v>
      </c>
      <c r="E58" s="67">
        <v>45188</v>
      </c>
      <c r="F58" s="58">
        <v>3.2130000000000001</v>
      </c>
      <c r="G58" s="58">
        <v>4.2342589999999998</v>
      </c>
      <c r="H58" s="58">
        <v>1.3604700000000001E-4</v>
      </c>
      <c r="I58" s="59">
        <f t="shared" si="0"/>
        <v>1.9795207194300069E-7</v>
      </c>
      <c r="J58" s="59">
        <f>H58/'סכום נכסי הקרן'!$C$41</f>
        <v>2.9462538285586236E-10</v>
      </c>
    </row>
    <row r="59" spans="1:10">
      <c r="A59" t="s">
        <v>2855</v>
      </c>
      <c r="B59" t="s">
        <v>2856</v>
      </c>
      <c r="C59" t="s">
        <v>2773</v>
      </c>
      <c r="D59" t="s">
        <v>100</v>
      </c>
      <c r="E59" s="67">
        <v>45188</v>
      </c>
      <c r="F59" s="58">
        <v>6.4260000000000002</v>
      </c>
      <c r="G59" s="58">
        <v>4.2342589999999998</v>
      </c>
      <c r="H59" s="58">
        <v>2.7209400000000001E-4</v>
      </c>
      <c r="I59" s="59">
        <f t="shared" si="0"/>
        <v>3.9590414388600137E-7</v>
      </c>
      <c r="J59" s="59">
        <f>H59/'סכום נכסי הקרן'!$C$41</f>
        <v>5.8925076571172471E-10</v>
      </c>
    </row>
    <row r="60" spans="1:10">
      <c r="A60" t="s">
        <v>2857</v>
      </c>
      <c r="B60" t="s">
        <v>2858</v>
      </c>
      <c r="C60" t="s">
        <v>2773</v>
      </c>
      <c r="D60" t="s">
        <v>100</v>
      </c>
      <c r="E60" s="67">
        <v>45190</v>
      </c>
      <c r="F60" s="58">
        <v>4.4981999999999998</v>
      </c>
      <c r="G60" s="58">
        <v>4.2576720000000003</v>
      </c>
      <c r="H60" s="58">
        <v>1.9151899999999997E-4</v>
      </c>
      <c r="I60" s="59">
        <f t="shared" si="0"/>
        <v>2.7866533526245741E-7</v>
      </c>
      <c r="J60" s="59">
        <f>H60/'סכום נכסי הקרן'!$C$41</f>
        <v>4.1475636139842766E-10</v>
      </c>
    </row>
    <row r="61" spans="1:10">
      <c r="A61" t="s">
        <v>2857</v>
      </c>
      <c r="B61" t="s">
        <v>2859</v>
      </c>
      <c r="C61" t="s">
        <v>2773</v>
      </c>
      <c r="D61" t="s">
        <v>100</v>
      </c>
      <c r="E61" s="67">
        <v>45190</v>
      </c>
      <c r="F61" s="58">
        <v>121585.2876</v>
      </c>
      <c r="G61" s="58">
        <v>4.2576720000000003</v>
      </c>
      <c r="H61" s="58">
        <v>5.1767026950000004</v>
      </c>
      <c r="I61" s="59">
        <f t="shared" si="0"/>
        <v>7.5322427125049845E-3</v>
      </c>
      <c r="J61" s="59">
        <f>H61/'סכום נכסי הקרן'!$C$41</f>
        <v>1.1210743444878237E-5</v>
      </c>
    </row>
    <row r="62" spans="1:10">
      <c r="A62" t="s">
        <v>2860</v>
      </c>
      <c r="B62" t="s">
        <v>2861</v>
      </c>
      <c r="C62" t="s">
        <v>2773</v>
      </c>
      <c r="D62" t="s">
        <v>100</v>
      </c>
      <c r="E62" s="67">
        <v>45182</v>
      </c>
      <c r="F62" s="58">
        <v>3.2155499999999999</v>
      </c>
      <c r="G62" s="58">
        <v>4.2868089999999999</v>
      </c>
      <c r="H62" s="58">
        <v>1.3784499999999999E-4</v>
      </c>
      <c r="I62" s="59">
        <f t="shared" si="0"/>
        <v>2.0056821066971655E-7</v>
      </c>
      <c r="J62" s="59">
        <f>H62/'סכום נכסי הקרן'!$C$41</f>
        <v>2.9851915808335604E-10</v>
      </c>
    </row>
    <row r="63" spans="1:10">
      <c r="A63" t="s">
        <v>2862</v>
      </c>
      <c r="B63" t="s">
        <v>2863</v>
      </c>
      <c r="C63" t="s">
        <v>2773</v>
      </c>
      <c r="D63" t="s">
        <v>100</v>
      </c>
      <c r="E63" s="67">
        <v>45182</v>
      </c>
      <c r="F63" s="58">
        <v>243427.89856</v>
      </c>
      <c r="G63" s="58">
        <v>4.3121039999999997</v>
      </c>
      <c r="H63" s="58">
        <v>10.496863163</v>
      </c>
      <c r="I63" s="59">
        <f t="shared" si="0"/>
        <v>1.5273220372503692E-2</v>
      </c>
      <c r="J63" s="59">
        <f>H63/'סכום נכסי הקרן'!$C$41</f>
        <v>2.2732161151546695E-5</v>
      </c>
    </row>
    <row r="64" spans="1:10">
      <c r="A64" t="s">
        <v>2864</v>
      </c>
      <c r="B64" t="s">
        <v>2865</v>
      </c>
      <c r="C64" t="s">
        <v>2773</v>
      </c>
      <c r="D64" t="s">
        <v>100</v>
      </c>
      <c r="E64" s="67">
        <v>45182</v>
      </c>
      <c r="F64" s="58">
        <v>1.9301969999999999</v>
      </c>
      <c r="G64" s="58">
        <v>4.3298019999999999</v>
      </c>
      <c r="H64" s="58">
        <v>8.3573999999999996E-5</v>
      </c>
      <c r="I64" s="59">
        <f t="shared" si="0"/>
        <v>1.2160243489797157E-7</v>
      </c>
      <c r="J64" s="59">
        <f>H64/'סכום נכסי הקרן'!$C$41</f>
        <v>1.8098908279341578E-10</v>
      </c>
    </row>
    <row r="65" spans="1:10">
      <c r="A65" t="s">
        <v>2864</v>
      </c>
      <c r="B65" t="s">
        <v>2866</v>
      </c>
      <c r="C65" t="s">
        <v>2773</v>
      </c>
      <c r="D65" t="s">
        <v>100</v>
      </c>
      <c r="E65" s="67">
        <v>45182</v>
      </c>
      <c r="F65" s="58">
        <v>243472.93014800001</v>
      </c>
      <c r="G65" s="58">
        <v>4.3298019999999999</v>
      </c>
      <c r="H65" s="58">
        <v>10.541894750999999</v>
      </c>
      <c r="I65" s="59">
        <f t="shared" si="0"/>
        <v>1.5338742553422664E-2</v>
      </c>
      <c r="J65" s="59">
        <f>H65/'סכום נכסי הקרן'!$C$41</f>
        <v>2.2829682220406037E-5</v>
      </c>
    </row>
    <row r="66" spans="1:10">
      <c r="A66" t="s">
        <v>2867</v>
      </c>
      <c r="B66" t="s">
        <v>2868</v>
      </c>
      <c r="C66" t="s">
        <v>2773</v>
      </c>
      <c r="D66" t="s">
        <v>100</v>
      </c>
      <c r="E66" s="67">
        <v>45182</v>
      </c>
      <c r="F66" s="58">
        <v>2.5737999999999999</v>
      </c>
      <c r="G66" s="58">
        <v>4.3373840000000001</v>
      </c>
      <c r="H66" s="58">
        <v>1.1163600000000001E-4</v>
      </c>
      <c r="I66" s="59">
        <f t="shared" si="0"/>
        <v>1.6243340539246604E-7</v>
      </c>
      <c r="J66" s="59">
        <f>H66/'סכום נכסי הקרן'!$C$41</f>
        <v>2.4176056245633533E-10</v>
      </c>
    </row>
    <row r="67" spans="1:10">
      <c r="A67" t="s">
        <v>2869</v>
      </c>
      <c r="B67" t="s">
        <v>2870</v>
      </c>
      <c r="C67" t="s">
        <v>2773</v>
      </c>
      <c r="D67" t="s">
        <v>100</v>
      </c>
      <c r="E67" s="67">
        <v>45173</v>
      </c>
      <c r="F67" s="58">
        <v>6.1143900000000011</v>
      </c>
      <c r="G67" s="58">
        <v>4.3170890000000002</v>
      </c>
      <c r="H67" s="58">
        <v>2.63964E-4</v>
      </c>
      <c r="I67" s="59">
        <f t="shared" si="0"/>
        <v>3.8407477355886003E-7</v>
      </c>
      <c r="J67" s="59">
        <f>H67/'סכום נכסי הקרן'!$C$41</f>
        <v>5.7164431821477024E-10</v>
      </c>
    </row>
    <row r="68" spans="1:10">
      <c r="A68" t="s">
        <v>2871</v>
      </c>
      <c r="B68" t="s">
        <v>2872</v>
      </c>
      <c r="C68" t="s">
        <v>2773</v>
      </c>
      <c r="D68" t="s">
        <v>100</v>
      </c>
      <c r="E68" s="67">
        <v>45173</v>
      </c>
      <c r="F68" s="58">
        <v>5.4707699999999999</v>
      </c>
      <c r="G68" s="58">
        <v>4.3170890000000002</v>
      </c>
      <c r="H68" s="58">
        <v>2.36178E-4</v>
      </c>
      <c r="I68" s="59">
        <f t="shared" si="0"/>
        <v>3.4364539054410621E-7</v>
      </c>
      <c r="J68" s="59">
        <f>H68/'סכום נכסי הקרן'!$C$41</f>
        <v>5.1147054820857387E-10</v>
      </c>
    </row>
    <row r="69" spans="1:10">
      <c r="A69" t="s">
        <v>2873</v>
      </c>
      <c r="B69" t="s">
        <v>2874</v>
      </c>
      <c r="C69" t="s">
        <v>2773</v>
      </c>
      <c r="D69" t="s">
        <v>100</v>
      </c>
      <c r="E69" s="67">
        <v>45173</v>
      </c>
      <c r="F69" s="58">
        <v>4.3935000000000004</v>
      </c>
      <c r="G69" s="58">
        <v>4.3549829999999998</v>
      </c>
      <c r="H69" s="58">
        <v>1.9133600000000001E-4</v>
      </c>
      <c r="I69" s="59">
        <f t="shared" si="0"/>
        <v>2.7839906530306426E-7</v>
      </c>
      <c r="J69" s="59">
        <f>H69/'סכום נכסי הקרן'!$C$41</f>
        <v>4.143600539086439E-10</v>
      </c>
    </row>
    <row r="70" spans="1:10">
      <c r="A70" t="s">
        <v>2873</v>
      </c>
      <c r="B70" t="s">
        <v>2875</v>
      </c>
      <c r="C70" t="s">
        <v>2773</v>
      </c>
      <c r="D70" t="s">
        <v>100</v>
      </c>
      <c r="E70" s="67">
        <v>45173</v>
      </c>
      <c r="F70" s="58">
        <v>1.9316249999999999</v>
      </c>
      <c r="G70" s="58">
        <v>4.3549829999999998</v>
      </c>
      <c r="H70" s="58">
        <v>8.4122000000000005E-5</v>
      </c>
      <c r="I70" s="59">
        <f t="shared" si="0"/>
        <v>1.2239978974905073E-7</v>
      </c>
      <c r="J70" s="59">
        <f>H70/'סכום נכסי הקרן'!$C$41</f>
        <v>1.8217583964806907E-10</v>
      </c>
    </row>
    <row r="71" spans="1:10">
      <c r="A71" t="s">
        <v>2876</v>
      </c>
      <c r="B71" t="s">
        <v>2877</v>
      </c>
      <c r="C71" t="s">
        <v>2773</v>
      </c>
      <c r="D71" t="s">
        <v>100</v>
      </c>
      <c r="E71" s="67">
        <v>45195</v>
      </c>
      <c r="F71" s="58">
        <v>5.3191100000000002</v>
      </c>
      <c r="G71" s="58">
        <v>4.4637669999999998</v>
      </c>
      <c r="H71" s="58">
        <v>2.37433E-4</v>
      </c>
      <c r="I71" s="59">
        <f t="shared" si="0"/>
        <v>3.454714495552455E-7</v>
      </c>
      <c r="J71" s="59">
        <f>H71/'סכום נכסי הקרן'!$C$41</f>
        <v>5.1418839465490567E-10</v>
      </c>
    </row>
    <row r="72" spans="1:10">
      <c r="A72" t="s">
        <v>2878</v>
      </c>
      <c r="B72" t="s">
        <v>2879</v>
      </c>
      <c r="C72" t="s">
        <v>2773</v>
      </c>
      <c r="D72" t="s">
        <v>100</v>
      </c>
      <c r="E72" s="67">
        <v>45173</v>
      </c>
      <c r="F72" s="58">
        <v>3.2198000000000002</v>
      </c>
      <c r="G72" s="58">
        <v>4.3676079999999997</v>
      </c>
      <c r="H72" s="58">
        <v>1.4062800000000001E-4</v>
      </c>
      <c r="I72" s="59">
        <f t="shared" si="0"/>
        <v>2.0461755109043421E-7</v>
      </c>
      <c r="J72" s="59">
        <f>H72/'סכום נכסי הקרן'!$C$41</f>
        <v>3.0454606378864812E-10</v>
      </c>
    </row>
    <row r="73" spans="1:10">
      <c r="A73" t="s">
        <v>2880</v>
      </c>
      <c r="B73" t="s">
        <v>2881</v>
      </c>
      <c r="C73" t="s">
        <v>2773</v>
      </c>
      <c r="D73" t="s">
        <v>100</v>
      </c>
      <c r="E73" s="67">
        <v>45195</v>
      </c>
      <c r="F73" s="58">
        <v>3.5432760000000001</v>
      </c>
      <c r="G73" s="58">
        <v>4.5041029999999997</v>
      </c>
      <c r="H73" s="58">
        <v>1.59593E-4</v>
      </c>
      <c r="I73" s="59">
        <f t="shared" si="0"/>
        <v>2.3221214005159473E-7</v>
      </c>
      <c r="J73" s="59">
        <f>H73/'סכום נכסי הקרן'!$C$41</f>
        <v>3.4561694654138374E-10</v>
      </c>
    </row>
    <row r="74" spans="1:10">
      <c r="A74" t="s">
        <v>2880</v>
      </c>
      <c r="B74" t="s">
        <v>2882</v>
      </c>
      <c r="C74" t="s">
        <v>2773</v>
      </c>
      <c r="D74" t="s">
        <v>100</v>
      </c>
      <c r="E74" s="67">
        <v>45195</v>
      </c>
      <c r="F74" s="58">
        <v>2.1979679999999999</v>
      </c>
      <c r="G74" s="58">
        <v>4.5041029999999997</v>
      </c>
      <c r="H74" s="58">
        <v>9.8999000000000005E-5</v>
      </c>
      <c r="I74" s="59">
        <f t="shared" ref="I74:I137" si="1">H74/$H$9</f>
        <v>1.4404622792332888E-7</v>
      </c>
      <c r="J74" s="59">
        <f>H74/'סכום נכסי הקרן'!$C$41</f>
        <v>2.1439368951426723E-10</v>
      </c>
    </row>
    <row r="75" spans="1:10">
      <c r="A75" t="s">
        <v>2883</v>
      </c>
      <c r="B75" t="s">
        <v>2884</v>
      </c>
      <c r="C75" t="s">
        <v>2773</v>
      </c>
      <c r="D75" t="s">
        <v>100</v>
      </c>
      <c r="E75" s="67">
        <v>45187</v>
      </c>
      <c r="F75" s="58">
        <v>1.2885999999999997</v>
      </c>
      <c r="G75" s="58">
        <v>4.483047</v>
      </c>
      <c r="H75" s="58">
        <v>5.7769000000000002E-5</v>
      </c>
      <c r="I75" s="59">
        <f t="shared" si="1"/>
        <v>8.4055460569326825E-8</v>
      </c>
      <c r="J75" s="59">
        <f>H75/'סכום נכסי הקרן'!$C$41</f>
        <v>1.2510539550449705E-10</v>
      </c>
    </row>
    <row r="76" spans="1:10">
      <c r="A76" t="s">
        <v>2885</v>
      </c>
      <c r="B76" t="s">
        <v>2886</v>
      </c>
      <c r="C76" t="s">
        <v>2773</v>
      </c>
      <c r="D76" t="s">
        <v>100</v>
      </c>
      <c r="E76" s="67">
        <v>45195</v>
      </c>
      <c r="F76" s="58">
        <v>6.7651500000000002</v>
      </c>
      <c r="G76" s="58">
        <v>4.5141819999999999</v>
      </c>
      <c r="H76" s="58">
        <v>3.0539100000000002E-4</v>
      </c>
      <c r="I76" s="59">
        <f t="shared" si="1"/>
        <v>4.4435218125166249E-7</v>
      </c>
      <c r="J76" s="59">
        <f>H76/'סכום נכסי הקרן'!$C$41</f>
        <v>6.613592383201001E-10</v>
      </c>
    </row>
    <row r="77" spans="1:10">
      <c r="A77" t="s">
        <v>2887</v>
      </c>
      <c r="B77" t="s">
        <v>2888</v>
      </c>
      <c r="C77" t="s">
        <v>2773</v>
      </c>
      <c r="D77" t="s">
        <v>100</v>
      </c>
      <c r="E77" s="67">
        <v>45175</v>
      </c>
      <c r="F77" s="58">
        <v>2.5771999999999995</v>
      </c>
      <c r="G77" s="58">
        <v>4.4400839999999997</v>
      </c>
      <c r="H77" s="58">
        <v>1.1442999999999999E-4</v>
      </c>
      <c r="I77" s="59">
        <f t="shared" si="1"/>
        <v>1.6649875111128923E-7</v>
      </c>
      <c r="J77" s="59">
        <f>H77/'סכום נכסי הקרן'!$C$41</f>
        <v>2.4781128992330826E-10</v>
      </c>
    </row>
    <row r="78" spans="1:10">
      <c r="A78" t="s">
        <v>2889</v>
      </c>
      <c r="B78" t="s">
        <v>2890</v>
      </c>
      <c r="C78" t="s">
        <v>2773</v>
      </c>
      <c r="D78" t="s">
        <v>100</v>
      </c>
      <c r="E78" s="67">
        <v>45173</v>
      </c>
      <c r="F78" s="58">
        <v>0.77320099999999992</v>
      </c>
      <c r="G78" s="58">
        <v>4.3504649999999998</v>
      </c>
      <c r="H78" s="58">
        <v>3.3637999999999999E-5</v>
      </c>
      <c r="I78" s="59">
        <f t="shared" si="1"/>
        <v>4.8944201606934787E-8</v>
      </c>
      <c r="J78" s="59">
        <f>H78/'סכום נכסי הקרן'!$C$41</f>
        <v>7.2846947220486273E-11</v>
      </c>
    </row>
    <row r="79" spans="1:10">
      <c r="A79" t="s">
        <v>2891</v>
      </c>
      <c r="B79" t="s">
        <v>2892</v>
      </c>
      <c r="C79" t="s">
        <v>2773</v>
      </c>
      <c r="D79" t="s">
        <v>100</v>
      </c>
      <c r="E79" s="67">
        <v>45175</v>
      </c>
      <c r="F79" s="58">
        <v>2.2558240000000001</v>
      </c>
      <c r="G79" s="58">
        <v>4.4728500000000002</v>
      </c>
      <c r="H79" s="58">
        <v>1.009E-4</v>
      </c>
      <c r="I79" s="59">
        <f t="shared" si="1"/>
        <v>1.4681223444139724E-7</v>
      </c>
      <c r="J79" s="59">
        <f>H79/'סכום נכסי הקרן'!$C$41</f>
        <v>2.1851052305568301E-10</v>
      </c>
    </row>
    <row r="80" spans="1:10">
      <c r="A80" t="s">
        <v>2893</v>
      </c>
      <c r="B80" t="s">
        <v>2894</v>
      </c>
      <c r="C80" t="s">
        <v>2773</v>
      </c>
      <c r="D80" t="s">
        <v>100</v>
      </c>
      <c r="E80" s="67">
        <v>45175</v>
      </c>
      <c r="F80" s="58">
        <v>7.0910399999999996</v>
      </c>
      <c r="G80" s="58">
        <v>4.4904840000000004</v>
      </c>
      <c r="H80" s="58">
        <v>3.1842200000000001E-4</v>
      </c>
      <c r="I80" s="59">
        <f t="shared" si="1"/>
        <v>4.6331263939840028E-7</v>
      </c>
      <c r="J80" s="59">
        <f>H80/'סכום נכסי הקרן'!$C$41</f>
        <v>6.8957936345328741E-10</v>
      </c>
    </row>
    <row r="81" spans="1:10">
      <c r="A81" t="s">
        <v>2895</v>
      </c>
      <c r="B81" t="s">
        <v>2896</v>
      </c>
      <c r="C81" t="s">
        <v>2773</v>
      </c>
      <c r="D81" t="s">
        <v>100</v>
      </c>
      <c r="E81" s="67">
        <v>45187</v>
      </c>
      <c r="F81" s="58">
        <v>341564.59497999994</v>
      </c>
      <c r="G81" s="58">
        <v>4.5460120000000002</v>
      </c>
      <c r="H81" s="58">
        <v>15.527567016000001</v>
      </c>
      <c r="I81" s="59">
        <f t="shared" si="1"/>
        <v>2.2593030813255689E-2</v>
      </c>
      <c r="J81" s="59">
        <f>H81/'סכום נכסי הקרן'!$C$41</f>
        <v>3.3626727358258983E-5</v>
      </c>
    </row>
    <row r="82" spans="1:10">
      <c r="A82" t="s">
        <v>2895</v>
      </c>
      <c r="B82" t="s">
        <v>2897</v>
      </c>
      <c r="C82" t="s">
        <v>2773</v>
      </c>
      <c r="D82" t="s">
        <v>100</v>
      </c>
      <c r="E82" s="67">
        <v>45187</v>
      </c>
      <c r="F82" s="58">
        <v>3.2236250000000002</v>
      </c>
      <c r="G82" s="58">
        <v>4.5460120000000002</v>
      </c>
      <c r="H82" s="58">
        <v>1.46546E-4</v>
      </c>
      <c r="I82" s="59">
        <f t="shared" si="1"/>
        <v>2.1322840147124875E-7</v>
      </c>
      <c r="J82" s="59">
        <f>H82/'סכום נכסי הקרן'!$C$41</f>
        <v>3.1736217157302401E-10</v>
      </c>
    </row>
    <row r="83" spans="1:10">
      <c r="A83" t="s">
        <v>2898</v>
      </c>
      <c r="B83" t="s">
        <v>2899</v>
      </c>
      <c r="C83" t="s">
        <v>2773</v>
      </c>
      <c r="D83" t="s">
        <v>100</v>
      </c>
      <c r="E83" s="67">
        <v>45175</v>
      </c>
      <c r="F83" s="58">
        <v>8.0601249999999993</v>
      </c>
      <c r="G83" s="58">
        <v>4.5156650000000003</v>
      </c>
      <c r="H83" s="58">
        <v>3.63968E-4</v>
      </c>
      <c r="I83" s="59">
        <f t="shared" si="1"/>
        <v>5.295833037182009E-7</v>
      </c>
      <c r="J83" s="59">
        <f>H83/'סכום נכסי הקרן'!$C$41</f>
        <v>7.8821445050080118E-10</v>
      </c>
    </row>
    <row r="84" spans="1:10">
      <c r="A84" t="s">
        <v>2900</v>
      </c>
      <c r="B84" t="s">
        <v>2901</v>
      </c>
      <c r="C84" t="s">
        <v>2773</v>
      </c>
      <c r="D84" t="s">
        <v>100</v>
      </c>
      <c r="E84" s="67">
        <v>45187</v>
      </c>
      <c r="F84" s="58">
        <v>4.5143839999999997</v>
      </c>
      <c r="G84" s="58">
        <v>4.57369</v>
      </c>
      <c r="H84" s="58">
        <v>2.0647399999999998E-4</v>
      </c>
      <c r="I84" s="59">
        <f t="shared" si="1"/>
        <v>3.0042526555057531E-7</v>
      </c>
      <c r="J84" s="59">
        <f>H84/'סכום נכסי הקרן'!$C$41</f>
        <v>4.4714312921109107E-10</v>
      </c>
    </row>
    <row r="85" spans="1:10">
      <c r="A85" t="s">
        <v>2902</v>
      </c>
      <c r="B85" t="s">
        <v>2903</v>
      </c>
      <c r="C85" t="s">
        <v>2773</v>
      </c>
      <c r="D85" t="s">
        <v>100</v>
      </c>
      <c r="E85" s="67">
        <v>45175</v>
      </c>
      <c r="F85" s="58">
        <v>686594.21751599992</v>
      </c>
      <c r="G85" s="58">
        <v>4.5483799999999999</v>
      </c>
      <c r="H85" s="58">
        <v>31.228911295000003</v>
      </c>
      <c r="I85" s="59">
        <f t="shared" si="1"/>
        <v>4.5438912253628727E-2</v>
      </c>
      <c r="J85" s="59">
        <f>H85/'סכום נכסי הקרן'!$C$41</f>
        <v>6.7629789311496316E-5</v>
      </c>
    </row>
    <row r="86" spans="1:10">
      <c r="A86" t="s">
        <v>2904</v>
      </c>
      <c r="B86" t="s">
        <v>2905</v>
      </c>
      <c r="C86" t="s">
        <v>2773</v>
      </c>
      <c r="D86" t="s">
        <v>100</v>
      </c>
      <c r="E86" s="67">
        <v>45180</v>
      </c>
      <c r="F86" s="58">
        <v>8.1030499999999996</v>
      </c>
      <c r="G86" s="58">
        <v>5.0339830000000001</v>
      </c>
      <c r="H86" s="58">
        <v>4.0790599999999998E-4</v>
      </c>
      <c r="I86" s="59">
        <f t="shared" si="1"/>
        <v>5.9351428446038226E-7</v>
      </c>
      <c r="J86" s="59">
        <f>H86/'סכום נכסי הקרן'!$C$41</f>
        <v>8.8336722911349295E-10</v>
      </c>
    </row>
    <row r="87" spans="1:10">
      <c r="A87" t="s">
        <v>2906</v>
      </c>
      <c r="B87" t="s">
        <v>2907</v>
      </c>
      <c r="C87" t="s">
        <v>2773</v>
      </c>
      <c r="D87" t="s">
        <v>100</v>
      </c>
      <c r="E87" s="67">
        <v>45180</v>
      </c>
      <c r="F87" s="58">
        <v>517551.40246499999</v>
      </c>
      <c r="G87" s="58">
        <v>5.0414539999999999</v>
      </c>
      <c r="H87" s="58">
        <v>26.092113807</v>
      </c>
      <c r="I87" s="59">
        <f t="shared" si="1"/>
        <v>3.7964732698760176E-2</v>
      </c>
      <c r="J87" s="59">
        <f>H87/'סכום נכסי הקרן'!$C$41</f>
        <v>5.6505465169434874E-5</v>
      </c>
    </row>
    <row r="88" spans="1:10">
      <c r="A88" t="s">
        <v>2908</v>
      </c>
      <c r="B88" t="s">
        <v>2909</v>
      </c>
      <c r="C88" t="s">
        <v>2773</v>
      </c>
      <c r="D88" t="s">
        <v>100</v>
      </c>
      <c r="E88" s="67">
        <v>45197</v>
      </c>
      <c r="F88" s="58">
        <v>2.5962399999999999</v>
      </c>
      <c r="G88" s="58">
        <v>5.1408899999999997</v>
      </c>
      <c r="H88" s="58">
        <v>1.3347000000000001E-4</v>
      </c>
      <c r="I88" s="59">
        <f t="shared" si="1"/>
        <v>1.9420246710498799E-7</v>
      </c>
      <c r="J88" s="59">
        <f>H88/'סכום נכסי הקרן'!$C$41</f>
        <v>2.8904459377841441E-10</v>
      </c>
    </row>
    <row r="89" spans="1:10">
      <c r="A89" t="s">
        <v>2910</v>
      </c>
      <c r="B89" t="s">
        <v>2911</v>
      </c>
      <c r="C89" t="s">
        <v>2773</v>
      </c>
      <c r="D89" t="s">
        <v>100</v>
      </c>
      <c r="E89" s="67">
        <v>45181</v>
      </c>
      <c r="F89" s="58">
        <v>410200.37077500002</v>
      </c>
      <c r="G89" s="58">
        <v>-3.9470640000000001</v>
      </c>
      <c r="H89" s="58">
        <v>-16.190869887000002</v>
      </c>
      <c r="I89" s="59">
        <f t="shared" si="1"/>
        <v>-2.3558154466406373E-2</v>
      </c>
      <c r="J89" s="59">
        <f>H89/'סכום נכסי הקרן'!$C$41</f>
        <v>-3.506318580510285E-5</v>
      </c>
    </row>
    <row r="90" spans="1:10">
      <c r="A90" t="s">
        <v>2912</v>
      </c>
      <c r="B90" t="s">
        <v>2913</v>
      </c>
      <c r="C90" t="s">
        <v>2773</v>
      </c>
      <c r="D90" t="s">
        <v>100</v>
      </c>
      <c r="E90" s="67">
        <v>45189</v>
      </c>
      <c r="F90" s="58">
        <v>349991.93501999998</v>
      </c>
      <c r="G90" s="58">
        <v>-4.3606290000000003</v>
      </c>
      <c r="H90" s="58">
        <v>-15.261848482</v>
      </c>
      <c r="I90" s="59">
        <f t="shared" si="1"/>
        <v>-2.220640314517806E-2</v>
      </c>
      <c r="J90" s="59">
        <f>H90/'סכום נכסי הקרן'!$C$41</f>
        <v>-3.3051283395425188E-5</v>
      </c>
    </row>
    <row r="91" spans="1:10">
      <c r="A91" t="s">
        <v>2914</v>
      </c>
      <c r="B91" t="s">
        <v>2915</v>
      </c>
      <c r="C91" t="s">
        <v>2773</v>
      </c>
      <c r="D91" t="s">
        <v>100</v>
      </c>
      <c r="E91" s="67">
        <v>45187</v>
      </c>
      <c r="F91" s="58">
        <v>395490.88657300005</v>
      </c>
      <c r="G91" s="58">
        <v>-4.9680540000000004</v>
      </c>
      <c r="H91" s="58">
        <v>-19.648202387000001</v>
      </c>
      <c r="I91" s="59">
        <f t="shared" si="1"/>
        <v>-2.8588666949378245E-2</v>
      </c>
      <c r="J91" s="59">
        <f>H91/'סכום נכסי הקרן'!$C$41</f>
        <v>-4.2550435883917642E-5</v>
      </c>
    </row>
    <row r="92" spans="1:10">
      <c r="A92" t="s">
        <v>2916</v>
      </c>
      <c r="B92" t="s">
        <v>2917</v>
      </c>
      <c r="C92" t="s">
        <v>2773</v>
      </c>
      <c r="D92" t="s">
        <v>100</v>
      </c>
      <c r="E92" s="67">
        <v>45260</v>
      </c>
      <c r="F92" s="58">
        <v>10621015.199999999</v>
      </c>
      <c r="G92" s="58">
        <v>1.2795780000000001</v>
      </c>
      <c r="H92" s="58">
        <f>135.90414-3.4</f>
        <v>132.50414000000001</v>
      </c>
      <c r="I92" s="59">
        <f t="shared" si="1"/>
        <v>0.19279711462969001</v>
      </c>
      <c r="J92" s="59">
        <f>H92/'סכום נכסי הקרן'!$C$41</f>
        <v>2.8695291316594107E-4</v>
      </c>
    </row>
    <row r="93" spans="1:10">
      <c r="A93" t="s">
        <v>2918</v>
      </c>
      <c r="B93" t="s">
        <v>2919</v>
      </c>
      <c r="C93" t="s">
        <v>2773</v>
      </c>
      <c r="D93" t="s">
        <v>100</v>
      </c>
      <c r="E93" s="67">
        <v>45274</v>
      </c>
      <c r="F93" s="58">
        <v>1.8656309999999998</v>
      </c>
      <c r="G93" s="58">
        <v>1.4278599999999999</v>
      </c>
      <c r="H93" s="58">
        <v>2.6639E-5</v>
      </c>
      <c r="I93" s="59">
        <f t="shared" si="1"/>
        <v>3.8760466930469584E-8</v>
      </c>
      <c r="J93" s="59">
        <f>H93/'סכום נכסי הקרן'!$C$41</f>
        <v>5.7689809947277902E-11</v>
      </c>
    </row>
    <row r="94" spans="1:10">
      <c r="A94" t="s">
        <v>2920</v>
      </c>
      <c r="B94" t="s">
        <v>2921</v>
      </c>
      <c r="C94" t="s">
        <v>2773</v>
      </c>
      <c r="D94" t="s">
        <v>100</v>
      </c>
      <c r="E94" s="67">
        <v>45274</v>
      </c>
      <c r="F94" s="58">
        <v>1.8663959999999999</v>
      </c>
      <c r="G94" s="58">
        <v>1.4682630000000001</v>
      </c>
      <c r="H94" s="58">
        <v>2.7404000000000001E-5</v>
      </c>
      <c r="I94" s="59">
        <f t="shared" si="1"/>
        <v>3.9873562662359267E-8</v>
      </c>
      <c r="J94" s="59">
        <f>H94/'סכום נכסי הקרן'!$C$41</f>
        <v>5.9346505191456264E-11</v>
      </c>
    </row>
    <row r="95" spans="1:10">
      <c r="A95" t="s">
        <v>2922</v>
      </c>
      <c r="B95" t="s">
        <v>2923</v>
      </c>
      <c r="C95" t="s">
        <v>2773</v>
      </c>
      <c r="D95" t="s">
        <v>100</v>
      </c>
      <c r="E95" s="67">
        <v>45264</v>
      </c>
      <c r="F95" s="58">
        <v>494852.12053199997</v>
      </c>
      <c r="G95" s="58">
        <v>1.537382</v>
      </c>
      <c r="H95" s="58">
        <v>7.6077670680000002</v>
      </c>
      <c r="I95" s="59">
        <f t="shared" si="1"/>
        <v>1.1069507258302847E-2</v>
      </c>
      <c r="J95" s="59">
        <f>H95/'סכום נכסי הקרן'!$C$41</f>
        <v>1.647549218349336E-5</v>
      </c>
    </row>
    <row r="96" spans="1:10">
      <c r="A96" t="s">
        <v>2924</v>
      </c>
      <c r="B96" t="s">
        <v>2925</v>
      </c>
      <c r="C96" t="s">
        <v>2773</v>
      </c>
      <c r="D96" t="s">
        <v>100</v>
      </c>
      <c r="E96" s="67">
        <v>45264</v>
      </c>
      <c r="F96" s="58">
        <v>624626.72406399995</v>
      </c>
      <c r="G96" s="58">
        <v>1.564255</v>
      </c>
      <c r="H96" s="58">
        <v>9.7707542170000004</v>
      </c>
      <c r="I96" s="59">
        <f t="shared" si="1"/>
        <v>1.4216712178151384E-2</v>
      </c>
      <c r="J96" s="59">
        <f>H96/'סכום נכסי הקרן'!$C$41</f>
        <v>2.1159688945542029E-5</v>
      </c>
    </row>
    <row r="97" spans="1:10">
      <c r="A97" t="s">
        <v>2926</v>
      </c>
      <c r="B97" t="s">
        <v>2927</v>
      </c>
      <c r="C97" t="s">
        <v>2773</v>
      </c>
      <c r="D97" t="s">
        <v>100</v>
      </c>
      <c r="E97" s="67">
        <v>45264</v>
      </c>
      <c r="F97" s="58">
        <v>412624.44084400008</v>
      </c>
      <c r="G97" s="58">
        <v>1.5964830000000001</v>
      </c>
      <c r="H97" s="58">
        <v>6.5874796239999993</v>
      </c>
      <c r="I97" s="59">
        <f t="shared" si="1"/>
        <v>9.5849613769733912E-3</v>
      </c>
      <c r="J97" s="59">
        <f>H97/'סכום נכסי הקרן'!$C$41</f>
        <v>1.4265942698304202E-5</v>
      </c>
    </row>
    <row r="98" spans="1:10">
      <c r="A98" t="s">
        <v>2928</v>
      </c>
      <c r="B98" t="s">
        <v>2929</v>
      </c>
      <c r="C98" t="s">
        <v>2773</v>
      </c>
      <c r="D98" t="s">
        <v>100</v>
      </c>
      <c r="E98" s="67">
        <v>45258</v>
      </c>
      <c r="F98" s="58">
        <v>3.6236549999999998</v>
      </c>
      <c r="G98" s="58">
        <v>1.573842</v>
      </c>
      <c r="H98" s="58">
        <v>5.7030999999999997E-5</v>
      </c>
      <c r="I98" s="59">
        <f t="shared" si="1"/>
        <v>8.2981650569150894E-8</v>
      </c>
      <c r="J98" s="59">
        <f>H98/'סכום נכסי הקרן'!$C$41</f>
        <v>1.2350717185717203E-10</v>
      </c>
    </row>
    <row r="99" spans="1:10">
      <c r="A99" t="s">
        <v>2930</v>
      </c>
      <c r="B99" t="s">
        <v>2931</v>
      </c>
      <c r="C99" t="s">
        <v>2773</v>
      </c>
      <c r="D99" t="s">
        <v>100</v>
      </c>
      <c r="E99" s="67">
        <v>45258</v>
      </c>
      <c r="F99" s="58">
        <v>2.1286</v>
      </c>
      <c r="G99" s="58">
        <v>1.6988760000000001</v>
      </c>
      <c r="H99" s="58">
        <v>3.6161999999999997E-5</v>
      </c>
      <c r="I99" s="59">
        <f t="shared" si="1"/>
        <v>5.261669000862048E-8</v>
      </c>
      <c r="J99" s="59">
        <f>H99/'סכום נכסי הקרן'!$C$41</f>
        <v>7.8312958718925754E-11</v>
      </c>
    </row>
    <row r="100" spans="1:10">
      <c r="A100" t="s">
        <v>2932</v>
      </c>
      <c r="B100" t="s">
        <v>2933</v>
      </c>
      <c r="C100" t="s">
        <v>2773</v>
      </c>
      <c r="D100" t="s">
        <v>100</v>
      </c>
      <c r="E100" s="67">
        <v>45258</v>
      </c>
      <c r="F100" s="58">
        <v>531211.91130000004</v>
      </c>
      <c r="G100" s="58">
        <v>1.6988760000000001</v>
      </c>
      <c r="H100" s="58">
        <v>9.0246293089999998</v>
      </c>
      <c r="I100" s="59">
        <f t="shared" si="1"/>
        <v>1.313108021664631E-2</v>
      </c>
      <c r="J100" s="59">
        <f>H100/'סכום נכסי הקרן'!$C$41</f>
        <v>1.9543869878030101E-5</v>
      </c>
    </row>
    <row r="101" spans="1:10">
      <c r="A101" t="s">
        <v>2934</v>
      </c>
      <c r="B101" t="s">
        <v>2935</v>
      </c>
      <c r="C101" t="s">
        <v>2773</v>
      </c>
      <c r="D101" t="s">
        <v>100</v>
      </c>
      <c r="E101" s="67">
        <v>45258</v>
      </c>
      <c r="F101" s="58">
        <v>590235.45700000005</v>
      </c>
      <c r="G101" s="58">
        <v>1.6988760000000001</v>
      </c>
      <c r="H101" s="58">
        <v>10.027365916999999</v>
      </c>
      <c r="I101" s="59">
        <f t="shared" si="1"/>
        <v>1.4590089155959168E-2</v>
      </c>
      <c r="J101" s="59">
        <f>H101/'סכום נכסי הקרן'!$C$41</f>
        <v>2.1715411014810688E-5</v>
      </c>
    </row>
    <row r="102" spans="1:10">
      <c r="A102" t="s">
        <v>2936</v>
      </c>
      <c r="B102" t="s">
        <v>2937</v>
      </c>
      <c r="C102" t="s">
        <v>2773</v>
      </c>
      <c r="D102" t="s">
        <v>100</v>
      </c>
      <c r="E102" s="67">
        <v>45251</v>
      </c>
      <c r="F102" s="58">
        <v>0.62407000000000001</v>
      </c>
      <c r="G102" s="58">
        <v>1.695227</v>
      </c>
      <c r="H102" s="58">
        <v>1.0579E-5</v>
      </c>
      <c r="I102" s="59">
        <f t="shared" si="1"/>
        <v>1.5392731696288814E-8</v>
      </c>
      <c r="J102" s="59">
        <f>H102/'סכום נכסי הקרן'!$C$41</f>
        <v>2.2910037893023495E-11</v>
      </c>
    </row>
    <row r="103" spans="1:10">
      <c r="A103" t="s">
        <v>2938</v>
      </c>
      <c r="B103" t="s">
        <v>2939</v>
      </c>
      <c r="C103" t="s">
        <v>2773</v>
      </c>
      <c r="D103" t="s">
        <v>100</v>
      </c>
      <c r="E103" s="67">
        <v>45251</v>
      </c>
      <c r="F103" s="58">
        <v>484322.77029499999</v>
      </c>
      <c r="G103" s="58">
        <v>1.7353780000000001</v>
      </c>
      <c r="H103" s="58">
        <v>8.4048321269999988</v>
      </c>
      <c r="I103" s="59">
        <f t="shared" si="1"/>
        <v>1.2229258520016958E-2</v>
      </c>
      <c r="J103" s="59">
        <f>H103/'סכום נכסי הקרן'!$C$41</f>
        <v>1.8201627990743097E-5</v>
      </c>
    </row>
    <row r="104" spans="1:10">
      <c r="A104" t="s">
        <v>2940</v>
      </c>
      <c r="B104" t="s">
        <v>2941</v>
      </c>
      <c r="C104" t="s">
        <v>2773</v>
      </c>
      <c r="D104" t="s">
        <v>100</v>
      </c>
      <c r="E104" s="67">
        <v>45251</v>
      </c>
      <c r="F104" s="58">
        <v>1.5981030000000001</v>
      </c>
      <c r="G104" s="58">
        <v>1.7701499999999999</v>
      </c>
      <c r="H104" s="58">
        <v>2.8289E-5</v>
      </c>
      <c r="I104" s="59">
        <f t="shared" si="1"/>
        <v>4.1161261646310068E-8</v>
      </c>
      <c r="J104" s="59">
        <f>H104/'סכום נכסי הקרן'!$C$41</f>
        <v>6.1263074199427321E-11</v>
      </c>
    </row>
    <row r="105" spans="1:10">
      <c r="A105" t="s">
        <v>2940</v>
      </c>
      <c r="B105" t="s">
        <v>2942</v>
      </c>
      <c r="C105" t="s">
        <v>2773</v>
      </c>
      <c r="D105" t="s">
        <v>100</v>
      </c>
      <c r="E105" s="67">
        <v>45251</v>
      </c>
      <c r="F105" s="58">
        <v>1.2490920000000001</v>
      </c>
      <c r="G105" s="58">
        <v>1.7701499999999999</v>
      </c>
      <c r="H105" s="58">
        <v>2.2111000000000002E-5</v>
      </c>
      <c r="I105" s="59">
        <f t="shared" si="1"/>
        <v>3.2172104219363076E-8</v>
      </c>
      <c r="J105" s="59">
        <f>H105/'סכום נכסי הקרן'!$C$41</f>
        <v>4.7883906593500571E-11</v>
      </c>
    </row>
    <row r="106" spans="1:10">
      <c r="A106" t="s">
        <v>2943</v>
      </c>
      <c r="B106" t="s">
        <v>2944</v>
      </c>
      <c r="C106" t="s">
        <v>2773</v>
      </c>
      <c r="D106" t="s">
        <v>100</v>
      </c>
      <c r="E106" s="67">
        <v>45251</v>
      </c>
      <c r="F106" s="58">
        <v>1.5617480000000001</v>
      </c>
      <c r="G106" s="58">
        <v>1.794208</v>
      </c>
      <c r="H106" s="58">
        <v>2.8021000000000005E-5</v>
      </c>
      <c r="I106" s="59">
        <f t="shared" si="1"/>
        <v>4.077131438337356E-8</v>
      </c>
      <c r="J106" s="59">
        <f>H106/'סכום נכסי הקרן'!$C$41</f>
        <v>6.0682689460290338E-11</v>
      </c>
    </row>
    <row r="107" spans="1:10">
      <c r="A107" t="s">
        <v>2943</v>
      </c>
      <c r="B107" t="s">
        <v>2945</v>
      </c>
      <c r="C107" t="s">
        <v>2773</v>
      </c>
      <c r="D107" t="s">
        <v>100</v>
      </c>
      <c r="E107" s="67">
        <v>45251</v>
      </c>
      <c r="F107" s="58">
        <v>3.7298209999999998</v>
      </c>
      <c r="G107" s="58">
        <v>1.794208</v>
      </c>
      <c r="H107" s="58">
        <v>6.6920999999999992E-5</v>
      </c>
      <c r="I107" s="59">
        <f t="shared" si="1"/>
        <v>9.7371868593188731E-8</v>
      </c>
      <c r="J107" s="59">
        <f>H107/'סכום נכסי הקרן'!$C$41</f>
        <v>1.4492510122308585E-10</v>
      </c>
    </row>
    <row r="108" spans="1:10">
      <c r="A108" t="s">
        <v>2946</v>
      </c>
      <c r="B108" t="s">
        <v>2947</v>
      </c>
      <c r="C108" t="s">
        <v>2773</v>
      </c>
      <c r="D108" t="s">
        <v>100</v>
      </c>
      <c r="E108" s="67">
        <v>45272</v>
      </c>
      <c r="F108" s="58">
        <v>1.2515400000000001</v>
      </c>
      <c r="G108" s="58">
        <v>2.0410910000000002</v>
      </c>
      <c r="H108" s="58">
        <v>2.5544999999999997E-5</v>
      </c>
      <c r="I108" s="59">
        <f t="shared" si="1"/>
        <v>3.7168667282512305E-8</v>
      </c>
      <c r="J108" s="59">
        <f>H108/'סכום נכסי הקרן'!$C$41</f>
        <v>5.5320627467367912E-11</v>
      </c>
    </row>
    <row r="109" spans="1:10">
      <c r="A109" t="s">
        <v>2948</v>
      </c>
      <c r="B109" t="s">
        <v>2949</v>
      </c>
      <c r="C109" t="s">
        <v>2773</v>
      </c>
      <c r="D109" t="s">
        <v>100</v>
      </c>
      <c r="E109" s="67">
        <v>45250</v>
      </c>
      <c r="F109" s="58">
        <v>1.0643</v>
      </c>
      <c r="G109" s="58">
        <v>1.9945440000000001</v>
      </c>
      <c r="H109" s="58">
        <v>2.1228000000000004E-5</v>
      </c>
      <c r="I109" s="59">
        <f t="shared" si="1"/>
        <v>3.0887315289613292E-8</v>
      </c>
      <c r="J109" s="59">
        <f>H109/'סכום נכסי הקרן'!$C$41</f>
        <v>4.5971668814926065E-11</v>
      </c>
    </row>
    <row r="110" spans="1:10">
      <c r="A110" t="s">
        <v>2948</v>
      </c>
      <c r="B110" t="s">
        <v>2950</v>
      </c>
      <c r="C110" t="s">
        <v>2773</v>
      </c>
      <c r="D110" t="s">
        <v>100</v>
      </c>
      <c r="E110" s="67">
        <v>45250</v>
      </c>
      <c r="F110" s="58">
        <v>2.6699579999999998</v>
      </c>
      <c r="G110" s="58">
        <v>1.9945440000000001</v>
      </c>
      <c r="H110" s="58">
        <v>5.3253E-5</v>
      </c>
      <c r="I110" s="59">
        <f t="shared" si="1"/>
        <v>7.7484558183426434E-8</v>
      </c>
      <c r="J110" s="59">
        <f>H110/'סכום נכסי הקרן'!$C$41</f>
        <v>1.1532547952709899E-10</v>
      </c>
    </row>
    <row r="111" spans="1:10">
      <c r="A111" t="s">
        <v>2951</v>
      </c>
      <c r="B111" t="s">
        <v>2952</v>
      </c>
      <c r="C111" t="s">
        <v>2773</v>
      </c>
      <c r="D111" t="s">
        <v>100</v>
      </c>
      <c r="E111" s="67">
        <v>45271</v>
      </c>
      <c r="F111" s="58">
        <v>3.6324239999999999</v>
      </c>
      <c r="G111" s="58">
        <v>2.1030929999999999</v>
      </c>
      <c r="H111" s="58">
        <v>7.6392999999999999E-5</v>
      </c>
      <c r="I111" s="59">
        <f t="shared" si="1"/>
        <v>1.1115388528921367E-7</v>
      </c>
      <c r="J111" s="59">
        <f>H111/'סכום נכסי הקרן'!$C$41</f>
        <v>1.6543780364512183E-10</v>
      </c>
    </row>
    <row r="112" spans="1:10">
      <c r="A112" t="s">
        <v>2953</v>
      </c>
      <c r="B112" t="s">
        <v>2954</v>
      </c>
      <c r="C112" t="s">
        <v>2773</v>
      </c>
      <c r="D112" t="s">
        <v>100</v>
      </c>
      <c r="E112" s="67">
        <v>45271</v>
      </c>
      <c r="F112" s="58">
        <v>4.6977380000000002</v>
      </c>
      <c r="G112" s="58">
        <v>2.1163780000000001</v>
      </c>
      <c r="H112" s="58">
        <v>9.9421999999999998E-5</v>
      </c>
      <c r="I112" s="59">
        <f t="shared" si="1"/>
        <v>1.4466170438684435E-7</v>
      </c>
      <c r="J112" s="59">
        <f>H112/'סכום נכסי הקרן'!$C$41</f>
        <v>2.1530974453163644E-10</v>
      </c>
    </row>
    <row r="113" spans="1:10">
      <c r="A113" t="s">
        <v>2955</v>
      </c>
      <c r="B113" t="s">
        <v>2956</v>
      </c>
      <c r="C113" t="s">
        <v>2773</v>
      </c>
      <c r="D113" t="s">
        <v>100</v>
      </c>
      <c r="E113" s="67">
        <v>45250</v>
      </c>
      <c r="F113" s="58">
        <v>5.3262699999999992</v>
      </c>
      <c r="G113" s="58">
        <v>2.0822859999999999</v>
      </c>
      <c r="H113" s="58">
        <v>1.1090800000000002E-4</v>
      </c>
      <c r="I113" s="59">
        <f t="shared" si="1"/>
        <v>1.6137414566329522E-7</v>
      </c>
      <c r="J113" s="59">
        <f>H113/'סכום נכסי הקרן'!$C$41</f>
        <v>2.4018399495599301E-10</v>
      </c>
    </row>
    <row r="114" spans="1:10">
      <c r="A114" t="s">
        <v>2957</v>
      </c>
      <c r="B114" t="s">
        <v>2958</v>
      </c>
      <c r="C114" t="s">
        <v>2773</v>
      </c>
      <c r="D114" t="s">
        <v>100</v>
      </c>
      <c r="E114" s="67">
        <v>45252</v>
      </c>
      <c r="F114" s="58">
        <v>1.6051500000000001</v>
      </c>
      <c r="G114" s="58">
        <v>2.2230240000000001</v>
      </c>
      <c r="H114" s="58">
        <v>3.5682999999999997E-5</v>
      </c>
      <c r="I114" s="59">
        <f t="shared" si="1"/>
        <v>5.1919732027476483E-8</v>
      </c>
      <c r="J114" s="59">
        <f>H114/'סכום נכסי הקרן'!$C$41</f>
        <v>7.7275629278453287E-11</v>
      </c>
    </row>
    <row r="115" spans="1:10">
      <c r="A115" t="s">
        <v>2957</v>
      </c>
      <c r="B115" t="s">
        <v>2959</v>
      </c>
      <c r="C115" t="s">
        <v>2773</v>
      </c>
      <c r="D115" t="s">
        <v>100</v>
      </c>
      <c r="E115" s="67">
        <v>45252</v>
      </c>
      <c r="F115" s="58">
        <v>2.1955499999999999</v>
      </c>
      <c r="G115" s="58">
        <v>2.2230240000000001</v>
      </c>
      <c r="H115" s="58">
        <v>4.8807999999999998E-5</v>
      </c>
      <c r="I115" s="59">
        <f t="shared" si="1"/>
        <v>7.1016962721662199E-8</v>
      </c>
      <c r="J115" s="59">
        <f>H115/'סכום נכסי הקרן'!$C$41</f>
        <v>1.0569932219327826E-10</v>
      </c>
    </row>
    <row r="116" spans="1:10">
      <c r="A116" t="s">
        <v>2960</v>
      </c>
      <c r="B116" t="s">
        <v>2961</v>
      </c>
      <c r="C116" t="s">
        <v>2773</v>
      </c>
      <c r="D116" t="s">
        <v>100</v>
      </c>
      <c r="E116" s="67">
        <v>45252</v>
      </c>
      <c r="F116" s="58">
        <v>510368.71913999994</v>
      </c>
      <c r="G116" s="58">
        <v>2.2230240000000001</v>
      </c>
      <c r="H116" s="58">
        <v>11.345621107000001</v>
      </c>
      <c r="I116" s="59">
        <f t="shared" si="1"/>
        <v>1.6508186182796321E-2</v>
      </c>
      <c r="J116" s="59">
        <f>H116/'סכום נכסי הקרן'!$C$41</f>
        <v>2.4570243830348541E-5</v>
      </c>
    </row>
    <row r="117" spans="1:10">
      <c r="A117" t="s">
        <v>2962</v>
      </c>
      <c r="B117" t="s">
        <v>2963</v>
      </c>
      <c r="C117" t="s">
        <v>2773</v>
      </c>
      <c r="D117" t="s">
        <v>100</v>
      </c>
      <c r="E117" s="67">
        <v>45252</v>
      </c>
      <c r="F117" s="58">
        <v>332333.11943999998</v>
      </c>
      <c r="G117" s="58">
        <v>2.2230240000000001</v>
      </c>
      <c r="H117" s="58">
        <v>7.3878463019999998</v>
      </c>
      <c r="I117" s="59">
        <f t="shared" si="1"/>
        <v>1.0749516583808063E-2</v>
      </c>
      <c r="J117" s="59">
        <f>H117/'סכום נכסי הקרן'!$C$41</f>
        <v>1.5999228540188439E-5</v>
      </c>
    </row>
    <row r="118" spans="1:10">
      <c r="A118" t="s">
        <v>2962</v>
      </c>
      <c r="B118" t="s">
        <v>2964</v>
      </c>
      <c r="C118" t="s">
        <v>2773</v>
      </c>
      <c r="D118" t="s">
        <v>100</v>
      </c>
      <c r="E118" s="67">
        <v>45252</v>
      </c>
      <c r="F118" s="58">
        <v>4.7047499999999998</v>
      </c>
      <c r="G118" s="58">
        <v>2.2230240000000001</v>
      </c>
      <c r="H118" s="58">
        <v>1.04588E-4</v>
      </c>
      <c r="I118" s="59">
        <f t="shared" si="1"/>
        <v>1.5217837438807586E-7</v>
      </c>
      <c r="J118" s="59">
        <f>H118/'סכום נכסי הקרן'!$C$41</f>
        <v>2.2649731006291154E-10</v>
      </c>
    </row>
    <row r="119" spans="1:10">
      <c r="A119" t="s">
        <v>2965</v>
      </c>
      <c r="B119" t="s">
        <v>2966</v>
      </c>
      <c r="C119" t="s">
        <v>2773</v>
      </c>
      <c r="D119" t="s">
        <v>100</v>
      </c>
      <c r="E119" s="67">
        <v>45252</v>
      </c>
      <c r="F119" s="58">
        <v>2.5091999999999999</v>
      </c>
      <c r="G119" s="58">
        <v>2.2230240000000001</v>
      </c>
      <c r="H119" s="58">
        <v>5.5780000000000005E-5</v>
      </c>
      <c r="I119" s="59">
        <f t="shared" si="1"/>
        <v>8.1161411666413657E-8</v>
      </c>
      <c r="J119" s="59">
        <f>H119/'סכום נכסי הקרן'!$C$41</f>
        <v>1.207979878696333E-10</v>
      </c>
    </row>
    <row r="120" spans="1:10">
      <c r="A120" t="s">
        <v>2967</v>
      </c>
      <c r="B120" t="s">
        <v>2968</v>
      </c>
      <c r="C120" t="s">
        <v>2773</v>
      </c>
      <c r="D120" t="s">
        <v>100</v>
      </c>
      <c r="E120" s="67">
        <v>45252</v>
      </c>
      <c r="F120" s="58">
        <v>191040.43623399999</v>
      </c>
      <c r="G120" s="58">
        <v>2.2283240000000002</v>
      </c>
      <c r="H120" s="58">
        <v>4.2569992560000003</v>
      </c>
      <c r="I120" s="59">
        <f t="shared" si="1"/>
        <v>6.1940492843283014E-3</v>
      </c>
      <c r="J120" s="59">
        <f>H120/'סכום נכסי הקרן'!$C$41</f>
        <v>9.2190201593281822E-6</v>
      </c>
    </row>
    <row r="121" spans="1:10">
      <c r="A121" t="s">
        <v>2969</v>
      </c>
      <c r="B121" t="s">
        <v>2970</v>
      </c>
      <c r="C121" t="s">
        <v>2773</v>
      </c>
      <c r="D121" t="s">
        <v>100</v>
      </c>
      <c r="E121" s="67">
        <v>45253</v>
      </c>
      <c r="F121" s="58">
        <v>3.137095</v>
      </c>
      <c r="G121" s="58">
        <v>2.2199520000000001</v>
      </c>
      <c r="H121" s="58">
        <v>6.9641999999999995E-5</v>
      </c>
      <c r="I121" s="59">
        <f t="shared" si="1"/>
        <v>1.0133099733367477E-7</v>
      </c>
      <c r="J121" s="59">
        <f>H121/'סכום נכסי הקרן'!$C$41</f>
        <v>1.50817738817085E-10</v>
      </c>
    </row>
    <row r="122" spans="1:10">
      <c r="A122" t="s">
        <v>2971</v>
      </c>
      <c r="B122" t="s">
        <v>2972</v>
      </c>
      <c r="C122" t="s">
        <v>2773</v>
      </c>
      <c r="D122" t="s">
        <v>100</v>
      </c>
      <c r="E122" s="67">
        <v>45265</v>
      </c>
      <c r="F122" s="58">
        <v>201937.72330200003</v>
      </c>
      <c r="G122" s="58">
        <v>2.267887</v>
      </c>
      <c r="H122" s="58">
        <v>4.5797193829999996</v>
      </c>
      <c r="I122" s="59">
        <f t="shared" si="1"/>
        <v>6.6636158149931315E-3</v>
      </c>
      <c r="J122" s="59">
        <f>H122/'סכום נכסי הקרן'!$C$41</f>
        <v>9.9179076097877088E-6</v>
      </c>
    </row>
    <row r="123" spans="1:10">
      <c r="A123" t="s">
        <v>2973</v>
      </c>
      <c r="B123" t="s">
        <v>2974</v>
      </c>
      <c r="C123" t="s">
        <v>2773</v>
      </c>
      <c r="D123" t="s">
        <v>100</v>
      </c>
      <c r="E123" s="67">
        <v>45252</v>
      </c>
      <c r="F123" s="58">
        <v>2.4393189999999998</v>
      </c>
      <c r="G123" s="58">
        <v>2.319293</v>
      </c>
      <c r="H123" s="58">
        <v>5.6575E-5</v>
      </c>
      <c r="I123" s="59">
        <f t="shared" si="1"/>
        <v>8.2318158211318614E-8</v>
      </c>
      <c r="J123" s="59">
        <f>H123/'סכום נכסי הקרן'!$C$41</f>
        <v>1.2251965155475984E-10</v>
      </c>
    </row>
    <row r="124" spans="1:10">
      <c r="A124" t="s">
        <v>2973</v>
      </c>
      <c r="B124" t="s">
        <v>2975</v>
      </c>
      <c r="C124" t="s">
        <v>2773</v>
      </c>
      <c r="D124" t="s">
        <v>100</v>
      </c>
      <c r="E124" s="67">
        <v>45252</v>
      </c>
      <c r="F124" s="58">
        <v>2.8257569999999999</v>
      </c>
      <c r="G124" s="58">
        <v>2.319293</v>
      </c>
      <c r="H124" s="58">
        <v>6.5537999999999995E-5</v>
      </c>
      <c r="I124" s="59">
        <f t="shared" si="1"/>
        <v>9.535956611318425E-8</v>
      </c>
      <c r="J124" s="59">
        <f>H124/'סכום נכסי הקרן'!$C$41</f>
        <v>1.4193005609537514E-10</v>
      </c>
    </row>
    <row r="125" spans="1:10">
      <c r="A125" t="s">
        <v>2976</v>
      </c>
      <c r="B125" t="s">
        <v>2977</v>
      </c>
      <c r="C125" t="s">
        <v>2773</v>
      </c>
      <c r="D125" t="s">
        <v>100</v>
      </c>
      <c r="E125" s="67">
        <v>45265</v>
      </c>
      <c r="F125" s="58">
        <v>4.4586579999999998</v>
      </c>
      <c r="G125" s="58">
        <v>2.3245809999999998</v>
      </c>
      <c r="H125" s="58">
        <v>1.03645E-4</v>
      </c>
      <c r="I125" s="59">
        <f t="shared" si="1"/>
        <v>1.508062838322955E-7</v>
      </c>
      <c r="J125" s="59">
        <f>H125/'סכום נכסי הקרן'!$C$41</f>
        <v>2.244551354024407E-10</v>
      </c>
    </row>
    <row r="126" spans="1:10">
      <c r="A126" t="s">
        <v>2978</v>
      </c>
      <c r="B126" t="s">
        <v>2979</v>
      </c>
      <c r="C126" t="s">
        <v>2773</v>
      </c>
      <c r="D126" t="s">
        <v>100</v>
      </c>
      <c r="E126" s="67">
        <v>45252</v>
      </c>
      <c r="F126" s="58">
        <v>6.4287779999999994</v>
      </c>
      <c r="G126" s="58">
        <v>2.3430870000000001</v>
      </c>
      <c r="H126" s="58">
        <v>1.5063199999999999E-4</v>
      </c>
      <c r="I126" s="59">
        <f t="shared" si="1"/>
        <v>2.1917364220393009E-7</v>
      </c>
      <c r="J126" s="59">
        <f>H126/'סכום נכסי הקרן'!$C$41</f>
        <v>3.2621087323016495E-10</v>
      </c>
    </row>
    <row r="127" spans="1:10">
      <c r="A127" t="s">
        <v>2978</v>
      </c>
      <c r="B127" t="s">
        <v>2980</v>
      </c>
      <c r="C127" t="s">
        <v>2773</v>
      </c>
      <c r="D127" t="s">
        <v>100</v>
      </c>
      <c r="E127" s="67">
        <v>45252</v>
      </c>
      <c r="F127" s="58">
        <v>0.94214900000000001</v>
      </c>
      <c r="G127" s="58">
        <v>2.3430870000000001</v>
      </c>
      <c r="H127" s="58">
        <v>2.2075000000000001E-5</v>
      </c>
      <c r="I127" s="59">
        <f t="shared" si="1"/>
        <v>3.2119723243744736E-8</v>
      </c>
      <c r="J127" s="59">
        <f>H127/'סכום נכסי הקרן'!$C$41</f>
        <v>4.7805944464362767E-11</v>
      </c>
    </row>
    <row r="128" spans="1:10">
      <c r="A128" t="s">
        <v>2981</v>
      </c>
      <c r="B128" t="s">
        <v>2982</v>
      </c>
      <c r="C128" t="s">
        <v>2773</v>
      </c>
      <c r="D128" t="s">
        <v>100</v>
      </c>
      <c r="E128" s="67">
        <v>45253</v>
      </c>
      <c r="F128" s="58">
        <v>3.1406649999999998</v>
      </c>
      <c r="G128" s="58">
        <v>2.3008690000000001</v>
      </c>
      <c r="H128" s="58">
        <v>7.2262999999999996E-5</v>
      </c>
      <c r="I128" s="59">
        <f t="shared" si="1"/>
        <v>1.0514462336410989E-7</v>
      </c>
      <c r="J128" s="59">
        <f>H128/'סכום נכסי הקרן'!$C$41</f>
        <v>1.564938149412569E-10</v>
      </c>
    </row>
    <row r="129" spans="1:10">
      <c r="A129" t="s">
        <v>2983</v>
      </c>
      <c r="B129" t="s">
        <v>2984</v>
      </c>
      <c r="C129" t="s">
        <v>2773</v>
      </c>
      <c r="D129" t="s">
        <v>100</v>
      </c>
      <c r="E129" s="67">
        <v>45252</v>
      </c>
      <c r="F129" s="58">
        <v>2.51328</v>
      </c>
      <c r="G129" s="58">
        <v>2.3774359999999999</v>
      </c>
      <c r="H129" s="58">
        <v>5.9752E-5</v>
      </c>
      <c r="I129" s="59">
        <f t="shared" si="1"/>
        <v>8.6940779309636934E-8</v>
      </c>
      <c r="J129" s="59">
        <f>H129/'סכום נכסי הקרן'!$C$41</f>
        <v>1.2939980945117119E-10</v>
      </c>
    </row>
    <row r="130" spans="1:10">
      <c r="A130" t="s">
        <v>2985</v>
      </c>
      <c r="B130" t="s">
        <v>2986</v>
      </c>
      <c r="C130" t="s">
        <v>2773</v>
      </c>
      <c r="D130" t="s">
        <v>100</v>
      </c>
      <c r="E130" s="67">
        <v>45257</v>
      </c>
      <c r="F130" s="58">
        <v>2.5167480000000002</v>
      </c>
      <c r="G130" s="58">
        <v>2.5205790000000001</v>
      </c>
      <c r="H130" s="58">
        <v>6.3436999999999996E-5</v>
      </c>
      <c r="I130" s="59">
        <f t="shared" si="1"/>
        <v>9.2302554175014026E-8</v>
      </c>
      <c r="J130" s="59">
        <f>H130/'סכום נכסי הקרן'!$C$41</f>
        <v>1.3738009961430489E-10</v>
      </c>
    </row>
    <row r="131" spans="1:10">
      <c r="A131" t="s">
        <v>2987</v>
      </c>
      <c r="B131" t="s">
        <v>2988</v>
      </c>
      <c r="C131" t="s">
        <v>2773</v>
      </c>
      <c r="D131" t="s">
        <v>100</v>
      </c>
      <c r="E131" s="67">
        <v>45257</v>
      </c>
      <c r="F131" s="58">
        <v>1.2614000000000001</v>
      </c>
      <c r="G131" s="58">
        <v>2.7544249999999999</v>
      </c>
      <c r="H131" s="58">
        <v>3.4743999999999998E-5</v>
      </c>
      <c r="I131" s="59">
        <f t="shared" si="1"/>
        <v>5.0553461580098165E-8</v>
      </c>
      <c r="J131" s="59">
        <f>H131/'סכום נכסי הקרן'!$C$41</f>
        <v>7.5242117076775522E-11</v>
      </c>
    </row>
    <row r="132" spans="1:10">
      <c r="A132" t="s">
        <v>2987</v>
      </c>
      <c r="B132" t="s">
        <v>2989</v>
      </c>
      <c r="C132" t="s">
        <v>2773</v>
      </c>
      <c r="D132" t="s">
        <v>100</v>
      </c>
      <c r="E132" s="67">
        <v>45257</v>
      </c>
      <c r="F132" s="58">
        <v>298334.27049999998</v>
      </c>
      <c r="G132" s="58">
        <v>2.7544249999999999</v>
      </c>
      <c r="H132" s="58">
        <v>8.2173936740000002</v>
      </c>
      <c r="I132" s="59">
        <f t="shared" si="1"/>
        <v>1.1956530491224407E-2</v>
      </c>
      <c r="J132" s="59">
        <f>H132/'סכום נכסי הקרן'!$C$41</f>
        <v>1.7795708521904865E-5</v>
      </c>
    </row>
    <row r="133" spans="1:10">
      <c r="A133" t="s">
        <v>2990</v>
      </c>
      <c r="B133" t="s">
        <v>2991</v>
      </c>
      <c r="C133" t="s">
        <v>2773</v>
      </c>
      <c r="D133" t="s">
        <v>100</v>
      </c>
      <c r="E133" s="67">
        <v>45257</v>
      </c>
      <c r="F133" s="58">
        <v>1.2625219999999999</v>
      </c>
      <c r="G133" s="58">
        <v>2.8408470000000001</v>
      </c>
      <c r="H133" s="58">
        <v>3.5866000000000005E-5</v>
      </c>
      <c r="I133" s="59">
        <f t="shared" si="1"/>
        <v>5.2186001986869708E-8</v>
      </c>
      <c r="J133" s="59">
        <f>H133/'סכום נכסי הקרן'!$C$41</f>
        <v>7.7671936768237152E-11</v>
      </c>
    </row>
    <row r="134" spans="1:10">
      <c r="A134" t="s">
        <v>2992</v>
      </c>
      <c r="B134" t="s">
        <v>2993</v>
      </c>
      <c r="C134" t="s">
        <v>2773</v>
      </c>
      <c r="D134" t="s">
        <v>100</v>
      </c>
      <c r="E134" s="67">
        <v>45257</v>
      </c>
      <c r="F134" s="58">
        <v>418320.93672599999</v>
      </c>
      <c r="G134" s="58">
        <v>2.9062160000000001</v>
      </c>
      <c r="H134" s="58">
        <v>12.157309207999999</v>
      </c>
      <c r="I134" s="59">
        <f t="shared" si="1"/>
        <v>1.7689214366912322E-2</v>
      </c>
      <c r="J134" s="59">
        <f>H134/'סכום נכסי הקרן'!$C$41</f>
        <v>2.632804751228693E-5</v>
      </c>
    </row>
    <row r="135" spans="1:10">
      <c r="A135" t="s">
        <v>2992</v>
      </c>
      <c r="B135" t="s">
        <v>2994</v>
      </c>
      <c r="C135" t="s">
        <v>2773</v>
      </c>
      <c r="D135" t="s">
        <v>100</v>
      </c>
      <c r="E135" s="67">
        <v>45257</v>
      </c>
      <c r="F135" s="58">
        <v>2.6939549999999999</v>
      </c>
      <c r="G135" s="58">
        <v>2.9062160000000001</v>
      </c>
      <c r="H135" s="58">
        <v>7.8292000000000002E-5</v>
      </c>
      <c r="I135" s="59">
        <f t="shared" si="1"/>
        <v>1.1391698175308099E-7</v>
      </c>
      <c r="J135" s="59">
        <f>H135/'סכום נכסי הקרן'!$C$41</f>
        <v>1.6955030595714109E-10</v>
      </c>
    </row>
    <row r="136" spans="1:10">
      <c r="A136" t="s">
        <v>2995</v>
      </c>
      <c r="B136" t="s">
        <v>2996</v>
      </c>
      <c r="C136" t="s">
        <v>2773</v>
      </c>
      <c r="D136" t="s">
        <v>100</v>
      </c>
      <c r="E136" s="67">
        <v>45257</v>
      </c>
      <c r="F136" s="58">
        <v>239053.40143999999</v>
      </c>
      <c r="G136" s="58">
        <v>2.9114420000000001</v>
      </c>
      <c r="H136" s="58">
        <v>6.9598999919999995</v>
      </c>
      <c r="I136" s="59">
        <f t="shared" si="1"/>
        <v>1.0126843105195071E-2</v>
      </c>
      <c r="J136" s="59">
        <f>H136/'סכום נכסי הקרן'!$C$41</f>
        <v>1.5072461721181011E-5</v>
      </c>
    </row>
    <row r="137" spans="1:10">
      <c r="A137" t="s">
        <v>2995</v>
      </c>
      <c r="B137" t="s">
        <v>2997</v>
      </c>
      <c r="C137" t="s">
        <v>2773</v>
      </c>
      <c r="D137" t="s">
        <v>100</v>
      </c>
      <c r="E137" s="67">
        <v>45257</v>
      </c>
      <c r="F137" s="58">
        <v>0.63171999999999995</v>
      </c>
      <c r="G137" s="58">
        <v>2.9114420000000001</v>
      </c>
      <c r="H137" s="58">
        <v>1.8391999999999999E-5</v>
      </c>
      <c r="I137" s="59">
        <f t="shared" si="1"/>
        <v>2.676085843256866E-8</v>
      </c>
      <c r="J137" s="59">
        <f>H137/'סכום נכסי הקרן'!$C$41</f>
        <v>3.9829985530625588E-11</v>
      </c>
    </row>
    <row r="138" spans="1:10">
      <c r="A138" t="s">
        <v>2998</v>
      </c>
      <c r="B138" t="s">
        <v>2999</v>
      </c>
      <c r="C138" t="s">
        <v>2773</v>
      </c>
      <c r="D138" t="s">
        <v>100</v>
      </c>
      <c r="E138" s="67">
        <v>45245</v>
      </c>
      <c r="F138" s="58">
        <v>2.541636</v>
      </c>
      <c r="G138" s="58">
        <v>3.4153419999999999</v>
      </c>
      <c r="H138" s="58">
        <v>8.6805999999999995E-5</v>
      </c>
      <c r="I138" s="59">
        <f t="shared" ref="I138:I201" si="2">H138/$H$9</f>
        <v>1.2630508248681792E-7</v>
      </c>
      <c r="J138" s="59">
        <f>H138/'סכום נכסי הקרן'!$C$41</f>
        <v>1.8798834949823212E-10</v>
      </c>
    </row>
    <row r="139" spans="1:10">
      <c r="A139" t="s">
        <v>3000</v>
      </c>
      <c r="B139" t="s">
        <v>3001</v>
      </c>
      <c r="C139" t="s">
        <v>2773</v>
      </c>
      <c r="D139" t="s">
        <v>100</v>
      </c>
      <c r="E139" s="67">
        <v>45245</v>
      </c>
      <c r="F139" s="58">
        <v>3.17747</v>
      </c>
      <c r="G139" s="58">
        <v>3.4282599999999999</v>
      </c>
      <c r="H139" s="58">
        <v>1.0893200000000001E-4</v>
      </c>
      <c r="I139" s="59">
        <f t="shared" si="2"/>
        <v>1.5849901211268864E-7</v>
      </c>
      <c r="J139" s="59">
        <f>H139/'סכום נכסי הקרן'!$C$41</f>
        <v>2.3590474031220676E-10</v>
      </c>
    </row>
    <row r="140" spans="1:10">
      <c r="A140" t="s">
        <v>3000</v>
      </c>
      <c r="B140" t="s">
        <v>3002</v>
      </c>
      <c r="C140" t="s">
        <v>2773</v>
      </c>
      <c r="D140" t="s">
        <v>100</v>
      </c>
      <c r="E140" s="67">
        <v>45245</v>
      </c>
      <c r="F140" s="58">
        <v>1.626117</v>
      </c>
      <c r="G140" s="58">
        <v>3.4282599999999999</v>
      </c>
      <c r="H140" s="58">
        <v>5.5748000000000002E-5</v>
      </c>
      <c r="I140" s="59">
        <f t="shared" si="2"/>
        <v>8.1114850799197351E-8</v>
      </c>
      <c r="J140" s="59">
        <f>H140/'סכום נכסי הקרן'!$C$41</f>
        <v>1.2072868819928859E-10</v>
      </c>
    </row>
    <row r="141" spans="1:10">
      <c r="A141" t="s">
        <v>3003</v>
      </c>
      <c r="B141" t="s">
        <v>3004</v>
      </c>
      <c r="C141" t="s">
        <v>2773</v>
      </c>
      <c r="D141" t="s">
        <v>100</v>
      </c>
      <c r="E141" s="67">
        <v>45246</v>
      </c>
      <c r="F141" s="58">
        <v>7.9175800000000001</v>
      </c>
      <c r="G141" s="58">
        <v>3.4790049999999999</v>
      </c>
      <c r="H141" s="58">
        <v>2.7545299999999999E-4</v>
      </c>
      <c r="I141" s="59">
        <f t="shared" si="2"/>
        <v>4.007915799166124E-7</v>
      </c>
      <c r="J141" s="59">
        <f>H141/'סכום נכסי הקרן'!$C$41</f>
        <v>5.9652506548322159E-10</v>
      </c>
    </row>
    <row r="142" spans="1:10">
      <c r="A142" t="s">
        <v>3005</v>
      </c>
      <c r="B142" t="s">
        <v>3006</v>
      </c>
      <c r="C142" t="s">
        <v>2773</v>
      </c>
      <c r="D142" t="s">
        <v>100</v>
      </c>
      <c r="E142" s="67">
        <v>45245</v>
      </c>
      <c r="F142" s="58">
        <v>1.2726200000000001</v>
      </c>
      <c r="G142" s="58">
        <v>3.5521029999999998</v>
      </c>
      <c r="H142" s="58">
        <v>4.5205000000000005E-5</v>
      </c>
      <c r="I142" s="59">
        <f t="shared" si="2"/>
        <v>6.577450007852688E-8</v>
      </c>
      <c r="J142" s="59">
        <f>H142/'סכום נכסי הקרן'!$C$41</f>
        <v>9.7896612435402893E-11</v>
      </c>
    </row>
    <row r="143" spans="1:10">
      <c r="A143" t="s">
        <v>3007</v>
      </c>
      <c r="B143" t="s">
        <v>3008</v>
      </c>
      <c r="C143" t="s">
        <v>2773</v>
      </c>
      <c r="D143" t="s">
        <v>100</v>
      </c>
      <c r="E143" s="67">
        <v>45246</v>
      </c>
      <c r="F143" s="58">
        <v>1.908981</v>
      </c>
      <c r="G143" s="58">
        <v>3.5589430000000002</v>
      </c>
      <c r="H143" s="58">
        <v>6.7940000000000003E-5</v>
      </c>
      <c r="I143" s="59">
        <f t="shared" si="2"/>
        <v>9.8854541208607814E-8</v>
      </c>
      <c r="J143" s="59">
        <f>H143/'סכום נכסי הקרן'!$C$41</f>
        <v>1.4713186260062542E-10</v>
      </c>
    </row>
    <row r="144" spans="1:10">
      <c r="A144" t="s">
        <v>3009</v>
      </c>
      <c r="B144" t="s">
        <v>3010</v>
      </c>
      <c r="C144" t="s">
        <v>2773</v>
      </c>
      <c r="D144" t="s">
        <v>100</v>
      </c>
      <c r="E144" s="67">
        <v>45245</v>
      </c>
      <c r="F144" s="58">
        <v>1.0820160000000001</v>
      </c>
      <c r="G144" s="58">
        <v>3.5778639999999999</v>
      </c>
      <c r="H144" s="58">
        <v>3.8713E-5</v>
      </c>
      <c r="I144" s="59">
        <f t="shared" si="2"/>
        <v>5.6328464142019932E-8</v>
      </c>
      <c r="J144" s="59">
        <f>H144/'סכום נכסי הקרן'!$C$41</f>
        <v>8.3837441814218596E-11</v>
      </c>
    </row>
    <row r="145" spans="1:10">
      <c r="A145" t="s">
        <v>3011</v>
      </c>
      <c r="B145" t="s">
        <v>3012</v>
      </c>
      <c r="C145" t="s">
        <v>2773</v>
      </c>
      <c r="D145" t="s">
        <v>100</v>
      </c>
      <c r="E145" s="67">
        <v>45239</v>
      </c>
      <c r="F145" s="58">
        <v>4.3963999999999999</v>
      </c>
      <c r="G145" s="58">
        <v>4.6587509999999996</v>
      </c>
      <c r="H145" s="58">
        <v>2.0481699999999999E-4</v>
      </c>
      <c r="I145" s="59">
        <f t="shared" si="2"/>
        <v>2.9801428564503125E-7</v>
      </c>
      <c r="J145" s="59">
        <f>H145/'סכום נכסי הקרן'!$C$41</f>
        <v>4.435547056560538E-10</v>
      </c>
    </row>
    <row r="146" spans="1:10">
      <c r="A146" t="s">
        <v>3013</v>
      </c>
      <c r="B146" t="s">
        <v>3014</v>
      </c>
      <c r="C146" t="s">
        <v>2773</v>
      </c>
      <c r="D146" t="s">
        <v>100</v>
      </c>
      <c r="E146" s="67">
        <v>45239</v>
      </c>
      <c r="F146" s="58">
        <v>365894.518668</v>
      </c>
      <c r="G146" s="58">
        <v>4.7040100000000002</v>
      </c>
      <c r="H146" s="58">
        <v>17.211716273999997</v>
      </c>
      <c r="I146" s="59">
        <f t="shared" si="2"/>
        <v>2.5043513624948457E-2</v>
      </c>
      <c r="J146" s="59">
        <f>H146/'סכום נכסי הקרן'!$C$41</f>
        <v>3.7273945745468295E-5</v>
      </c>
    </row>
    <row r="147" spans="1:10">
      <c r="A147" t="s">
        <v>3015</v>
      </c>
      <c r="B147" t="s">
        <v>3016</v>
      </c>
      <c r="C147" t="s">
        <v>2773</v>
      </c>
      <c r="D147" t="s">
        <v>100</v>
      </c>
      <c r="E147" s="67">
        <v>45239</v>
      </c>
      <c r="F147" s="58">
        <v>524614.78365799994</v>
      </c>
      <c r="G147" s="58">
        <v>4.734159</v>
      </c>
      <c r="H147" s="58">
        <v>24.836100224000003</v>
      </c>
      <c r="I147" s="59">
        <f t="shared" si="2"/>
        <v>3.6137198896887282E-2</v>
      </c>
      <c r="J147" s="59">
        <f>H147/'סכום נכסי הקרן'!$C$41</f>
        <v>5.3785423692860325E-5</v>
      </c>
    </row>
    <row r="148" spans="1:10">
      <c r="A148" t="s">
        <v>3017</v>
      </c>
      <c r="B148" t="s">
        <v>3018</v>
      </c>
      <c r="C148" t="s">
        <v>2773</v>
      </c>
      <c r="D148" t="s">
        <v>100</v>
      </c>
      <c r="E148" s="67">
        <v>45201</v>
      </c>
      <c r="F148" s="58">
        <v>3.2265999999999995</v>
      </c>
      <c r="G148" s="58">
        <v>4.665108</v>
      </c>
      <c r="H148" s="58">
        <v>1.50524E-4</v>
      </c>
      <c r="I148" s="59">
        <f t="shared" si="2"/>
        <v>2.1901649927707508E-7</v>
      </c>
      <c r="J148" s="59">
        <f>H148/'סכום נכסי הקרן'!$C$41</f>
        <v>3.2597698684275156E-10</v>
      </c>
    </row>
    <row r="149" spans="1:10">
      <c r="A149" t="s">
        <v>3019</v>
      </c>
      <c r="B149" t="s">
        <v>3020</v>
      </c>
      <c r="C149" t="s">
        <v>2773</v>
      </c>
      <c r="D149" t="s">
        <v>100</v>
      </c>
      <c r="E149" s="67">
        <v>45244</v>
      </c>
      <c r="F149" s="58">
        <v>428475.55982000002</v>
      </c>
      <c r="G149" s="58">
        <v>5.1443950000000003</v>
      </c>
      <c r="H149" s="58">
        <v>22.042474504999998</v>
      </c>
      <c r="I149" s="59">
        <f t="shared" si="2"/>
        <v>3.207239776706225E-2</v>
      </c>
      <c r="J149" s="59">
        <f>H149/'סכום נכסי הקרן'!$C$41</f>
        <v>4.7735506774322176E-5</v>
      </c>
    </row>
    <row r="150" spans="1:10">
      <c r="A150" t="s">
        <v>3019</v>
      </c>
      <c r="B150" t="s">
        <v>3021</v>
      </c>
      <c r="C150" t="s">
        <v>2773</v>
      </c>
      <c r="D150" t="s">
        <v>100</v>
      </c>
      <c r="E150" s="67">
        <v>45244</v>
      </c>
      <c r="F150" s="58">
        <v>5.1761599999999994</v>
      </c>
      <c r="G150" s="58">
        <v>5.1443950000000003</v>
      </c>
      <c r="H150" s="58">
        <v>2.6628200000000001E-4</v>
      </c>
      <c r="I150" s="59">
        <f t="shared" si="2"/>
        <v>3.8744752637784082E-7</v>
      </c>
      <c r="J150" s="59">
        <f>H150/'סכום נכסי הקרן'!$C$41</f>
        <v>5.7666421308536558E-10</v>
      </c>
    </row>
    <row r="151" spans="1:10">
      <c r="A151" t="s">
        <v>3022</v>
      </c>
      <c r="B151" t="s">
        <v>3023</v>
      </c>
      <c r="C151" t="s">
        <v>2773</v>
      </c>
      <c r="D151" t="s">
        <v>100</v>
      </c>
      <c r="E151" s="67">
        <v>45244</v>
      </c>
      <c r="F151" s="58">
        <v>0.90677999999999992</v>
      </c>
      <c r="G151" s="58">
        <v>5.2439809999999998</v>
      </c>
      <c r="H151" s="58">
        <v>4.7551000000000006E-5</v>
      </c>
      <c r="I151" s="59">
        <f t="shared" si="2"/>
        <v>6.9187993656321903E-8</v>
      </c>
      <c r="J151" s="59">
        <f>H151/'סכום נכסי הקרן'!$C$41</f>
        <v>1.029771445175499E-10</v>
      </c>
    </row>
    <row r="152" spans="1:10">
      <c r="A152" t="s">
        <v>3024</v>
      </c>
      <c r="B152" t="s">
        <v>3025</v>
      </c>
      <c r="C152" t="s">
        <v>2773</v>
      </c>
      <c r="D152" t="s">
        <v>100</v>
      </c>
      <c r="E152" s="67">
        <v>45244</v>
      </c>
      <c r="F152" s="58">
        <v>4.9720500000000003</v>
      </c>
      <c r="G152" s="58">
        <v>5.2439809999999998</v>
      </c>
      <c r="H152" s="58">
        <v>2.6073299999999997E-4</v>
      </c>
      <c r="I152" s="59">
        <f t="shared" si="2"/>
        <v>3.7937358099711417E-7</v>
      </c>
      <c r="J152" s="59">
        <f>H152/'סכום נכסי הקרן'!$C$41</f>
        <v>5.6464721712465208E-10</v>
      </c>
    </row>
    <row r="153" spans="1:10">
      <c r="A153" t="s">
        <v>3026</v>
      </c>
      <c r="B153" t="s">
        <v>3027</v>
      </c>
      <c r="C153" t="s">
        <v>2773</v>
      </c>
      <c r="D153" t="s">
        <v>100</v>
      </c>
      <c r="E153" s="67">
        <v>45244</v>
      </c>
      <c r="F153" s="58">
        <v>428925.87569999998</v>
      </c>
      <c r="G153" s="58">
        <v>5.2439809999999998</v>
      </c>
      <c r="H153" s="58">
        <v>22.492790384999996</v>
      </c>
      <c r="I153" s="59">
        <f t="shared" si="2"/>
        <v>3.2727619576251983E-2</v>
      </c>
      <c r="J153" s="59">
        <f>H153/'סכום נכסי הקרן'!$C$41</f>
        <v>4.8710717462915629E-5</v>
      </c>
    </row>
    <row r="154" spans="1:10">
      <c r="A154" t="s">
        <v>3028</v>
      </c>
      <c r="B154" t="s">
        <v>3029</v>
      </c>
      <c r="C154" t="s">
        <v>2773</v>
      </c>
      <c r="D154" t="s">
        <v>100</v>
      </c>
      <c r="E154" s="67">
        <v>45238</v>
      </c>
      <c r="F154" s="58">
        <v>3.890892</v>
      </c>
      <c r="G154" s="58">
        <v>5.2778799999999997</v>
      </c>
      <c r="H154" s="58">
        <v>2.0535700000000001E-4</v>
      </c>
      <c r="I154" s="59">
        <f t="shared" si="2"/>
        <v>2.9880000027930636E-7</v>
      </c>
      <c r="J154" s="59">
        <f>H154/'סכום נכסי הקרן'!$C$41</f>
        <v>4.4472413759312091E-10</v>
      </c>
    </row>
    <row r="155" spans="1:10">
      <c r="A155" t="s">
        <v>3030</v>
      </c>
      <c r="B155" t="s">
        <v>3031</v>
      </c>
      <c r="C155" t="s">
        <v>2773</v>
      </c>
      <c r="D155" t="s">
        <v>100</v>
      </c>
      <c r="E155" s="67">
        <v>45238</v>
      </c>
      <c r="F155" s="58">
        <v>3.2432599999999998</v>
      </c>
      <c r="G155" s="58">
        <v>5.3027049999999996</v>
      </c>
      <c r="H155" s="58">
        <v>1.7198100000000001E-4</v>
      </c>
      <c r="I155" s="59">
        <f t="shared" si="2"/>
        <v>2.5023701577270503E-7</v>
      </c>
      <c r="J155" s="59">
        <f>H155/'סכום נכסי הקרן'!$C$41</f>
        <v>3.7244458142358201E-10</v>
      </c>
    </row>
    <row r="156" spans="1:10">
      <c r="A156" t="s">
        <v>3032</v>
      </c>
      <c r="B156" t="s">
        <v>3033</v>
      </c>
      <c r="C156" t="s">
        <v>2773</v>
      </c>
      <c r="D156" t="s">
        <v>100</v>
      </c>
      <c r="E156" s="67">
        <v>45243</v>
      </c>
      <c r="F156" s="58">
        <v>1.1066400000000001</v>
      </c>
      <c r="G156" s="58">
        <v>5.3887869999999998</v>
      </c>
      <c r="H156" s="58">
        <v>5.9633999999999999E-5</v>
      </c>
      <c r="I156" s="59">
        <f t="shared" si="2"/>
        <v>8.6769086111776832E-8</v>
      </c>
      <c r="J156" s="59">
        <f>H156/'סכום נכסי הקרן'!$C$41</f>
        <v>1.2914426691677503E-10</v>
      </c>
    </row>
    <row r="157" spans="1:10">
      <c r="A157" t="s">
        <v>3032</v>
      </c>
      <c r="B157" t="s">
        <v>3034</v>
      </c>
      <c r="C157" t="s">
        <v>2773</v>
      </c>
      <c r="D157" t="s">
        <v>100</v>
      </c>
      <c r="E157" s="67">
        <v>45243</v>
      </c>
      <c r="F157" s="58">
        <v>3.8923199999999998</v>
      </c>
      <c r="G157" s="58">
        <v>5.3887869999999998</v>
      </c>
      <c r="H157" s="58">
        <v>2.0974899999999999E-4</v>
      </c>
      <c r="I157" s="59">
        <f t="shared" si="2"/>
        <v>3.0519047930474354E-7</v>
      </c>
      <c r="J157" s="59">
        <f>H157/'סכום נכסי הקרן'!$C$41</f>
        <v>4.5423551734793315E-10</v>
      </c>
    </row>
    <row r="158" spans="1:10">
      <c r="A158" t="s">
        <v>3035</v>
      </c>
      <c r="B158" t="s">
        <v>3036</v>
      </c>
      <c r="C158" t="s">
        <v>2773</v>
      </c>
      <c r="D158" t="s">
        <v>100</v>
      </c>
      <c r="E158" s="67">
        <v>45238</v>
      </c>
      <c r="F158" s="58">
        <v>3.2440250000000002</v>
      </c>
      <c r="G158" s="58">
        <v>5.3250359999999999</v>
      </c>
      <c r="H158" s="58">
        <v>1.7274599999999999E-4</v>
      </c>
      <c r="I158" s="59">
        <f t="shared" si="2"/>
        <v>2.513501115045947E-7</v>
      </c>
      <c r="J158" s="59">
        <f>H158/'סכום נכסי הקרן'!$C$41</f>
        <v>3.7410127666776033E-10</v>
      </c>
    </row>
    <row r="159" spans="1:10">
      <c r="A159" t="s">
        <v>3037</v>
      </c>
      <c r="B159" t="s">
        <v>3038</v>
      </c>
      <c r="C159" t="s">
        <v>2773</v>
      </c>
      <c r="D159" t="s">
        <v>100</v>
      </c>
      <c r="E159" s="67">
        <v>45243</v>
      </c>
      <c r="F159" s="58">
        <v>2.1097489999999999</v>
      </c>
      <c r="G159" s="58">
        <v>5.4631080000000001</v>
      </c>
      <c r="H159" s="58">
        <v>1.15258E-4</v>
      </c>
      <c r="I159" s="59">
        <f t="shared" si="2"/>
        <v>1.6770351355051102E-7</v>
      </c>
      <c r="J159" s="59">
        <f>H159/'סכום נכסי הקרן'!$C$41</f>
        <v>2.4960441889347785E-10</v>
      </c>
    </row>
    <row r="160" spans="1:10">
      <c r="A160" t="s">
        <v>3039</v>
      </c>
      <c r="B160" t="s">
        <v>3040</v>
      </c>
      <c r="C160" t="s">
        <v>2773</v>
      </c>
      <c r="D160" t="s">
        <v>100</v>
      </c>
      <c r="E160" s="67">
        <v>45243</v>
      </c>
      <c r="F160" s="58">
        <v>1.8202240000000001</v>
      </c>
      <c r="G160" s="58">
        <v>5.5867180000000003</v>
      </c>
      <c r="H160" s="58">
        <v>1.01691E-4</v>
      </c>
      <c r="I160" s="59">
        <f t="shared" si="2"/>
        <v>1.4796316087790016E-7</v>
      </c>
      <c r="J160" s="59">
        <f>H160/'סכום נכסי הקרן'!$C$41</f>
        <v>2.2022352428201646E-10</v>
      </c>
    </row>
    <row r="161" spans="1:10">
      <c r="A161" t="s">
        <v>3039</v>
      </c>
      <c r="B161" t="s">
        <v>3041</v>
      </c>
      <c r="C161" t="s">
        <v>2773</v>
      </c>
      <c r="D161" t="s">
        <v>100</v>
      </c>
      <c r="E161" s="67">
        <v>45243</v>
      </c>
      <c r="F161" s="58">
        <v>492002.26432000002</v>
      </c>
      <c r="G161" s="58">
        <v>5.5867180000000003</v>
      </c>
      <c r="H161" s="58">
        <v>27.486779535</v>
      </c>
      <c r="I161" s="59">
        <f t="shared" si="2"/>
        <v>3.9994009129151832E-2</v>
      </c>
      <c r="J161" s="59">
        <f>H161/'סכום נכסי הקרן'!$C$41</f>
        <v>5.9525773769168425E-5</v>
      </c>
    </row>
    <row r="162" spans="1:10">
      <c r="A162" t="s">
        <v>3042</v>
      </c>
      <c r="B162" t="s">
        <v>3043</v>
      </c>
      <c r="C162" t="s">
        <v>2773</v>
      </c>
      <c r="D162" t="s">
        <v>100</v>
      </c>
      <c r="E162" s="67">
        <v>45243</v>
      </c>
      <c r="F162" s="58">
        <v>2.2782550000000001</v>
      </c>
      <c r="G162" s="58">
        <v>5.7100049999999998</v>
      </c>
      <c r="H162" s="58">
        <v>1.3008800000000002E-4</v>
      </c>
      <c r="I162" s="59">
        <f t="shared" si="2"/>
        <v>1.8928156545106526E-7</v>
      </c>
      <c r="J162" s="59">
        <f>H162/'סכום נכסי הקרן'!$C$41</f>
        <v>2.8172048486885726E-10</v>
      </c>
    </row>
    <row r="163" spans="1:10">
      <c r="A163" t="s">
        <v>3044</v>
      </c>
      <c r="B163" t="s">
        <v>3045</v>
      </c>
      <c r="C163" t="s">
        <v>2773</v>
      </c>
      <c r="D163" t="s">
        <v>100</v>
      </c>
      <c r="E163" s="67">
        <v>45237</v>
      </c>
      <c r="F163" s="58">
        <v>6.68682</v>
      </c>
      <c r="G163" s="58">
        <v>5.8540850000000004</v>
      </c>
      <c r="H163" s="58">
        <v>3.9145200000000003E-4</v>
      </c>
      <c r="I163" s="59">
        <f t="shared" si="2"/>
        <v>5.6957326854860093E-7</v>
      </c>
      <c r="J163" s="59">
        <f>H163/'סכום נכסי הקרן'!$C$41</f>
        <v>8.4773420486811933E-10</v>
      </c>
    </row>
    <row r="164" spans="1:10">
      <c r="A164" t="s">
        <v>3046</v>
      </c>
      <c r="B164" t="s">
        <v>3047</v>
      </c>
      <c r="C164" t="s">
        <v>2773</v>
      </c>
      <c r="D164" t="s">
        <v>100</v>
      </c>
      <c r="E164" s="67">
        <v>45237</v>
      </c>
      <c r="F164" s="58">
        <v>1.3066199999999997</v>
      </c>
      <c r="G164" s="58">
        <v>5.8540850000000004</v>
      </c>
      <c r="H164" s="58">
        <v>7.649100000000001E-5</v>
      </c>
      <c r="I164" s="59">
        <f t="shared" si="2"/>
        <v>1.1129647794506359E-7</v>
      </c>
      <c r="J164" s="59">
        <f>H164/'סכום נכסי הקרן'!$C$41</f>
        <v>1.6565003388555256E-10</v>
      </c>
    </row>
    <row r="165" spans="1:10">
      <c r="A165" t="s">
        <v>3048</v>
      </c>
      <c r="B165" t="s">
        <v>3049</v>
      </c>
      <c r="C165" t="s">
        <v>2773</v>
      </c>
      <c r="D165" t="s">
        <v>100</v>
      </c>
      <c r="E165" s="67">
        <v>45237</v>
      </c>
      <c r="F165" s="58">
        <v>3.0075720000000001</v>
      </c>
      <c r="G165" s="58">
        <v>5.9275219999999997</v>
      </c>
      <c r="H165" s="58">
        <v>1.7827399999999997E-4</v>
      </c>
      <c r="I165" s="59">
        <f t="shared" si="2"/>
        <v>2.5939350131621057E-7</v>
      </c>
      <c r="J165" s="59">
        <f>H165/'סכום נכסי הקרן'!$C$41</f>
        <v>3.8607279471980997E-10</v>
      </c>
    </row>
    <row r="166" spans="1:10">
      <c r="A166" t="s">
        <v>3050</v>
      </c>
      <c r="B166" t="s">
        <v>3051</v>
      </c>
      <c r="C166" t="s">
        <v>2773</v>
      </c>
      <c r="D166" t="s">
        <v>100</v>
      </c>
      <c r="E166" s="67">
        <v>45236</v>
      </c>
      <c r="F166" s="58">
        <v>621628.90691999998</v>
      </c>
      <c r="G166" s="58">
        <v>6.2561010000000001</v>
      </c>
      <c r="H166" s="58">
        <v>38.889735020000003</v>
      </c>
      <c r="I166" s="59">
        <f t="shared" si="2"/>
        <v>5.6585618385729002E-2</v>
      </c>
      <c r="J166" s="59">
        <f>H166/'סכום נכסי הקרן'!$C$41</f>
        <v>8.422018177123007E-5</v>
      </c>
    </row>
    <row r="167" spans="1:10">
      <c r="A167" t="s">
        <v>3050</v>
      </c>
      <c r="B167" t="s">
        <v>3052</v>
      </c>
      <c r="C167" t="s">
        <v>2773</v>
      </c>
      <c r="D167" t="s">
        <v>100</v>
      </c>
      <c r="E167" s="67">
        <v>45236</v>
      </c>
      <c r="F167" s="58">
        <v>1.314168</v>
      </c>
      <c r="G167" s="58">
        <v>6.2561010000000001</v>
      </c>
      <c r="H167" s="58">
        <v>8.2216000000000014E-5</v>
      </c>
      <c r="I167" s="59">
        <f t="shared" si="2"/>
        <v>1.1962650809547984E-7</v>
      </c>
      <c r="J167" s="59">
        <f>H167/'סכום נכסי הקרן'!$C$41</f>
        <v>1.7804817803316192E-10</v>
      </c>
    </row>
    <row r="168" spans="1:10">
      <c r="A168" t="s">
        <v>3053</v>
      </c>
      <c r="B168" t="s">
        <v>3054</v>
      </c>
      <c r="C168" t="s">
        <v>2773</v>
      </c>
      <c r="D168" t="s">
        <v>100</v>
      </c>
      <c r="E168" s="67">
        <v>45236</v>
      </c>
      <c r="F168" s="58">
        <v>1.971303</v>
      </c>
      <c r="G168" s="58">
        <v>6.258527</v>
      </c>
      <c r="H168" s="58">
        <v>1.23375E-4</v>
      </c>
      <c r="I168" s="59">
        <f t="shared" si="2"/>
        <v>1.7951396852534573E-7</v>
      </c>
      <c r="J168" s="59">
        <f>H168/'סכום נכסי הקרן'!$C$41</f>
        <v>2.6718271339935475E-10</v>
      </c>
    </row>
    <row r="169" spans="1:10">
      <c r="A169" t="s">
        <v>3055</v>
      </c>
      <c r="B169" t="s">
        <v>3056</v>
      </c>
      <c r="C169" t="s">
        <v>2773</v>
      </c>
      <c r="D169" t="s">
        <v>100</v>
      </c>
      <c r="E169" s="67">
        <v>45236</v>
      </c>
      <c r="F169" s="58">
        <v>0.11211400000000001</v>
      </c>
      <c r="G169" s="58">
        <v>6.2755000000000001</v>
      </c>
      <c r="H169" s="58">
        <v>7.0360000000000001E-6</v>
      </c>
      <c r="I169" s="59">
        <f t="shared" si="2"/>
        <v>1.0237570679184052E-8</v>
      </c>
      <c r="J169" s="59">
        <f>H169/'סכום נכסי הקרן'!$C$41</f>
        <v>1.5237265017044459E-11</v>
      </c>
    </row>
    <row r="170" spans="1:10">
      <c r="A170" t="s">
        <v>3055</v>
      </c>
      <c r="B170" t="s">
        <v>3057</v>
      </c>
      <c r="C170" t="s">
        <v>2773</v>
      </c>
      <c r="D170" t="s">
        <v>100</v>
      </c>
      <c r="E170" s="67">
        <v>45236</v>
      </c>
      <c r="F170" s="58">
        <v>7.4923080000000004</v>
      </c>
      <c r="G170" s="58">
        <v>6.2755000000000001</v>
      </c>
      <c r="H170" s="58">
        <v>4.7018E-4</v>
      </c>
      <c r="I170" s="59">
        <f t="shared" si="2"/>
        <v>6.8412464211750398E-7</v>
      </c>
      <c r="J170" s="59">
        <f>H170/'סכום נכסי הקרן'!$C$41</f>
        <v>1.018228718833707E-9</v>
      </c>
    </row>
    <row r="171" spans="1:10">
      <c r="A171" t="s">
        <v>3058</v>
      </c>
      <c r="B171" t="s">
        <v>3059</v>
      </c>
      <c r="C171" t="s">
        <v>2773</v>
      </c>
      <c r="D171" t="s">
        <v>100</v>
      </c>
      <c r="E171" s="67">
        <v>45236</v>
      </c>
      <c r="F171" s="58">
        <v>1.6827110000000003</v>
      </c>
      <c r="G171" s="58">
        <v>6.331226</v>
      </c>
      <c r="H171" s="58">
        <v>1.0653600000000001E-4</v>
      </c>
      <c r="I171" s="59">
        <f t="shared" si="2"/>
        <v>1.5501276717986815E-7</v>
      </c>
      <c r="J171" s="59">
        <f>H171/'סכום נכסי הקרן'!$C$41</f>
        <v>2.3071592749514617E-10</v>
      </c>
    </row>
    <row r="172" spans="1:10">
      <c r="A172" t="s">
        <v>3060</v>
      </c>
      <c r="B172" t="s">
        <v>3061</v>
      </c>
      <c r="C172" t="s">
        <v>2773</v>
      </c>
      <c r="D172" t="s">
        <v>100</v>
      </c>
      <c r="E172" s="67">
        <v>45210</v>
      </c>
      <c r="F172" s="58">
        <v>3.196272</v>
      </c>
      <c r="G172" s="58">
        <v>7.5140630000000002</v>
      </c>
      <c r="H172" s="58">
        <v>2.4017E-4</v>
      </c>
      <c r="I172" s="59">
        <f t="shared" si="2"/>
        <v>3.4945385872933969E-7</v>
      </c>
      <c r="J172" s="59">
        <f>H172/'סכום נכסי הקרן'!$C$41</f>
        <v>5.2011568208407726E-10</v>
      </c>
    </row>
    <row r="173" spans="1:10">
      <c r="A173" t="s">
        <v>3062</v>
      </c>
      <c r="B173" t="s">
        <v>3063</v>
      </c>
      <c r="C173" t="s">
        <v>2773</v>
      </c>
      <c r="D173" t="s">
        <v>100</v>
      </c>
      <c r="E173" s="67">
        <v>45210</v>
      </c>
      <c r="F173" s="58">
        <v>3.134477</v>
      </c>
      <c r="G173" s="58">
        <v>7.5961169999999996</v>
      </c>
      <c r="H173" s="58">
        <v>2.3809899999999997E-4</v>
      </c>
      <c r="I173" s="59">
        <f t="shared" si="2"/>
        <v>3.4644049760418466E-7</v>
      </c>
      <c r="J173" s="59">
        <f>H173/'סכום נכסי הקרן'!$C$41</f>
        <v>5.1563069404395509E-10</v>
      </c>
    </row>
    <row r="174" spans="1:10">
      <c r="A174" t="s">
        <v>3064</v>
      </c>
      <c r="B174" t="s">
        <v>3065</v>
      </c>
      <c r="C174" t="s">
        <v>2773</v>
      </c>
      <c r="D174" t="s">
        <v>100</v>
      </c>
      <c r="E174" s="67">
        <v>45210</v>
      </c>
      <c r="F174" s="58">
        <v>6.3395210000000013</v>
      </c>
      <c r="G174" s="58">
        <v>7.6526129999999997</v>
      </c>
      <c r="H174" s="58">
        <v>4.8513899999999999E-4</v>
      </c>
      <c r="I174" s="59">
        <f t="shared" si="2"/>
        <v>7.0589039251402393E-7</v>
      </c>
      <c r="J174" s="59">
        <f>H174/'סכום נכסי הקרן'!$C$41</f>
        <v>1.0506241491051636E-9</v>
      </c>
    </row>
    <row r="175" spans="1:10">
      <c r="A175" t="s">
        <v>3066</v>
      </c>
      <c r="B175" t="s">
        <v>3067</v>
      </c>
      <c r="C175" t="s">
        <v>2773</v>
      </c>
      <c r="D175" t="s">
        <v>100</v>
      </c>
      <c r="E175" s="67">
        <v>45211</v>
      </c>
      <c r="F175" s="58">
        <v>4.0047240000000004</v>
      </c>
      <c r="G175" s="58">
        <v>7.67143</v>
      </c>
      <c r="H175" s="58">
        <v>3.0721999999999998E-4</v>
      </c>
      <c r="I175" s="59">
        <f t="shared" si="2"/>
        <v>4.4701342581849409E-7</v>
      </c>
      <c r="J175" s="59">
        <f>H175/'סכום נכסי הקרן'!$C$41</f>
        <v>6.6532014760324012E-10</v>
      </c>
    </row>
    <row r="176" spans="1:10">
      <c r="A176" t="s">
        <v>3068</v>
      </c>
      <c r="B176" t="s">
        <v>3069</v>
      </c>
      <c r="C176" t="s">
        <v>2773</v>
      </c>
      <c r="D176" t="s">
        <v>100</v>
      </c>
      <c r="E176" s="67">
        <v>45211</v>
      </c>
      <c r="F176" s="58">
        <v>3.342625</v>
      </c>
      <c r="G176" s="58">
        <v>7.8301119999999997</v>
      </c>
      <c r="H176" s="58">
        <v>2.6173099999999996E-4</v>
      </c>
      <c r="I176" s="59">
        <f t="shared" si="2"/>
        <v>3.8082569804342252E-7</v>
      </c>
      <c r="J176" s="59">
        <f>H176/'סכום נכסי הקרן'!$C$41</f>
        <v>5.6680850059352791E-10</v>
      </c>
    </row>
    <row r="177" spans="1:10">
      <c r="A177" t="s">
        <v>3070</v>
      </c>
      <c r="B177" t="s">
        <v>3071</v>
      </c>
      <c r="C177" t="s">
        <v>2773</v>
      </c>
      <c r="D177" t="s">
        <v>100</v>
      </c>
      <c r="E177" s="67">
        <v>45211</v>
      </c>
      <c r="F177" s="58">
        <v>2.4073020000000001</v>
      </c>
      <c r="G177" s="58">
        <v>7.8093570000000003</v>
      </c>
      <c r="H177" s="58">
        <v>1.8799499999999999E-4</v>
      </c>
      <c r="I177" s="59">
        <f t="shared" si="2"/>
        <v>2.7353781976026234E-7</v>
      </c>
      <c r="J177" s="59">
        <f>H177/'סכום נכסי הקרן'!$C$41</f>
        <v>4.0712473520171584E-10</v>
      </c>
    </row>
    <row r="178" spans="1:10">
      <c r="A178" t="s">
        <v>3072</v>
      </c>
      <c r="B178" t="s">
        <v>3073</v>
      </c>
      <c r="C178" t="s">
        <v>2773</v>
      </c>
      <c r="D178" t="s">
        <v>100</v>
      </c>
      <c r="E178" s="67">
        <v>45211</v>
      </c>
      <c r="F178" s="58">
        <v>6.1606439999999996</v>
      </c>
      <c r="G178" s="58">
        <v>7.8210750000000004</v>
      </c>
      <c r="H178" s="58">
        <v>4.8182900000000008E-4</v>
      </c>
      <c r="I178" s="59">
        <f t="shared" si="2"/>
        <v>7.0107425281133796E-7</v>
      </c>
      <c r="J178" s="59">
        <f>H178/'סכום נכסי הקרן'!$C$41</f>
        <v>1.0434559644538823E-9</v>
      </c>
    </row>
    <row r="179" spans="1:10">
      <c r="A179" t="s">
        <v>3072</v>
      </c>
      <c r="B179" t="s">
        <v>3074</v>
      </c>
      <c r="C179" t="s">
        <v>2773</v>
      </c>
      <c r="D179" t="s">
        <v>100</v>
      </c>
      <c r="E179" s="67">
        <v>45211</v>
      </c>
      <c r="F179" s="58">
        <v>3.0763880000000001</v>
      </c>
      <c r="G179" s="58">
        <v>7.8210750000000004</v>
      </c>
      <c r="H179" s="58">
        <v>2.4060699999999997E-4</v>
      </c>
      <c r="I179" s="59">
        <f t="shared" si="2"/>
        <v>3.500897055722622E-7</v>
      </c>
      <c r="J179" s="59">
        <f>H179/'סכום נכסי הקרן'!$C$41</f>
        <v>5.2106205570722217E-10</v>
      </c>
    </row>
    <row r="180" spans="1:10">
      <c r="A180" t="s">
        <v>3075</v>
      </c>
      <c r="B180" t="s">
        <v>3076</v>
      </c>
      <c r="C180" t="s">
        <v>2773</v>
      </c>
      <c r="D180" t="s">
        <v>100</v>
      </c>
      <c r="E180" s="67">
        <v>45211</v>
      </c>
      <c r="F180" s="58">
        <v>1.3375600000000001</v>
      </c>
      <c r="G180" s="58">
        <v>7.8210750000000004</v>
      </c>
      <c r="H180" s="58">
        <v>1.0461199999999999E-4</v>
      </c>
      <c r="I180" s="59">
        <f t="shared" si="2"/>
        <v>1.5221329503848806E-7</v>
      </c>
      <c r="J180" s="59">
        <f>H180/'סכום נכסי הקרן'!$C$41</f>
        <v>2.2654928481567007E-10</v>
      </c>
    </row>
    <row r="181" spans="1:10">
      <c r="A181" t="s">
        <v>3077</v>
      </c>
      <c r="B181" t="s">
        <v>3078</v>
      </c>
      <c r="C181" t="s">
        <v>2773</v>
      </c>
      <c r="D181" t="s">
        <v>100</v>
      </c>
      <c r="E181" s="67">
        <v>45211</v>
      </c>
      <c r="F181" s="58">
        <v>3.0110399999999999</v>
      </c>
      <c r="G181" s="58">
        <v>7.8679129999999997</v>
      </c>
      <c r="H181" s="58">
        <v>2.36906E-4</v>
      </c>
      <c r="I181" s="59">
        <f t="shared" si="2"/>
        <v>3.4470465027327701E-7</v>
      </c>
      <c r="J181" s="59">
        <f>H181/'סכום נכסי הקרן'!$C$41</f>
        <v>5.1304711570891619E-10</v>
      </c>
    </row>
    <row r="182" spans="1:10">
      <c r="A182" t="s">
        <v>3079</v>
      </c>
      <c r="B182" t="s">
        <v>3080</v>
      </c>
      <c r="C182" t="s">
        <v>2773</v>
      </c>
      <c r="D182" t="s">
        <v>100</v>
      </c>
      <c r="E182" s="67">
        <v>45211</v>
      </c>
      <c r="F182" s="58">
        <v>607818.36218900001</v>
      </c>
      <c r="G182" s="58">
        <v>7.8866360000000002</v>
      </c>
      <c r="H182" s="58">
        <v>47.936419450000002</v>
      </c>
      <c r="I182" s="59">
        <f t="shared" si="2"/>
        <v>6.9748789401135325E-2</v>
      </c>
      <c r="J182" s="59">
        <f>H182/'סכום נכסי הקרן'!$C$41</f>
        <v>1.0381181454346995E-4</v>
      </c>
    </row>
    <row r="183" spans="1:10">
      <c r="A183" t="s">
        <v>3079</v>
      </c>
      <c r="B183" t="s">
        <v>3081</v>
      </c>
      <c r="C183" t="s">
        <v>2773</v>
      </c>
      <c r="D183" t="s">
        <v>100</v>
      </c>
      <c r="E183" s="67">
        <v>45211</v>
      </c>
      <c r="F183" s="58">
        <v>5.137524</v>
      </c>
      <c r="G183" s="58">
        <v>7.8866360000000002</v>
      </c>
      <c r="H183" s="58">
        <v>4.0517800000000002E-4</v>
      </c>
      <c r="I183" s="59">
        <f t="shared" si="2"/>
        <v>5.8954497053019276E-7</v>
      </c>
      <c r="J183" s="59">
        <f>H183/'סכום נכסי הקרן'!$C$41</f>
        <v>8.7745943221660595E-10</v>
      </c>
    </row>
    <row r="184" spans="1:10">
      <c r="A184" t="s">
        <v>3082</v>
      </c>
      <c r="B184" t="s">
        <v>3083</v>
      </c>
      <c r="C184" t="s">
        <v>2773</v>
      </c>
      <c r="D184" t="s">
        <v>100</v>
      </c>
      <c r="E184" s="67">
        <v>45215</v>
      </c>
      <c r="F184" s="58">
        <v>10.428013</v>
      </c>
      <c r="G184" s="58">
        <v>8.3817020000000007</v>
      </c>
      <c r="H184" s="58">
        <v>8.7404499999999994E-4</v>
      </c>
      <c r="I184" s="59">
        <f t="shared" si="2"/>
        <v>1.2717591620647279E-6</v>
      </c>
      <c r="J184" s="59">
        <f>H184/'סכום נכסי הקרן'!$C$41</f>
        <v>1.8928446989514813E-9</v>
      </c>
    </row>
    <row r="185" spans="1:10">
      <c r="A185" t="s">
        <v>3084</v>
      </c>
      <c r="B185" t="s">
        <v>3085</v>
      </c>
      <c r="C185" t="s">
        <v>2773</v>
      </c>
      <c r="D185" t="s">
        <v>100</v>
      </c>
      <c r="E185" s="67">
        <v>45215</v>
      </c>
      <c r="F185" s="58">
        <v>6.8886599999999998</v>
      </c>
      <c r="G185" s="58">
        <v>8.4164150000000006</v>
      </c>
      <c r="H185" s="58">
        <v>5.7977799999999998E-4</v>
      </c>
      <c r="I185" s="59">
        <f t="shared" si="2"/>
        <v>8.4359270227913183E-7</v>
      </c>
      <c r="J185" s="59">
        <f>H185/'סכום נכסי הקרן'!$C$41</f>
        <v>1.2555757585349631E-9</v>
      </c>
    </row>
    <row r="186" spans="1:10">
      <c r="A186" t="s">
        <v>3086</v>
      </c>
      <c r="B186" t="s">
        <v>3087</v>
      </c>
      <c r="C186" t="s">
        <v>2773</v>
      </c>
      <c r="D186" t="s">
        <v>100</v>
      </c>
      <c r="E186" s="67">
        <v>45216</v>
      </c>
      <c r="F186" s="58">
        <v>3.3797700000000002</v>
      </c>
      <c r="G186" s="58">
        <v>8.8298930000000002</v>
      </c>
      <c r="H186" s="58">
        <v>2.9842999999999997E-4</v>
      </c>
      <c r="I186" s="59">
        <f t="shared" si="2"/>
        <v>4.3422373760501656E-7</v>
      </c>
      <c r="J186" s="59">
        <f>H186/'סכום נכסי הקרן'!$C$41</f>
        <v>6.4628439440542599E-10</v>
      </c>
    </row>
    <row r="187" spans="1:10">
      <c r="A187" t="s">
        <v>3088</v>
      </c>
      <c r="B187" t="s">
        <v>3089</v>
      </c>
      <c r="C187" t="s">
        <v>2773</v>
      </c>
      <c r="D187" t="s">
        <v>100</v>
      </c>
      <c r="E187" s="67">
        <v>45230</v>
      </c>
      <c r="F187" s="58">
        <v>10.850842999999999</v>
      </c>
      <c r="G187" s="58">
        <v>9.1062049999999992</v>
      </c>
      <c r="H187" s="58">
        <v>9.881E-4</v>
      </c>
      <c r="I187" s="59">
        <f t="shared" si="2"/>
        <v>1.437712278013326E-6</v>
      </c>
      <c r="J187" s="59">
        <f>H187/'סכום נכסי הקרן'!$C$41</f>
        <v>2.1398438833629374E-9</v>
      </c>
    </row>
    <row r="188" spans="1:10">
      <c r="A188" t="s">
        <v>3090</v>
      </c>
      <c r="B188" t="s">
        <v>3091</v>
      </c>
      <c r="C188" t="s">
        <v>2773</v>
      </c>
      <c r="D188" t="s">
        <v>100</v>
      </c>
      <c r="E188" s="67">
        <v>45217</v>
      </c>
      <c r="F188" s="58">
        <v>4.1975550000000004</v>
      </c>
      <c r="G188" s="58">
        <v>9.0351750000000006</v>
      </c>
      <c r="H188" s="58">
        <v>3.7925599999999996E-4</v>
      </c>
      <c r="I188" s="59">
        <f t="shared" si="2"/>
        <v>5.5182775803078833E-7</v>
      </c>
      <c r="J188" s="59">
        <f>H188/'סכום נכסי הקרן'!$C$41</f>
        <v>8.2132236800798926E-10</v>
      </c>
    </row>
    <row r="189" spans="1:10">
      <c r="A189" t="s">
        <v>3092</v>
      </c>
      <c r="B189" t="s">
        <v>3093</v>
      </c>
      <c r="C189" t="s">
        <v>2773</v>
      </c>
      <c r="D189" t="s">
        <v>100</v>
      </c>
      <c r="E189" s="67">
        <v>45230</v>
      </c>
      <c r="F189" s="58">
        <v>5.8908569999999996</v>
      </c>
      <c r="G189" s="58">
        <v>9.1632560000000005</v>
      </c>
      <c r="H189" s="58">
        <v>5.3979400000000002E-4</v>
      </c>
      <c r="I189" s="59">
        <f t="shared" si="2"/>
        <v>7.8541489869236449E-7</v>
      </c>
      <c r="J189" s="59">
        <f>H189/'סכום נכסי הקרן'!$C$41</f>
        <v>1.1689858204392405E-9</v>
      </c>
    </row>
    <row r="190" spans="1:10">
      <c r="A190" t="s">
        <v>3094</v>
      </c>
      <c r="B190" t="s">
        <v>3095</v>
      </c>
      <c r="C190" t="s">
        <v>2773</v>
      </c>
      <c r="D190" t="s">
        <v>100</v>
      </c>
      <c r="E190" s="67">
        <v>45231</v>
      </c>
      <c r="F190" s="58">
        <v>5.1984680000000001</v>
      </c>
      <c r="G190" s="58">
        <v>9.1006020000000003</v>
      </c>
      <c r="H190" s="58">
        <v>4.7309200000000004E-4</v>
      </c>
      <c r="I190" s="59">
        <f t="shared" si="2"/>
        <v>6.8836168103418738E-7</v>
      </c>
      <c r="J190" s="59">
        <f>H190/'סכום נכסי הקרן'!$C$41</f>
        <v>1.0245349888350762E-9</v>
      </c>
    </row>
    <row r="191" spans="1:10">
      <c r="A191" t="s">
        <v>3094</v>
      </c>
      <c r="B191" t="s">
        <v>3096</v>
      </c>
      <c r="C191" t="s">
        <v>2773</v>
      </c>
      <c r="D191" t="s">
        <v>100</v>
      </c>
      <c r="E191" s="67">
        <v>45231</v>
      </c>
      <c r="F191" s="58">
        <v>384392.85171000002</v>
      </c>
      <c r="G191" s="58">
        <v>9.1006020000000003</v>
      </c>
      <c r="H191" s="58">
        <v>34.982065415999998</v>
      </c>
      <c r="I191" s="59">
        <f t="shared" si="2"/>
        <v>5.0899853212072209E-2</v>
      </c>
      <c r="J191" s="59">
        <f>H191/'סכום נכסי הקרן'!$C$41</f>
        <v>7.5757675040815455E-5</v>
      </c>
    </row>
    <row r="192" spans="1:10">
      <c r="A192" t="s">
        <v>3097</v>
      </c>
      <c r="B192" t="s">
        <v>3098</v>
      </c>
      <c r="C192" t="s">
        <v>2773</v>
      </c>
      <c r="D192" t="s">
        <v>100</v>
      </c>
      <c r="E192" s="67">
        <v>45217</v>
      </c>
      <c r="F192" s="58">
        <v>3.3893749999999998</v>
      </c>
      <c r="G192" s="58">
        <v>9.1492369999999994</v>
      </c>
      <c r="H192" s="58">
        <v>3.1010199999999998E-4</v>
      </c>
      <c r="I192" s="59">
        <f t="shared" si="2"/>
        <v>4.5120681392216213E-7</v>
      </c>
      <c r="J192" s="59">
        <f>H192/'סכום נכסי הקרן'!$C$41</f>
        <v>6.7156144916366121E-10</v>
      </c>
    </row>
    <row r="193" spans="1:10">
      <c r="A193" t="s">
        <v>3097</v>
      </c>
      <c r="B193" t="s">
        <v>3099</v>
      </c>
      <c r="C193" t="s">
        <v>2773</v>
      </c>
      <c r="D193" t="s">
        <v>100</v>
      </c>
      <c r="E193" s="67">
        <v>45217</v>
      </c>
      <c r="F193" s="58">
        <v>4.6254999999999997</v>
      </c>
      <c r="G193" s="58">
        <v>9.1492369999999994</v>
      </c>
      <c r="H193" s="58">
        <v>4.2319800000000001E-4</v>
      </c>
      <c r="I193" s="59">
        <f t="shared" si="2"/>
        <v>6.1576455888137195E-7</v>
      </c>
      <c r="J193" s="59">
        <f>H193/'סכום נכסי הקרן'!$C$41</f>
        <v>9.1648380907947416E-10</v>
      </c>
    </row>
    <row r="194" spans="1:10">
      <c r="A194" t="s">
        <v>3100</v>
      </c>
      <c r="B194" t="s">
        <v>3101</v>
      </c>
      <c r="C194" t="s">
        <v>2773</v>
      </c>
      <c r="D194" t="s">
        <v>100</v>
      </c>
      <c r="E194" s="67">
        <v>45217</v>
      </c>
      <c r="F194" s="58">
        <v>1283400.2579999999</v>
      </c>
      <c r="G194" s="58">
        <v>9.2061609999999998</v>
      </c>
      <c r="H194" s="58">
        <v>118.151896953</v>
      </c>
      <c r="I194" s="59">
        <f t="shared" si="2"/>
        <v>0.17191421204320756</v>
      </c>
      <c r="J194" s="59">
        <f>H194/'סכום נכסי הקרן'!$C$41</f>
        <v>2.5587148467018031E-4</v>
      </c>
    </row>
    <row r="195" spans="1:10">
      <c r="A195" t="s">
        <v>3102</v>
      </c>
      <c r="B195" t="s">
        <v>3103</v>
      </c>
      <c r="C195" t="s">
        <v>2773</v>
      </c>
      <c r="D195" t="s">
        <v>100</v>
      </c>
      <c r="E195" s="67">
        <v>45216</v>
      </c>
      <c r="F195" s="58">
        <v>2.5109680000000001</v>
      </c>
      <c r="G195" s="58">
        <v>9.1907370000000004</v>
      </c>
      <c r="H195" s="58">
        <v>2.30776E-4</v>
      </c>
      <c r="I195" s="59">
        <f t="shared" si="2"/>
        <v>3.3578533414715448E-7</v>
      </c>
      <c r="J195" s="59">
        <f>H195/'סכום נכסי הקרן'!$C$41</f>
        <v>4.997718976085065E-10</v>
      </c>
    </row>
    <row r="196" spans="1:10">
      <c r="A196" t="s">
        <v>3104</v>
      </c>
      <c r="B196" t="s">
        <v>3105</v>
      </c>
      <c r="C196" t="s">
        <v>2773</v>
      </c>
      <c r="D196" t="s">
        <v>100</v>
      </c>
      <c r="E196" s="67">
        <v>45216</v>
      </c>
      <c r="F196" s="58">
        <v>4.8868200000000002</v>
      </c>
      <c r="G196" s="58">
        <v>9.2021099999999993</v>
      </c>
      <c r="H196" s="58">
        <v>4.4969099999999995E-4</v>
      </c>
      <c r="I196" s="59">
        <f t="shared" si="2"/>
        <v>6.5431259185516707E-7</v>
      </c>
      <c r="J196" s="59">
        <f>H196/'סכום נכסי הקרן'!$C$41</f>
        <v>9.7385743928080426E-10</v>
      </c>
    </row>
    <row r="197" spans="1:10">
      <c r="A197" t="s">
        <v>3104</v>
      </c>
      <c r="B197" t="s">
        <v>3106</v>
      </c>
      <c r="C197" t="s">
        <v>2773</v>
      </c>
      <c r="D197" t="s">
        <v>100</v>
      </c>
      <c r="E197" s="67">
        <v>45216</v>
      </c>
      <c r="F197" s="58">
        <v>3.4734750000000001</v>
      </c>
      <c r="G197" s="58">
        <v>9.2021099999999993</v>
      </c>
      <c r="H197" s="58">
        <v>3.1963299999999999E-4</v>
      </c>
      <c r="I197" s="59">
        <f t="shared" si="2"/>
        <v>4.6507467721711714E-7</v>
      </c>
      <c r="J197" s="59">
        <f>H197/'סכום נכסי הקרן'!$C$41</f>
        <v>6.9220192285289529E-10</v>
      </c>
    </row>
    <row r="198" spans="1:10">
      <c r="A198" t="s">
        <v>3107</v>
      </c>
      <c r="B198" t="s">
        <v>3108</v>
      </c>
      <c r="C198" t="s">
        <v>2773</v>
      </c>
      <c r="D198" t="s">
        <v>100</v>
      </c>
      <c r="E198" s="67">
        <v>45216</v>
      </c>
      <c r="F198" s="58">
        <v>3.06</v>
      </c>
      <c r="G198" s="58">
        <v>9.3723559999999999</v>
      </c>
      <c r="H198" s="58">
        <v>2.8679399999999999E-4</v>
      </c>
      <c r="I198" s="59">
        <f t="shared" si="2"/>
        <v>4.1729304226348937E-7</v>
      </c>
      <c r="J198" s="59">
        <f>H198/'סכום נכסי הקרן'!$C$41</f>
        <v>6.2108530177632862E-10</v>
      </c>
    </row>
    <row r="199" spans="1:10">
      <c r="A199" t="s">
        <v>3107</v>
      </c>
      <c r="B199" t="s">
        <v>3109</v>
      </c>
      <c r="C199" t="s">
        <v>2773</v>
      </c>
      <c r="D199" t="s">
        <v>100</v>
      </c>
      <c r="E199" s="67">
        <v>45216</v>
      </c>
      <c r="F199" s="58">
        <v>540379.05599999998</v>
      </c>
      <c r="G199" s="58">
        <v>9.3723559999999999</v>
      </c>
      <c r="H199" s="58">
        <v>50.646246432999995</v>
      </c>
      <c r="I199" s="59">
        <f t="shared" si="2"/>
        <v>7.3691661099091907E-2</v>
      </c>
      <c r="J199" s="59">
        <f>H199/'סכום נכסי הקרן'!$C$41</f>
        <v>1.0968025568762982E-4</v>
      </c>
    </row>
    <row r="200" spans="1:10">
      <c r="A200" t="s">
        <v>3110</v>
      </c>
      <c r="B200" t="s">
        <v>3111</v>
      </c>
      <c r="C200" t="s">
        <v>2773</v>
      </c>
      <c r="D200" t="s">
        <v>100</v>
      </c>
      <c r="E200" s="67">
        <v>45218</v>
      </c>
      <c r="F200" s="58">
        <v>4.218108</v>
      </c>
      <c r="G200" s="58">
        <v>9.4367190000000001</v>
      </c>
      <c r="H200" s="58">
        <v>3.9805099999999991E-4</v>
      </c>
      <c r="I200" s="59">
        <f t="shared" si="2"/>
        <v>5.7917499238486215E-7</v>
      </c>
      <c r="J200" s="59">
        <f>H200/'סכום נכסי הקרן'!$C$41</f>
        <v>8.6202509626201844E-10</v>
      </c>
    </row>
    <row r="201" spans="1:10">
      <c r="A201" t="s">
        <v>3112</v>
      </c>
      <c r="B201" t="s">
        <v>3113</v>
      </c>
      <c r="C201" t="s">
        <v>2773</v>
      </c>
      <c r="D201" t="s">
        <v>100</v>
      </c>
      <c r="E201" s="67">
        <v>45218</v>
      </c>
      <c r="F201" s="58">
        <v>3.0615299999999994</v>
      </c>
      <c r="G201" s="58">
        <v>9.4367190000000001</v>
      </c>
      <c r="H201" s="58">
        <v>2.8890799999999999E-4</v>
      </c>
      <c r="I201" s="59">
        <f t="shared" si="2"/>
        <v>4.2036896955396618E-7</v>
      </c>
      <c r="J201" s="59">
        <f>H201/'סכום נכסי הקרן'!$C$41</f>
        <v>6.256634112484764E-10</v>
      </c>
    </row>
    <row r="202" spans="1:10">
      <c r="A202" t="s">
        <v>3114</v>
      </c>
      <c r="B202" t="s">
        <v>3115</v>
      </c>
      <c r="C202" t="s">
        <v>2773</v>
      </c>
      <c r="D202" t="s">
        <v>100</v>
      </c>
      <c r="E202" s="67">
        <v>45223</v>
      </c>
      <c r="F202" s="58">
        <v>2.3248139999999999</v>
      </c>
      <c r="G202" s="58">
        <v>9.7182099999999991</v>
      </c>
      <c r="H202" s="58">
        <v>2.2593E-4</v>
      </c>
      <c r="I202" s="59">
        <f t="shared" ref="I202:I265" si="3">H202/$H$9</f>
        <v>3.2873427281808601E-7</v>
      </c>
      <c r="J202" s="59">
        <f>H202/'סכום נכסי הקרן'!$C$41</f>
        <v>4.8927732878067858E-10</v>
      </c>
    </row>
    <row r="203" spans="1:10">
      <c r="A203" t="s">
        <v>3114</v>
      </c>
      <c r="B203" t="s">
        <v>3116</v>
      </c>
      <c r="C203" t="s">
        <v>2773</v>
      </c>
      <c r="D203" t="s">
        <v>100</v>
      </c>
      <c r="E203" s="67">
        <v>45223</v>
      </c>
      <c r="F203" s="58">
        <v>1.362822</v>
      </c>
      <c r="G203" s="58">
        <v>9.7182099999999991</v>
      </c>
      <c r="H203" s="58">
        <v>1.32442E-4</v>
      </c>
      <c r="I203" s="59">
        <f t="shared" si="3"/>
        <v>1.9270669924566436E-7</v>
      </c>
      <c r="J203" s="59">
        <f>H203/'סכום נכסי הקרן'!$C$41</f>
        <v>2.868183418685904E-10</v>
      </c>
    </row>
    <row r="204" spans="1:10">
      <c r="A204" t="s">
        <v>3114</v>
      </c>
      <c r="B204" t="s">
        <v>3117</v>
      </c>
      <c r="C204" t="s">
        <v>2773</v>
      </c>
      <c r="D204" t="s">
        <v>100</v>
      </c>
      <c r="E204" s="67">
        <v>45223</v>
      </c>
      <c r="F204" s="58">
        <v>257857.305972</v>
      </c>
      <c r="G204" s="58">
        <v>9.7182099999999991</v>
      </c>
      <c r="H204" s="58">
        <v>25.059113758999999</v>
      </c>
      <c r="I204" s="59">
        <f t="shared" si="3"/>
        <v>3.6461689634092673E-2</v>
      </c>
      <c r="J204" s="59">
        <f>H204/'סכום נכסי הקרן'!$C$41</f>
        <v>5.4268385082169998E-5</v>
      </c>
    </row>
    <row r="205" spans="1:10">
      <c r="A205" t="s">
        <v>3118</v>
      </c>
      <c r="B205" t="s">
        <v>3119</v>
      </c>
      <c r="C205" t="s">
        <v>2773</v>
      </c>
      <c r="D205" t="s">
        <v>100</v>
      </c>
      <c r="E205" s="67">
        <v>45224</v>
      </c>
      <c r="F205" s="58">
        <v>452567.45939999999</v>
      </c>
      <c r="G205" s="58">
        <v>9.9809699999999992</v>
      </c>
      <c r="H205" s="58">
        <v>45.170623027999994</v>
      </c>
      <c r="I205" s="59">
        <f t="shared" si="3"/>
        <v>6.5724480652633421E-2</v>
      </c>
      <c r="J205" s="59">
        <f>H205/'סכום נכסי הקרן'!$C$41</f>
        <v>9.7822165159557579E-5</v>
      </c>
    </row>
    <row r="206" spans="1:10">
      <c r="A206" t="s">
        <v>3120</v>
      </c>
      <c r="B206" t="s">
        <v>3121</v>
      </c>
      <c r="C206" t="s">
        <v>2773</v>
      </c>
      <c r="D206" t="s">
        <v>100</v>
      </c>
      <c r="E206" s="67">
        <v>45222</v>
      </c>
      <c r="F206" s="58">
        <v>2.0501999999999998</v>
      </c>
      <c r="G206" s="58">
        <v>9.9809699999999992</v>
      </c>
      <c r="H206" s="58">
        <v>2.0463E-4</v>
      </c>
      <c r="I206" s="59">
        <f t="shared" si="3"/>
        <v>2.97742195577236E-7</v>
      </c>
      <c r="J206" s="59">
        <f>H206/'סכום נכסי הקרן'!$C$41</f>
        <v>4.4314973570747685E-10</v>
      </c>
    </row>
    <row r="207" spans="1:10">
      <c r="A207" t="s">
        <v>3122</v>
      </c>
      <c r="B207" t="s">
        <v>3123</v>
      </c>
      <c r="C207" t="s">
        <v>2773</v>
      </c>
      <c r="D207" t="s">
        <v>100</v>
      </c>
      <c r="E207" s="67">
        <v>45223</v>
      </c>
      <c r="F207" s="58">
        <v>5.8304499999999999</v>
      </c>
      <c r="G207" s="58">
        <v>9.8853930000000005</v>
      </c>
      <c r="H207" s="58">
        <v>5.7636299999999998E-4</v>
      </c>
      <c r="I207" s="59">
        <f t="shared" si="3"/>
        <v>8.3862378473089223E-7</v>
      </c>
      <c r="J207" s="59">
        <f>H207/'סכום נכסי הקרן'!$C$41</f>
        <v>1.248180184340363E-9</v>
      </c>
    </row>
    <row r="208" spans="1:10">
      <c r="A208" t="s">
        <v>3122</v>
      </c>
      <c r="B208" t="s">
        <v>3124</v>
      </c>
      <c r="C208" t="s">
        <v>2773</v>
      </c>
      <c r="D208" t="s">
        <v>100</v>
      </c>
      <c r="E208" s="67">
        <v>45223</v>
      </c>
      <c r="F208" s="58">
        <v>800378.16817200009</v>
      </c>
      <c r="G208" s="58">
        <v>9.8853930000000005</v>
      </c>
      <c r="H208" s="58">
        <v>79.120530299000009</v>
      </c>
      <c r="I208" s="59">
        <f t="shared" si="3"/>
        <v>0.11512251579171914</v>
      </c>
      <c r="J208" s="59">
        <f>H208/'סכום נכסי הקרן'!$C$41</f>
        <v>1.7134458335061952E-4</v>
      </c>
    </row>
    <row r="209" spans="1:10">
      <c r="A209" t="s">
        <v>3125</v>
      </c>
      <c r="B209" t="s">
        <v>3126</v>
      </c>
      <c r="C209" t="s">
        <v>2773</v>
      </c>
      <c r="D209" t="s">
        <v>100</v>
      </c>
      <c r="E209" s="67">
        <v>45229</v>
      </c>
      <c r="F209" s="58">
        <v>3.4178500000000001</v>
      </c>
      <c r="G209" s="58">
        <v>10.003356999999999</v>
      </c>
      <c r="H209" s="58">
        <v>3.4189999999999996E-4</v>
      </c>
      <c r="I209" s="59">
        <f t="shared" si="3"/>
        <v>4.9747376566415961E-7</v>
      </c>
      <c r="J209" s="59">
        <f>H209/'סכום נכסי הקרן'!$C$41</f>
        <v>7.4042366533932624E-10</v>
      </c>
    </row>
    <row r="210" spans="1:10">
      <c r="A210" t="s">
        <v>3127</v>
      </c>
      <c r="B210" t="s">
        <v>3128</v>
      </c>
      <c r="C210" t="s">
        <v>2773</v>
      </c>
      <c r="D210" t="s">
        <v>100</v>
      </c>
      <c r="E210" s="67">
        <v>45223</v>
      </c>
      <c r="F210" s="58">
        <v>624885.80173499999</v>
      </c>
      <c r="G210" s="58">
        <v>9.9413859999999996</v>
      </c>
      <c r="H210" s="58">
        <v>62.122309862000002</v>
      </c>
      <c r="I210" s="59">
        <f t="shared" si="3"/>
        <v>9.0389644395451607E-2</v>
      </c>
      <c r="J210" s="59">
        <f>H210/'סכום נכסי הקרן'!$C$41</f>
        <v>1.3453298732777835E-4</v>
      </c>
    </row>
    <row r="211" spans="1:10">
      <c r="A211" t="s">
        <v>3129</v>
      </c>
      <c r="B211" t="s">
        <v>3130</v>
      </c>
      <c r="C211" t="s">
        <v>2773</v>
      </c>
      <c r="D211" t="s">
        <v>100</v>
      </c>
      <c r="E211" s="67">
        <v>45222</v>
      </c>
      <c r="F211" s="58">
        <v>2.3966599999999998</v>
      </c>
      <c r="G211" s="58">
        <v>10.041998</v>
      </c>
      <c r="H211" s="58">
        <v>2.40673E-4</v>
      </c>
      <c r="I211" s="59">
        <f t="shared" si="3"/>
        <v>3.5018573736089589E-7</v>
      </c>
      <c r="J211" s="59">
        <f>H211/'סכום נכסי הקרן'!$C$41</f>
        <v>5.2120498627730821E-10</v>
      </c>
    </row>
    <row r="212" spans="1:10">
      <c r="A212" t="s">
        <v>3131</v>
      </c>
      <c r="B212" t="s">
        <v>3132</v>
      </c>
      <c r="C212" t="s">
        <v>2773</v>
      </c>
      <c r="D212" t="s">
        <v>100</v>
      </c>
      <c r="E212" s="67">
        <v>45222</v>
      </c>
      <c r="F212" s="58">
        <v>273466.91385000001</v>
      </c>
      <c r="G212" s="58">
        <v>10.086641999999999</v>
      </c>
      <c r="H212" s="58">
        <v>27.583628230999995</v>
      </c>
      <c r="I212" s="59">
        <f t="shared" si="3"/>
        <v>4.0134926606480818E-2</v>
      </c>
      <c r="J212" s="59">
        <f>H212/'סכום נכסי הקרן'!$C$41</f>
        <v>5.9735510728734522E-5</v>
      </c>
    </row>
    <row r="213" spans="1:10">
      <c r="A213" t="s">
        <v>3133</v>
      </c>
      <c r="B213" t="s">
        <v>3134</v>
      </c>
      <c r="C213" t="s">
        <v>2773</v>
      </c>
      <c r="D213" t="s">
        <v>100</v>
      </c>
      <c r="E213" s="67">
        <v>45224</v>
      </c>
      <c r="F213" s="58">
        <v>4.6772359999999997</v>
      </c>
      <c r="G213" s="58">
        <v>10.130515000000001</v>
      </c>
      <c r="H213" s="58">
        <v>4.7382800000000003E-4</v>
      </c>
      <c r="I213" s="59">
        <f t="shared" si="3"/>
        <v>6.8943258098016222E-7</v>
      </c>
      <c r="J213" s="59">
        <f>H213/'סכום נכסי הקרן'!$C$41</f>
        <v>1.0261288812530047E-9</v>
      </c>
    </row>
    <row r="214" spans="1:10">
      <c r="A214" t="s">
        <v>3135</v>
      </c>
      <c r="B214" t="s">
        <v>3136</v>
      </c>
      <c r="C214" t="s">
        <v>2773</v>
      </c>
      <c r="D214" t="s">
        <v>100</v>
      </c>
      <c r="E214" s="67">
        <v>45224</v>
      </c>
      <c r="F214" s="58">
        <v>64848.703262000003</v>
      </c>
      <c r="G214" s="58">
        <v>10.132744000000001</v>
      </c>
      <c r="H214" s="58">
        <v>6.5709530310000002</v>
      </c>
      <c r="I214" s="59">
        <f t="shared" si="3"/>
        <v>9.5609147362793034E-3</v>
      </c>
      <c r="J214" s="59">
        <f>H214/'סכום נכסי הקרן'!$C$41</f>
        <v>1.4230152465591038E-5</v>
      </c>
    </row>
    <row r="215" spans="1:10">
      <c r="A215" t="s">
        <v>3135</v>
      </c>
      <c r="B215" t="s">
        <v>3137</v>
      </c>
      <c r="C215" t="s">
        <v>2773</v>
      </c>
      <c r="D215" t="s">
        <v>100</v>
      </c>
      <c r="E215" s="67">
        <v>45224</v>
      </c>
      <c r="F215" s="58">
        <v>4.0926830000000001</v>
      </c>
      <c r="G215" s="58">
        <v>10.132744000000001</v>
      </c>
      <c r="H215" s="58">
        <v>4.1470100000000007E-4</v>
      </c>
      <c r="I215" s="59">
        <f t="shared" si="3"/>
        <v>6.0340119360834372E-7</v>
      </c>
      <c r="J215" s="59">
        <f>H215/'סכום נכסי הקרן'!$C$41</f>
        <v>8.9808258098825396E-10</v>
      </c>
    </row>
    <row r="216" spans="1:10">
      <c r="A216" t="s">
        <v>3138</v>
      </c>
      <c r="B216" t="s">
        <v>3139</v>
      </c>
      <c r="C216" t="s">
        <v>2773</v>
      </c>
      <c r="D216" t="s">
        <v>100</v>
      </c>
      <c r="E216" s="67">
        <v>45224</v>
      </c>
      <c r="F216" s="58">
        <v>648808.68681999994</v>
      </c>
      <c r="G216" s="58">
        <v>10.177296999999999</v>
      </c>
      <c r="H216" s="58">
        <v>66.031184515000007</v>
      </c>
      <c r="I216" s="59">
        <f t="shared" si="3"/>
        <v>9.6077162948060846E-2</v>
      </c>
      <c r="J216" s="59">
        <f>H216/'סכום נכסי הקרן'!$C$41</f>
        <v>1.429981037300195E-4</v>
      </c>
    </row>
    <row r="217" spans="1:10">
      <c r="A217" t="s">
        <v>3140</v>
      </c>
      <c r="B217" t="s">
        <v>3141</v>
      </c>
      <c r="C217" t="s">
        <v>2773</v>
      </c>
      <c r="D217" t="s">
        <v>100</v>
      </c>
      <c r="E217" s="67">
        <v>45224</v>
      </c>
      <c r="F217" s="58">
        <v>0.68594999999999995</v>
      </c>
      <c r="G217" s="58">
        <v>10.195105</v>
      </c>
      <c r="H217" s="58">
        <v>6.9932999999999996E-5</v>
      </c>
      <c r="I217" s="59">
        <f t="shared" si="3"/>
        <v>1.0175441021992302E-7</v>
      </c>
      <c r="J217" s="59">
        <f>H217/'סכום נכסי הקרן'!$C$41</f>
        <v>1.5144793269428226E-10</v>
      </c>
    </row>
    <row r="218" spans="1:10">
      <c r="A218" t="s">
        <v>3142</v>
      </c>
      <c r="B218" t="s">
        <v>3143</v>
      </c>
      <c r="C218" t="s">
        <v>2773</v>
      </c>
      <c r="D218" t="s">
        <v>100</v>
      </c>
      <c r="E218" s="67">
        <v>45286</v>
      </c>
      <c r="F218" s="58">
        <v>384991.12852200004</v>
      </c>
      <c r="G218" s="58">
        <v>5.4843000000000003E-2</v>
      </c>
      <c r="H218" s="58">
        <v>0.21114189</v>
      </c>
      <c r="I218" s="59">
        <f t="shared" si="3"/>
        <v>3.0721717200277209E-4</v>
      </c>
      <c r="J218" s="59">
        <f>H218/'סכום נכסי הקרן'!$C$41</f>
        <v>4.5725198040500979E-7</v>
      </c>
    </row>
    <row r="219" spans="1:10">
      <c r="A219" t="s">
        <v>3144</v>
      </c>
      <c r="B219" t="s">
        <v>3145</v>
      </c>
      <c r="C219" t="s">
        <v>2773</v>
      </c>
      <c r="D219" t="s">
        <v>100</v>
      </c>
      <c r="E219" s="67">
        <v>45286</v>
      </c>
      <c r="F219" s="58">
        <v>489988.70902800001</v>
      </c>
      <c r="G219" s="58">
        <v>5.8057999999999998E-2</v>
      </c>
      <c r="H219" s="58">
        <v>0.28447959500000003</v>
      </c>
      <c r="I219" s="59">
        <f t="shared" si="3"/>
        <v>4.1392552026693499E-4</v>
      </c>
      <c r="J219" s="59">
        <f>H219/'סכום נכסי הקרן'!$C$41</f>
        <v>6.1607319229057356E-7</v>
      </c>
    </row>
    <row r="220" spans="1:10">
      <c r="A220" t="s">
        <v>3146</v>
      </c>
      <c r="B220" t="s">
        <v>3147</v>
      </c>
      <c r="C220" t="s">
        <v>2773</v>
      </c>
      <c r="D220" t="s">
        <v>100</v>
      </c>
      <c r="E220" s="67">
        <v>45260</v>
      </c>
      <c r="F220" s="58">
        <v>73836.066739999995</v>
      </c>
      <c r="G220" s="58">
        <v>-1.4673970000000001</v>
      </c>
      <c r="H220" s="58">
        <v>-1.0834684480000001</v>
      </c>
      <c r="I220" s="59">
        <f t="shared" si="3"/>
        <v>-1.5764759543868466E-3</v>
      </c>
      <c r="J220" s="59">
        <f>H220/'סכום נכסי הקרן'!$C$41</f>
        <v>-2.3463751961031626E-6</v>
      </c>
    </row>
    <row r="221" spans="1:10">
      <c r="A221" t="s">
        <v>3148</v>
      </c>
      <c r="B221" t="s">
        <v>3149</v>
      </c>
      <c r="C221" t="s">
        <v>2773</v>
      </c>
      <c r="D221" t="s">
        <v>100</v>
      </c>
      <c r="E221" s="67">
        <v>45260</v>
      </c>
      <c r="F221" s="58">
        <v>492240.44493</v>
      </c>
      <c r="G221" s="58">
        <v>-1.468316</v>
      </c>
      <c r="H221" s="58">
        <v>-7.2276467969999993</v>
      </c>
      <c r="I221" s="59">
        <f t="shared" si="3"/>
        <v>-1.0516421962544873E-2</v>
      </c>
      <c r="J221" s="59">
        <f>H221/'סכום נכסי הקרן'!$C$41</f>
        <v>-1.565229813750448E-5</v>
      </c>
    </row>
    <row r="222" spans="1:10">
      <c r="A222" t="s">
        <v>3150</v>
      </c>
      <c r="B222" t="s">
        <v>3151</v>
      </c>
      <c r="C222" t="s">
        <v>2773</v>
      </c>
      <c r="D222" t="s">
        <v>100</v>
      </c>
      <c r="E222" s="67">
        <v>45260</v>
      </c>
      <c r="F222" s="58">
        <v>656320.59323999996</v>
      </c>
      <c r="G222" s="58">
        <v>-1.46896</v>
      </c>
      <c r="H222" s="58">
        <v>-9.6410847789999998</v>
      </c>
      <c r="I222" s="59">
        <f t="shared" si="3"/>
        <v>-1.4028039631753562E-2</v>
      </c>
      <c r="J222" s="59">
        <f>H222/'סכום נכסי הקרן'!$C$41</f>
        <v>-2.0878874904692509E-5</v>
      </c>
    </row>
    <row r="223" spans="1:10">
      <c r="A223" t="s">
        <v>3152</v>
      </c>
      <c r="B223" t="s">
        <v>3153</v>
      </c>
      <c r="C223" t="s">
        <v>2773</v>
      </c>
      <c r="D223" t="s">
        <v>100</v>
      </c>
      <c r="E223" s="67">
        <v>45260</v>
      </c>
      <c r="F223" s="58">
        <v>131264.118648</v>
      </c>
      <c r="G223" s="58">
        <v>-1.47946</v>
      </c>
      <c r="H223" s="58">
        <v>-1.9419996160000002</v>
      </c>
      <c r="I223" s="59">
        <f t="shared" si="3"/>
        <v>-2.8256620704588246E-3</v>
      </c>
      <c r="J223" s="59">
        <f>H223/'סכום נכסי הקרן'!$C$41</f>
        <v>-4.2056229124489157E-6</v>
      </c>
    </row>
    <row r="224" spans="1:10">
      <c r="A224" t="s">
        <v>3154</v>
      </c>
      <c r="B224" t="s">
        <v>3155</v>
      </c>
      <c r="C224" t="s">
        <v>2773</v>
      </c>
      <c r="D224" t="s">
        <v>100</v>
      </c>
      <c r="E224" s="67">
        <v>45260</v>
      </c>
      <c r="F224" s="58">
        <v>164080.14830999999</v>
      </c>
      <c r="G224" s="58">
        <v>-1.5438559999999999</v>
      </c>
      <c r="H224" s="58">
        <v>-2.5331616610000003</v>
      </c>
      <c r="I224" s="59">
        <f t="shared" si="3"/>
        <v>-3.6858188667263751E-3</v>
      </c>
      <c r="J224" s="59">
        <f>H224/'סכום נכסי הקרן'!$C$41</f>
        <v>-5.4858521261616736E-6</v>
      </c>
    </row>
    <row r="225" spans="1:10">
      <c r="A225" t="s">
        <v>3156</v>
      </c>
      <c r="B225" t="s">
        <v>3157</v>
      </c>
      <c r="C225" t="s">
        <v>2773</v>
      </c>
      <c r="D225" t="s">
        <v>100</v>
      </c>
      <c r="E225" s="67">
        <v>45251</v>
      </c>
      <c r="F225" s="58">
        <v>196896.177972</v>
      </c>
      <c r="G225" s="58">
        <v>-2.105321</v>
      </c>
      <c r="H225" s="58">
        <v>-4.1452969810000004</v>
      </c>
      <c r="I225" s="59">
        <f t="shared" si="3"/>
        <v>-6.0315194470147498E-3</v>
      </c>
      <c r="J225" s="59">
        <f>H225/'סכום נכסי הקרן'!$C$41</f>
        <v>-8.9771160707577185E-6</v>
      </c>
    </row>
    <row r="226" spans="1:10">
      <c r="A226" t="s">
        <v>3158</v>
      </c>
      <c r="B226" t="s">
        <v>3159</v>
      </c>
      <c r="C226" t="s">
        <v>2773</v>
      </c>
      <c r="D226" t="s">
        <v>100</v>
      </c>
      <c r="E226" s="67">
        <v>45237</v>
      </c>
      <c r="F226" s="58">
        <v>968072.87502899999</v>
      </c>
      <c r="G226" s="58">
        <v>-6.4899829999999996</v>
      </c>
      <c r="H226" s="58">
        <v>-62.827760623000003</v>
      </c>
      <c r="I226" s="59">
        <f t="shared" si="3"/>
        <v>-9.1416094370781589E-2</v>
      </c>
      <c r="J226" s="59">
        <f>H226/'סכום נכסי הקרן'!$C$41</f>
        <v>-1.3606072186470738E-4</v>
      </c>
    </row>
    <row r="227" spans="1:10">
      <c r="A227" t="s">
        <v>3160</v>
      </c>
      <c r="B227" t="s">
        <v>3161</v>
      </c>
      <c r="C227" t="s">
        <v>2773</v>
      </c>
      <c r="D227" t="s">
        <v>100</v>
      </c>
      <c r="E227" s="67">
        <v>45231</v>
      </c>
      <c r="F227" s="58">
        <v>246120.222465</v>
      </c>
      <c r="G227" s="58">
        <v>-10.352789</v>
      </c>
      <c r="H227" s="58">
        <v>-25.480307971999999</v>
      </c>
      <c r="I227" s="59">
        <f t="shared" si="3"/>
        <v>-3.7074538628585396E-2</v>
      </c>
      <c r="J227" s="59">
        <f>H227/'סכום נכסי הקרן'!$C$41</f>
        <v>-5.5180529460670067E-5</v>
      </c>
    </row>
    <row r="228" spans="1:10">
      <c r="A228" t="s">
        <v>3162</v>
      </c>
      <c r="B228" t="s">
        <v>3163</v>
      </c>
      <c r="C228" t="s">
        <v>2773</v>
      </c>
      <c r="D228" t="s">
        <v>100</v>
      </c>
      <c r="E228" s="67">
        <v>45224</v>
      </c>
      <c r="F228" s="58">
        <v>328160.29661999998</v>
      </c>
      <c r="G228" s="58">
        <v>-11.477686</v>
      </c>
      <c r="H228" s="58">
        <v>-37.665208041</v>
      </c>
      <c r="I228" s="59">
        <f t="shared" si="3"/>
        <v>-5.4803898445979105E-2</v>
      </c>
      <c r="J228" s="59">
        <f>H228/'סכום נכסי הקרן'!$C$41</f>
        <v>-8.1568328147076585E-5</v>
      </c>
    </row>
    <row r="229" spans="1:10">
      <c r="A229" t="s">
        <v>3164</v>
      </c>
      <c r="B229" t="s">
        <v>3165</v>
      </c>
      <c r="C229" t="s">
        <v>2773</v>
      </c>
      <c r="D229" t="s">
        <v>100</v>
      </c>
      <c r="E229" s="67">
        <v>45225</v>
      </c>
      <c r="F229" s="58">
        <v>3264300</v>
      </c>
      <c r="G229" s="58">
        <v>-11.752229</v>
      </c>
      <c r="H229" s="58">
        <v>-383.62799999999999</v>
      </c>
      <c r="I229" s="59">
        <f t="shared" si="3"/>
        <v>-0.55818913651421542</v>
      </c>
      <c r="J229" s="59">
        <f>H229/'סכום נכסי הקרן'!$C$41</f>
        <v>-8.307904354688361E-4</v>
      </c>
    </row>
    <row r="230" spans="1:10" s="75" customFormat="1">
      <c r="A230" s="60" t="s">
        <v>3166</v>
      </c>
      <c r="B230" s="129" t="s">
        <v>3488</v>
      </c>
      <c r="C230" s="129" t="s">
        <v>3488</v>
      </c>
      <c r="D230" s="129" t="s">
        <v>3488</v>
      </c>
      <c r="E230" s="129" t="s">
        <v>3488</v>
      </c>
      <c r="F230" s="129" t="s">
        <v>3488</v>
      </c>
      <c r="G230" s="129" t="s">
        <v>3488</v>
      </c>
      <c r="H230" s="62">
        <f>SUM(H231:H341)</f>
        <v>-48.873031916000009</v>
      </c>
      <c r="I230" s="61">
        <f t="shared" si="3"/>
        <v>-7.1111585921840262E-2</v>
      </c>
      <c r="J230" s="61">
        <f>H230/'סכום נכסי הקרן'!$C$41</f>
        <v>-1.058401562664247E-4</v>
      </c>
    </row>
    <row r="231" spans="1:10">
      <c r="A231" t="s">
        <v>3167</v>
      </c>
      <c r="B231" t="s">
        <v>3168</v>
      </c>
      <c r="C231" t="s">
        <v>2773</v>
      </c>
      <c r="D231" t="s">
        <v>102</v>
      </c>
      <c r="E231" s="67">
        <v>45099</v>
      </c>
      <c r="F231" s="58">
        <v>341326.59307999996</v>
      </c>
      <c r="G231" s="58">
        <v>0.38185999999999998</v>
      </c>
      <c r="H231" s="58">
        <v>1.303390767</v>
      </c>
      <c r="I231" s="59">
        <f t="shared" si="3"/>
        <v>1.8964688885387171E-3</v>
      </c>
      <c r="J231" s="59">
        <f>H231/'סכום נכסי הקרן'!$C$41</f>
        <v>2.8226422026077096E-6</v>
      </c>
    </row>
    <row r="232" spans="1:10">
      <c r="A232" t="s">
        <v>3167</v>
      </c>
      <c r="B232" t="s">
        <v>3169</v>
      </c>
      <c r="C232" t="s">
        <v>2773</v>
      </c>
      <c r="D232" t="s">
        <v>102</v>
      </c>
      <c r="E232" s="67">
        <v>45099</v>
      </c>
      <c r="F232" s="58">
        <v>1.3078890000000001</v>
      </c>
      <c r="G232" s="58">
        <v>0.38185999999999998</v>
      </c>
      <c r="H232" s="58">
        <v>4.994E-6</v>
      </c>
      <c r="I232" s="59">
        <f t="shared" si="3"/>
        <v>7.2664053399438823E-9</v>
      </c>
      <c r="J232" s="59">
        <f>H232/'סכום נכסי הקרן'!$C$41</f>
        <v>1.081507980317226E-11</v>
      </c>
    </row>
    <row r="233" spans="1:10">
      <c r="A233" t="s">
        <v>3167</v>
      </c>
      <c r="B233" t="s">
        <v>3170</v>
      </c>
      <c r="C233" t="s">
        <v>2773</v>
      </c>
      <c r="D233" t="s">
        <v>102</v>
      </c>
      <c r="E233" s="67">
        <v>45099</v>
      </c>
      <c r="F233" s="58">
        <v>699781.57470200001</v>
      </c>
      <c r="G233" s="58">
        <v>0.38185999999999998</v>
      </c>
      <c r="H233" s="58">
        <v>2.6721880059999994</v>
      </c>
      <c r="I233" s="59">
        <f t="shared" si="3"/>
        <v>3.8881059663861419E-3</v>
      </c>
      <c r="J233" s="59">
        <f>H233/'סכום נכסי הקרן'!$C$41</f>
        <v>5.7869296223407585E-6</v>
      </c>
    </row>
    <row r="234" spans="1:10">
      <c r="A234" t="s">
        <v>3171</v>
      </c>
      <c r="B234" t="s">
        <v>3172</v>
      </c>
      <c r="C234" t="s">
        <v>2773</v>
      </c>
      <c r="D234" t="s">
        <v>107</v>
      </c>
      <c r="E234" s="67">
        <v>45176</v>
      </c>
      <c r="F234" s="58">
        <v>910910.4</v>
      </c>
      <c r="G234" s="58">
        <v>6.0293099999999997</v>
      </c>
      <c r="H234" s="58">
        <v>54.921610000000001</v>
      </c>
      <c r="I234" s="59">
        <f t="shared" si="3"/>
        <v>7.9912430953607394E-2</v>
      </c>
      <c r="J234" s="59">
        <f>H234/'סכום נכסי הקרן'!$C$41</f>
        <v>1.1893904586878327E-4</v>
      </c>
    </row>
    <row r="235" spans="1:10">
      <c r="A235" t="s">
        <v>3173</v>
      </c>
      <c r="B235" t="s">
        <v>3174</v>
      </c>
      <c r="C235" t="s">
        <v>2773</v>
      </c>
      <c r="D235" t="s">
        <v>107</v>
      </c>
      <c r="E235" s="67">
        <v>45166</v>
      </c>
      <c r="F235" s="58">
        <v>0.42080100000000004</v>
      </c>
      <c r="G235" s="58">
        <v>5.5743410000000004</v>
      </c>
      <c r="H235" s="58">
        <v>2.3456999999999999E-5</v>
      </c>
      <c r="I235" s="59">
        <f t="shared" si="3"/>
        <v>3.4130570696648711E-8</v>
      </c>
      <c r="J235" s="59">
        <f>H235/'סכום נכסי הקרן'!$C$41</f>
        <v>5.079882397737519E-11</v>
      </c>
    </row>
    <row r="236" spans="1:10">
      <c r="A236" t="s">
        <v>3175</v>
      </c>
      <c r="B236" t="s">
        <v>3176</v>
      </c>
      <c r="C236" t="s">
        <v>2773</v>
      </c>
      <c r="D236" t="s">
        <v>107</v>
      </c>
      <c r="E236" s="67">
        <v>45166</v>
      </c>
      <c r="F236" s="58">
        <v>0.547041</v>
      </c>
      <c r="G236" s="58">
        <v>5.4278130000000004</v>
      </c>
      <c r="H236" s="58">
        <v>2.9692E-5</v>
      </c>
      <c r="I236" s="59">
        <f t="shared" si="3"/>
        <v>4.3202664668324743E-8</v>
      </c>
      <c r="J236" s="59">
        <f>H236/'סכום נכסי הקרן'!$C$41</f>
        <v>6.4301431621103471E-11</v>
      </c>
    </row>
    <row r="237" spans="1:10">
      <c r="A237" t="s">
        <v>3177</v>
      </c>
      <c r="B237" t="s">
        <v>3178</v>
      </c>
      <c r="C237" t="s">
        <v>2773</v>
      </c>
      <c r="D237" t="s">
        <v>107</v>
      </c>
      <c r="E237" s="67">
        <v>45168</v>
      </c>
      <c r="F237" s="58">
        <v>0.547041</v>
      </c>
      <c r="G237" s="58">
        <v>4.2365430000000002</v>
      </c>
      <c r="H237" s="58">
        <v>2.3175999999999996E-5</v>
      </c>
      <c r="I237" s="59">
        <f t="shared" si="3"/>
        <v>3.3721708081405566E-8</v>
      </c>
      <c r="J237" s="59">
        <f>H237/'סכום נכסי הקרן'!$C$41</f>
        <v>5.0190286247160643E-11</v>
      </c>
    </row>
    <row r="238" spans="1:10">
      <c r="A238" t="s">
        <v>3179</v>
      </c>
      <c r="B238" t="s">
        <v>3180</v>
      </c>
      <c r="C238" t="s">
        <v>2773</v>
      </c>
      <c r="D238" t="s">
        <v>100</v>
      </c>
      <c r="E238" s="67">
        <v>45166</v>
      </c>
      <c r="F238" s="58">
        <v>1.9696869999999997</v>
      </c>
      <c r="G238" s="58">
        <v>2.4334359999999999</v>
      </c>
      <c r="H238" s="58">
        <v>4.7930999999999999E-5</v>
      </c>
      <c r="I238" s="59">
        <f t="shared" si="3"/>
        <v>6.9740903954515467E-8</v>
      </c>
      <c r="J238" s="59">
        <f>H238/'סכום נכסי הקרן'!$C$41</f>
        <v>1.0380007810289338E-10</v>
      </c>
    </row>
    <row r="239" spans="1:10">
      <c r="A239" t="s">
        <v>3181</v>
      </c>
      <c r="B239" t="s">
        <v>3182</v>
      </c>
      <c r="C239" t="s">
        <v>2773</v>
      </c>
      <c r="D239" t="s">
        <v>100</v>
      </c>
      <c r="E239" s="67">
        <v>45167</v>
      </c>
      <c r="F239" s="58">
        <v>1.39601</v>
      </c>
      <c r="G239" s="58">
        <v>2.709524</v>
      </c>
      <c r="H239" s="58">
        <v>3.7824999999999998E-5</v>
      </c>
      <c r="I239" s="59">
        <f t="shared" si="3"/>
        <v>5.5036400076767588E-8</v>
      </c>
      <c r="J239" s="59">
        <f>H239/'סכום נכסי הקרן'!$C$41</f>
        <v>8.1914375962152723E-11</v>
      </c>
    </row>
    <row r="240" spans="1:10">
      <c r="A240" t="s">
        <v>3183</v>
      </c>
      <c r="B240" t="s">
        <v>3184</v>
      </c>
      <c r="C240" t="s">
        <v>2773</v>
      </c>
      <c r="D240" t="s">
        <v>102</v>
      </c>
      <c r="E240" s="67">
        <v>45117</v>
      </c>
      <c r="F240" s="58">
        <v>114331.698777</v>
      </c>
      <c r="G240" s="58">
        <v>2.2453000000000001E-2</v>
      </c>
      <c r="H240" s="58">
        <v>2.5670423000000001E-2</v>
      </c>
      <c r="I240" s="59">
        <f t="shared" si="3"/>
        <v>3.7351161146539501E-5</v>
      </c>
      <c r="J240" s="59">
        <f>H240/'סכום נכסי הקרן'!$C$41</f>
        <v>5.5592245359669335E-8</v>
      </c>
    </row>
    <row r="241" spans="1:10">
      <c r="A241" t="s">
        <v>3185</v>
      </c>
      <c r="B241" t="s">
        <v>3186</v>
      </c>
      <c r="C241" t="s">
        <v>2773</v>
      </c>
      <c r="D241" t="s">
        <v>104</v>
      </c>
      <c r="E241" s="67">
        <v>45167</v>
      </c>
      <c r="F241" s="58">
        <v>198395.58104800002</v>
      </c>
      <c r="G241" s="58">
        <v>1.3060719999999999</v>
      </c>
      <c r="H241" s="58">
        <v>2.5911887230000001</v>
      </c>
      <c r="I241" s="59">
        <f t="shared" si="3"/>
        <v>3.7702498144993133E-3</v>
      </c>
      <c r="J241" s="59">
        <f>H241/'סכום נכסי הקרן'!$C$41</f>
        <v>5.6115163845264358E-6</v>
      </c>
    </row>
    <row r="242" spans="1:10">
      <c r="A242" t="s">
        <v>3187</v>
      </c>
      <c r="B242" t="s">
        <v>3188</v>
      </c>
      <c r="C242" t="s">
        <v>2773</v>
      </c>
      <c r="D242" t="s">
        <v>100</v>
      </c>
      <c r="E242" s="67">
        <v>45127</v>
      </c>
      <c r="F242" s="58">
        <v>1.172517</v>
      </c>
      <c r="G242" s="58">
        <v>-4.0532329999999996</v>
      </c>
      <c r="H242" s="58">
        <v>-4.7524999999999996E-5</v>
      </c>
      <c r="I242" s="59">
        <f t="shared" si="3"/>
        <v>-6.9150162951708656E-8</v>
      </c>
      <c r="J242" s="59">
        <f>H242/'סכום נכסי הקרן'!$C$41</f>
        <v>-1.0292083853539479E-10</v>
      </c>
    </row>
    <row r="243" spans="1:10">
      <c r="A243" t="s">
        <v>3189</v>
      </c>
      <c r="B243" t="s">
        <v>3190</v>
      </c>
      <c r="C243" t="s">
        <v>2773</v>
      </c>
      <c r="D243" t="s">
        <v>100</v>
      </c>
      <c r="E243" s="67">
        <v>45127</v>
      </c>
      <c r="F243" s="58">
        <v>3.0511159999999999</v>
      </c>
      <c r="G243" s="58">
        <v>-4.0279160000000003</v>
      </c>
      <c r="H243" s="58">
        <v>-1.22896E-4</v>
      </c>
      <c r="I243" s="59">
        <f t="shared" si="3"/>
        <v>-1.7881701054420172E-7</v>
      </c>
      <c r="J243" s="59">
        <f>H243/'סכום נכסי הקרן'!$C$41</f>
        <v>-2.6614538395888228E-10</v>
      </c>
    </row>
    <row r="244" spans="1:10">
      <c r="A244" t="s">
        <v>3191</v>
      </c>
      <c r="B244" t="s">
        <v>3192</v>
      </c>
      <c r="C244" t="s">
        <v>2773</v>
      </c>
      <c r="D244" t="s">
        <v>100</v>
      </c>
      <c r="E244" s="67">
        <v>45127</v>
      </c>
      <c r="F244" s="58">
        <v>2.661483</v>
      </c>
      <c r="G244" s="58">
        <v>-4.0217799999999997</v>
      </c>
      <c r="H244" s="58">
        <v>-1.0703899999999999E-4</v>
      </c>
      <c r="I244" s="59">
        <f t="shared" si="3"/>
        <v>-1.5574464581142435E-7</v>
      </c>
      <c r="J244" s="59">
        <f>H244/'סכום נכסי הקרן'!$C$41</f>
        <v>-2.3180523168837714E-10</v>
      </c>
    </row>
    <row r="245" spans="1:10">
      <c r="A245" t="s">
        <v>3193</v>
      </c>
      <c r="B245" t="s">
        <v>3194</v>
      </c>
      <c r="C245" t="s">
        <v>2773</v>
      </c>
      <c r="D245" t="s">
        <v>100</v>
      </c>
      <c r="E245" s="67">
        <v>45168</v>
      </c>
      <c r="F245" s="58">
        <v>0.87175999999999998</v>
      </c>
      <c r="G245" s="58">
        <v>1.343831</v>
      </c>
      <c r="H245" s="58">
        <v>1.1715E-5</v>
      </c>
      <c r="I245" s="59">
        <f t="shared" si="3"/>
        <v>1.704564248246748E-8</v>
      </c>
      <c r="J245" s="59">
        <f>H245/'סכום נכסי הקרן'!$C$41</f>
        <v>2.5370176190260918E-11</v>
      </c>
    </row>
    <row r="246" spans="1:10">
      <c r="A246" t="s">
        <v>3195</v>
      </c>
      <c r="B246" t="s">
        <v>3196</v>
      </c>
      <c r="C246" t="s">
        <v>2773</v>
      </c>
      <c r="D246" t="s">
        <v>100</v>
      </c>
      <c r="E246" s="67">
        <v>45166</v>
      </c>
      <c r="F246" s="58">
        <v>1.74352</v>
      </c>
      <c r="G246" s="58">
        <v>1.404498</v>
      </c>
      <c r="H246" s="58">
        <v>2.4488E-5</v>
      </c>
      <c r="I246" s="59">
        <f t="shared" si="3"/>
        <v>3.5630703637273891E-8</v>
      </c>
      <c r="J246" s="59">
        <f>H246/'סכום נכסי הקרן'!$C$41</f>
        <v>5.303157273129401E-11</v>
      </c>
    </row>
    <row r="247" spans="1:10">
      <c r="A247" t="s">
        <v>3197</v>
      </c>
      <c r="B247" t="s">
        <v>3198</v>
      </c>
      <c r="C247" t="s">
        <v>2773</v>
      </c>
      <c r="D247" t="s">
        <v>100</v>
      </c>
      <c r="E247" s="67">
        <v>45166</v>
      </c>
      <c r="F247" s="58">
        <v>0.52305599999999997</v>
      </c>
      <c r="G247" s="58">
        <v>1.4403109999999999</v>
      </c>
      <c r="H247" s="58">
        <v>7.5340000000000002E-6</v>
      </c>
      <c r="I247" s="59">
        <f t="shared" si="3"/>
        <v>1.0962174175237728E-8</v>
      </c>
      <c r="J247" s="59">
        <f>H247/'סכום נכסי הקרן'!$C$41</f>
        <v>1.6315741136784103E-11</v>
      </c>
    </row>
    <row r="248" spans="1:10">
      <c r="A248" t="s">
        <v>3199</v>
      </c>
      <c r="B248" t="s">
        <v>3200</v>
      </c>
      <c r="C248" t="s">
        <v>2773</v>
      </c>
      <c r="D248" t="s">
        <v>100</v>
      </c>
      <c r="E248" s="67">
        <v>45168</v>
      </c>
      <c r="F248" s="58">
        <v>0.69740800000000003</v>
      </c>
      <c r="G248" s="58">
        <v>1.4437530000000001</v>
      </c>
      <c r="H248" s="58">
        <v>1.0069E-5</v>
      </c>
      <c r="I248" s="59">
        <f t="shared" si="3"/>
        <v>1.4650667875029025E-8</v>
      </c>
      <c r="J248" s="59">
        <f>H248/'סכום נכסי הקרן'!$C$41</f>
        <v>2.1805574396904582E-11</v>
      </c>
    </row>
    <row r="249" spans="1:10">
      <c r="A249" t="s">
        <v>3201</v>
      </c>
      <c r="B249" t="s">
        <v>3202</v>
      </c>
      <c r="C249" t="s">
        <v>2773</v>
      </c>
      <c r="D249" t="s">
        <v>100</v>
      </c>
      <c r="E249" s="67">
        <v>45189</v>
      </c>
      <c r="F249" s="58">
        <v>0.65381999999999996</v>
      </c>
      <c r="G249" s="58">
        <v>2.8150200000000001</v>
      </c>
      <c r="H249" s="58">
        <v>1.8405000000000001E-5</v>
      </c>
      <c r="I249" s="59">
        <f t="shared" si="3"/>
        <v>2.6779773784875283E-8</v>
      </c>
      <c r="J249" s="59">
        <f>H249/'סכום נכסי הקרן'!$C$41</f>
        <v>3.9858138521703132E-11</v>
      </c>
    </row>
    <row r="250" spans="1:10">
      <c r="A250" t="s">
        <v>3203</v>
      </c>
      <c r="B250" t="s">
        <v>3204</v>
      </c>
      <c r="C250" t="s">
        <v>2773</v>
      </c>
      <c r="D250" t="s">
        <v>100</v>
      </c>
      <c r="E250" s="67">
        <v>45189</v>
      </c>
      <c r="F250" s="58">
        <v>0.65381999999999996</v>
      </c>
      <c r="G250" s="58">
        <v>2.851823</v>
      </c>
      <c r="H250" s="58">
        <v>1.8646000000000001E-5</v>
      </c>
      <c r="I250" s="59">
        <f t="shared" si="3"/>
        <v>2.7130435316098047E-8</v>
      </c>
      <c r="J250" s="59">
        <f>H250/'סכום נכסי הקרן'!$C$41</f>
        <v>4.0380051663986774E-11</v>
      </c>
    </row>
    <row r="251" spans="1:10">
      <c r="A251" t="s">
        <v>3205</v>
      </c>
      <c r="B251" t="s">
        <v>3206</v>
      </c>
      <c r="C251" t="s">
        <v>2773</v>
      </c>
      <c r="D251" t="s">
        <v>100</v>
      </c>
      <c r="E251" s="67">
        <v>45195</v>
      </c>
      <c r="F251" s="58">
        <v>0.65381999999999996</v>
      </c>
      <c r="G251" s="58">
        <v>3.4983240000000002</v>
      </c>
      <c r="H251" s="58">
        <v>2.2872999999999999E-5</v>
      </c>
      <c r="I251" s="59">
        <f t="shared" si="3"/>
        <v>3.3280834869951229E-8</v>
      </c>
      <c r="J251" s="59">
        <f>H251/'סכום נכסי הקרן'!$C$41</f>
        <v>4.9534104993584116E-11</v>
      </c>
    </row>
    <row r="252" spans="1:10">
      <c r="A252" t="s">
        <v>3207</v>
      </c>
      <c r="B252" t="s">
        <v>3208</v>
      </c>
      <c r="C252" t="s">
        <v>2773</v>
      </c>
      <c r="D252" t="s">
        <v>100</v>
      </c>
      <c r="E252" s="67">
        <v>45196</v>
      </c>
      <c r="F252" s="58">
        <v>0.65381999999999996</v>
      </c>
      <c r="G252" s="58">
        <v>3.7793299999999999</v>
      </c>
      <c r="H252" s="58">
        <v>2.4709999999999999E-5</v>
      </c>
      <c r="I252" s="59">
        <f t="shared" si="3"/>
        <v>3.5953719653586972E-8</v>
      </c>
      <c r="J252" s="59">
        <f>H252/'סכום נכסי הקרן'!$C$41</f>
        <v>5.3512339194310475E-11</v>
      </c>
    </row>
    <row r="253" spans="1:10">
      <c r="A253" t="s">
        <v>3209</v>
      </c>
      <c r="B253" t="s">
        <v>3210</v>
      </c>
      <c r="C253" t="s">
        <v>2773</v>
      </c>
      <c r="D253" t="s">
        <v>107</v>
      </c>
      <c r="E253" s="67">
        <v>45176</v>
      </c>
      <c r="F253" s="58">
        <v>0.98646699999999998</v>
      </c>
      <c r="G253" s="58">
        <v>-6.705667</v>
      </c>
      <c r="H253" s="58">
        <v>-6.6148999999999993E-5</v>
      </c>
      <c r="I253" s="59">
        <f t="shared" si="3"/>
        <v>-9.6248587671595484E-8</v>
      </c>
      <c r="J253" s="59">
        <f>H253/'סכום נכסי הקרן'!$C$41</f>
        <v>-1.4325324667601958E-10</v>
      </c>
    </row>
    <row r="254" spans="1:10">
      <c r="A254" t="s">
        <v>3211</v>
      </c>
      <c r="B254" t="s">
        <v>3212</v>
      </c>
      <c r="C254" t="s">
        <v>2773</v>
      </c>
      <c r="D254" t="s">
        <v>107</v>
      </c>
      <c r="E254" s="67">
        <v>45161</v>
      </c>
      <c r="F254" s="58">
        <v>5.6308290000000003</v>
      </c>
      <c r="G254" s="58">
        <v>-5.8817110000000001</v>
      </c>
      <c r="H254" s="58">
        <v>-3.3118900000000002E-4</v>
      </c>
      <c r="I254" s="59">
        <f t="shared" si="3"/>
        <v>-4.8188897039060364E-7</v>
      </c>
      <c r="J254" s="59">
        <f>H254/'סכום נכסי הקרן'!$C$41</f>
        <v>-7.1722776630613089E-10</v>
      </c>
    </row>
    <row r="255" spans="1:10">
      <c r="A255" t="s">
        <v>3213</v>
      </c>
      <c r="B255" t="s">
        <v>3214</v>
      </c>
      <c r="C255" t="s">
        <v>2773</v>
      </c>
      <c r="D255" t="s">
        <v>107</v>
      </c>
      <c r="E255" s="67">
        <v>45180</v>
      </c>
      <c r="F255" s="58">
        <v>0.51810900000000004</v>
      </c>
      <c r="G255" s="58">
        <v>-5.6458250000000003</v>
      </c>
      <c r="H255" s="58">
        <v>-2.9252000000000004E-5</v>
      </c>
      <c r="I255" s="59">
        <f t="shared" si="3"/>
        <v>-4.2562452744100616E-8</v>
      </c>
      <c r="J255" s="59">
        <f>H255/'סכום נכסי הקרן'!$C$41</f>
        <v>-6.3348561153863629E-11</v>
      </c>
    </row>
    <row r="256" spans="1:10">
      <c r="A256" t="s">
        <v>3215</v>
      </c>
      <c r="B256" t="s">
        <v>3216</v>
      </c>
      <c r="C256" t="s">
        <v>2773</v>
      </c>
      <c r="D256" t="s">
        <v>107</v>
      </c>
      <c r="E256" s="67">
        <v>45153</v>
      </c>
      <c r="F256" s="58">
        <v>295147.13</v>
      </c>
      <c r="G256" s="58">
        <v>-4.8944570000000001</v>
      </c>
      <c r="H256" s="58">
        <v>-14.44585</v>
      </c>
      <c r="I256" s="59">
        <f t="shared" si="3"/>
        <v>-2.101910323989354E-2</v>
      </c>
      <c r="J256" s="59">
        <f>H256/'סכום נכסי הקרן'!$C$41</f>
        <v>-3.1284145089038041E-5</v>
      </c>
    </row>
    <row r="257" spans="1:10">
      <c r="A257" t="s">
        <v>3217</v>
      </c>
      <c r="B257" t="s">
        <v>3218</v>
      </c>
      <c r="C257" t="s">
        <v>2773</v>
      </c>
      <c r="D257" t="s">
        <v>107</v>
      </c>
      <c r="E257" s="67">
        <v>45127</v>
      </c>
      <c r="F257" s="58">
        <v>24897.54</v>
      </c>
      <c r="G257" s="58">
        <v>0.52254199999999995</v>
      </c>
      <c r="H257" s="58">
        <v>0.13009999999999999</v>
      </c>
      <c r="I257" s="59">
        <f t="shared" si="3"/>
        <v>1.8929902577627134E-4</v>
      </c>
      <c r="J257" s="59">
        <f>H257/'סכום נכסי הקרן'!$C$41</f>
        <v>2.8174647224523648E-7</v>
      </c>
    </row>
    <row r="258" spans="1:10">
      <c r="A258" t="s">
        <v>3217</v>
      </c>
      <c r="B258" t="s">
        <v>3219</v>
      </c>
      <c r="C258" t="s">
        <v>2773</v>
      </c>
      <c r="D258" t="s">
        <v>107</v>
      </c>
      <c r="E258" s="67">
        <v>45127</v>
      </c>
      <c r="F258" s="58">
        <v>49795.08</v>
      </c>
      <c r="G258" s="58">
        <v>0.52256199999999997</v>
      </c>
      <c r="H258" s="58">
        <v>0.26021</v>
      </c>
      <c r="I258" s="59">
        <f t="shared" si="3"/>
        <v>3.7861260182354777E-4</v>
      </c>
      <c r="J258" s="59">
        <f>H258/'סכום נכסי הקרן'!$C$41</f>
        <v>5.6351460063745572E-7</v>
      </c>
    </row>
    <row r="259" spans="1:10">
      <c r="A259" t="s">
        <v>3220</v>
      </c>
      <c r="B259" t="s">
        <v>3221</v>
      </c>
      <c r="C259" t="s">
        <v>2773</v>
      </c>
      <c r="D259" t="s">
        <v>107</v>
      </c>
      <c r="E259" s="67">
        <v>45127</v>
      </c>
      <c r="F259" s="58">
        <v>156968.76</v>
      </c>
      <c r="G259" s="58">
        <v>0.59495900000000002</v>
      </c>
      <c r="H259" s="58">
        <v>0.93389999999999995</v>
      </c>
      <c r="I259" s="59">
        <f t="shared" si="3"/>
        <v>1.3588498091657172E-3</v>
      </c>
      <c r="J259" s="59">
        <f>H259/'סכום נכסי הקרן'!$C$41</f>
        <v>2.0224675667165746E-6</v>
      </c>
    </row>
    <row r="260" spans="1:10">
      <c r="A260" t="s">
        <v>3220</v>
      </c>
      <c r="B260" t="s">
        <v>3222</v>
      </c>
      <c r="C260" t="s">
        <v>2773</v>
      </c>
      <c r="D260" t="s">
        <v>107</v>
      </c>
      <c r="E260" s="67">
        <v>45127</v>
      </c>
      <c r="F260" s="58">
        <v>373735.15</v>
      </c>
      <c r="G260" s="58">
        <v>0.59496099999999996</v>
      </c>
      <c r="H260" s="58">
        <v>2.2235800000000001</v>
      </c>
      <c r="I260" s="59">
        <f t="shared" si="3"/>
        <v>3.2353691601506645E-3</v>
      </c>
      <c r="J260" s="59">
        <f>H260/'סכום נכסי הקרן'!$C$41</f>
        <v>4.815417530784496E-6</v>
      </c>
    </row>
    <row r="261" spans="1:10">
      <c r="A261" t="s">
        <v>3223</v>
      </c>
      <c r="B261" t="s">
        <v>3224</v>
      </c>
      <c r="C261" t="s">
        <v>2773</v>
      </c>
      <c r="D261" t="s">
        <v>100</v>
      </c>
      <c r="E261" s="67">
        <v>45127</v>
      </c>
      <c r="F261" s="58">
        <v>4.5355249999999998</v>
      </c>
      <c r="G261" s="58">
        <v>1.081108</v>
      </c>
      <c r="H261" s="58">
        <v>4.9033999999999998E-5</v>
      </c>
      <c r="I261" s="59">
        <f t="shared" si="3"/>
        <v>7.1345798846377321E-8</v>
      </c>
      <c r="J261" s="59">
        <f>H261/'סכום נכסי הקרן'!$C$41</f>
        <v>1.0618875111508782E-10</v>
      </c>
    </row>
    <row r="262" spans="1:10">
      <c r="A262" t="s">
        <v>3223</v>
      </c>
      <c r="B262" t="s">
        <v>3225</v>
      </c>
      <c r="C262" t="s">
        <v>2773</v>
      </c>
      <c r="D262" t="s">
        <v>100</v>
      </c>
      <c r="E262" s="67">
        <v>45127</v>
      </c>
      <c r="F262" s="58">
        <v>166202.04999999999</v>
      </c>
      <c r="G262" s="58">
        <v>1.0811059999999999</v>
      </c>
      <c r="H262" s="58">
        <v>1.7968199999999999</v>
      </c>
      <c r="I262" s="59">
        <f t="shared" si="3"/>
        <v>2.6144217947372782E-3</v>
      </c>
      <c r="J262" s="59">
        <f>H262/'סכום נכסי הקרן'!$C$41</f>
        <v>3.8912198021497755E-6</v>
      </c>
    </row>
    <row r="263" spans="1:10">
      <c r="A263" t="s">
        <v>3226</v>
      </c>
      <c r="B263" t="s">
        <v>3227</v>
      </c>
      <c r="C263" t="s">
        <v>2773</v>
      </c>
      <c r="D263" t="s">
        <v>100</v>
      </c>
      <c r="E263" s="67">
        <v>45127</v>
      </c>
      <c r="F263" s="58">
        <v>1.883192</v>
      </c>
      <c r="G263" s="58">
        <v>1.0584519999999999</v>
      </c>
      <c r="H263" s="58">
        <v>1.9933E-5</v>
      </c>
      <c r="I263" s="59">
        <f t="shared" si="3"/>
        <v>2.9003055194453628E-8</v>
      </c>
      <c r="J263" s="59">
        <f>H263/'סכום נכסי הקרן'!$C$41</f>
        <v>4.3167197780663324E-11</v>
      </c>
    </row>
    <row r="264" spans="1:10">
      <c r="A264" t="s">
        <v>3228</v>
      </c>
      <c r="B264" t="s">
        <v>3229</v>
      </c>
      <c r="C264" t="s">
        <v>2773</v>
      </c>
      <c r="D264" t="s">
        <v>100</v>
      </c>
      <c r="E264" s="67">
        <v>45127</v>
      </c>
      <c r="F264" s="58">
        <v>1.4118980000000001</v>
      </c>
      <c r="G264" s="58">
        <v>1.0237130000000001</v>
      </c>
      <c r="H264" s="58">
        <v>1.4453999999999999E-5</v>
      </c>
      <c r="I264" s="59">
        <f t="shared" si="3"/>
        <v>2.1030961710762689E-8</v>
      </c>
      <c r="J264" s="59">
        <f>H264/'סכום נכסי הקרן'!$C$41</f>
        <v>3.1301794848828963E-11</v>
      </c>
    </row>
    <row r="265" spans="1:10">
      <c r="A265" t="s">
        <v>3230</v>
      </c>
      <c r="B265" t="s">
        <v>3231</v>
      </c>
      <c r="C265" t="s">
        <v>2773</v>
      </c>
      <c r="D265" t="s">
        <v>100</v>
      </c>
      <c r="E265" s="67">
        <v>45153</v>
      </c>
      <c r="F265" s="58">
        <v>253976.47</v>
      </c>
      <c r="G265" s="58">
        <v>-1.413308</v>
      </c>
      <c r="H265" s="58">
        <v>-3.5894699999999999</v>
      </c>
      <c r="I265" s="59">
        <f t="shared" si="3"/>
        <v>-5.222776126465432E-3</v>
      </c>
      <c r="J265" s="59">
        <f>H265/'סכום נכסי הקרן'!$C$41</f>
        <v>-7.7734089910077547E-6</v>
      </c>
    </row>
    <row r="266" spans="1:10">
      <c r="A266" t="s">
        <v>3232</v>
      </c>
      <c r="B266" t="s">
        <v>3233</v>
      </c>
      <c r="C266" t="s">
        <v>2773</v>
      </c>
      <c r="D266" t="s">
        <v>102</v>
      </c>
      <c r="E266" s="67">
        <v>45197</v>
      </c>
      <c r="F266" s="58">
        <v>172635.77</v>
      </c>
      <c r="G266" s="58">
        <v>-4.7652700000000001</v>
      </c>
      <c r="H266" s="58">
        <v>-8.2265599999999992</v>
      </c>
      <c r="I266" s="59">
        <f t="shared" ref="I266:I329" si="4">H266/$H$9</f>
        <v>-1.1969867743966509E-2</v>
      </c>
      <c r="J266" s="59">
        <f>H266/'סכום נכסי הקרן'!$C$41</f>
        <v>-1.7815559252219619E-5</v>
      </c>
    </row>
    <row r="267" spans="1:10">
      <c r="A267" t="s">
        <v>3234</v>
      </c>
      <c r="B267" t="s">
        <v>3235</v>
      </c>
      <c r="C267" t="s">
        <v>2773</v>
      </c>
      <c r="D267" t="s">
        <v>102</v>
      </c>
      <c r="E267" s="67">
        <v>45195</v>
      </c>
      <c r="F267" s="58">
        <v>1.3154949999999999</v>
      </c>
      <c r="G267" s="58">
        <v>-3.9586079999999999</v>
      </c>
      <c r="H267" s="58">
        <v>-5.2075000000000005E-5</v>
      </c>
      <c r="I267" s="59">
        <f t="shared" si="4"/>
        <v>-7.5770536259026376E-8</v>
      </c>
      <c r="J267" s="59">
        <f>H267/'סכום נכסי הקרן'!$C$41</f>
        <v>-1.1277438541253413E-10</v>
      </c>
    </row>
    <row r="268" spans="1:10">
      <c r="A268" t="s">
        <v>3236</v>
      </c>
      <c r="B268" t="s">
        <v>3237</v>
      </c>
      <c r="C268" t="s">
        <v>2773</v>
      </c>
      <c r="D268" t="s">
        <v>102</v>
      </c>
      <c r="E268" s="67">
        <v>45195</v>
      </c>
      <c r="F268" s="58">
        <v>1.3158029999999998</v>
      </c>
      <c r="G268" s="58">
        <v>-3.93425</v>
      </c>
      <c r="H268" s="58">
        <v>-5.1767000000000001E-5</v>
      </c>
      <c r="I268" s="59">
        <f t="shared" si="4"/>
        <v>-7.5322387912069479E-8</v>
      </c>
      <c r="J268" s="59">
        <f>H268/'סכום נכסי הקרן'!$C$41</f>
        <v>-1.1210737608546624E-10</v>
      </c>
    </row>
    <row r="269" spans="1:10">
      <c r="A269" t="s">
        <v>3238</v>
      </c>
      <c r="B269" t="s">
        <v>3239</v>
      </c>
      <c r="C269" t="s">
        <v>2773</v>
      </c>
      <c r="D269" t="s">
        <v>102</v>
      </c>
      <c r="E269" s="67">
        <v>45187</v>
      </c>
      <c r="F269" s="58">
        <v>545127.22</v>
      </c>
      <c r="G269" s="58">
        <v>-3.2204540000000001</v>
      </c>
      <c r="H269" s="58">
        <v>-17.555569999999999</v>
      </c>
      <c r="I269" s="59">
        <f t="shared" si="4"/>
        <v>-2.5543830114889591E-2</v>
      </c>
      <c r="J269" s="59">
        <f>H269/'סכום נכסי הקרן'!$C$41</f>
        <v>-3.8018600428549627E-5</v>
      </c>
    </row>
    <row r="270" spans="1:10">
      <c r="A270" t="s">
        <v>3240</v>
      </c>
      <c r="B270" t="s">
        <v>3241</v>
      </c>
      <c r="C270" t="s">
        <v>2773</v>
      </c>
      <c r="D270" t="s">
        <v>102</v>
      </c>
      <c r="E270" s="67">
        <v>45181</v>
      </c>
      <c r="F270" s="58">
        <v>3.6671230000000001</v>
      </c>
      <c r="G270" s="58">
        <v>-2.554996</v>
      </c>
      <c r="H270" s="58">
        <v>-9.3695000000000003E-5</v>
      </c>
      <c r="I270" s="59">
        <f t="shared" si="4"/>
        <v>-1.3632876418222709E-7</v>
      </c>
      <c r="J270" s="59">
        <f>H270/'סכום נכסי הקרן'!$C$41</f>
        <v>-2.0290726915463053E-10</v>
      </c>
    </row>
    <row r="271" spans="1:10">
      <c r="A271" t="s">
        <v>3242</v>
      </c>
      <c r="B271" t="s">
        <v>3243</v>
      </c>
      <c r="C271" t="s">
        <v>2773</v>
      </c>
      <c r="D271" t="s">
        <v>102</v>
      </c>
      <c r="E271" s="67">
        <v>45181</v>
      </c>
      <c r="F271" s="58">
        <v>1.3337460000000001</v>
      </c>
      <c r="G271" s="58">
        <v>-2.5360309999999999</v>
      </c>
      <c r="H271" s="58">
        <v>-3.3824E-5</v>
      </c>
      <c r="I271" s="59">
        <f t="shared" si="4"/>
        <v>-4.9214836647629535E-8</v>
      </c>
      <c r="J271" s="59">
        <f>H271/'סכום נכסי הקרן'!$C$41</f>
        <v>-7.3249751554364941E-11</v>
      </c>
    </row>
    <row r="272" spans="1:10">
      <c r="A272" t="s">
        <v>3244</v>
      </c>
      <c r="B272" t="s">
        <v>3245</v>
      </c>
      <c r="C272" t="s">
        <v>2773</v>
      </c>
      <c r="D272" t="s">
        <v>102</v>
      </c>
      <c r="E272" s="67">
        <v>45176</v>
      </c>
      <c r="F272" s="58">
        <v>6.0021339999999999</v>
      </c>
      <c r="G272" s="58">
        <v>-2.5915659999999998</v>
      </c>
      <c r="H272" s="58">
        <v>-1.55549E-4</v>
      </c>
      <c r="I272" s="59">
        <f t="shared" si="4"/>
        <v>-2.2632801045713476E-7</v>
      </c>
      <c r="J272" s="59">
        <f>H272/'סכום נכסי הקרן'!$C$41</f>
        <v>-3.3685920070157025E-10</v>
      </c>
    </row>
    <row r="273" spans="1:10">
      <c r="A273" t="s">
        <v>3246</v>
      </c>
      <c r="B273" t="s">
        <v>3247</v>
      </c>
      <c r="C273" t="s">
        <v>2773</v>
      </c>
      <c r="D273" t="s">
        <v>102</v>
      </c>
      <c r="E273" s="67">
        <v>45181</v>
      </c>
      <c r="F273" s="58">
        <v>731899.63459399994</v>
      </c>
      <c r="G273" s="58">
        <v>-2.5265520000000001</v>
      </c>
      <c r="H273" s="58">
        <v>-18.491823693999997</v>
      </c>
      <c r="I273" s="59">
        <f t="shared" si="4"/>
        <v>-2.6906104612611611E-2</v>
      </c>
      <c r="J273" s="59">
        <f>H273/'סכום נכסי הקרן'!$C$41</f>
        <v>-4.0046165189587828E-5</v>
      </c>
    </row>
    <row r="274" spans="1:10">
      <c r="A274" t="s">
        <v>3246</v>
      </c>
      <c r="B274" t="s">
        <v>3248</v>
      </c>
      <c r="C274" t="s">
        <v>2773</v>
      </c>
      <c r="D274" t="s">
        <v>102</v>
      </c>
      <c r="E274" s="67">
        <v>45181</v>
      </c>
      <c r="F274" s="58">
        <v>21829.706982999996</v>
      </c>
      <c r="G274" s="58">
        <v>-2.5265520000000001</v>
      </c>
      <c r="H274" s="58">
        <v>-0.55153888400000006</v>
      </c>
      <c r="I274" s="59">
        <f t="shared" si="4"/>
        <v>-8.0250402320470367E-4</v>
      </c>
      <c r="J274" s="59">
        <f>H274/'סכום נכסי הקרן'!$C$41</f>
        <v>-1.1944207138591447E-6</v>
      </c>
    </row>
    <row r="275" spans="1:10">
      <c r="A275" t="s">
        <v>3249</v>
      </c>
      <c r="B275" t="s">
        <v>3250</v>
      </c>
      <c r="C275" t="s">
        <v>2773</v>
      </c>
      <c r="D275" t="s">
        <v>102</v>
      </c>
      <c r="E275" s="67">
        <v>45176</v>
      </c>
      <c r="F275" s="58">
        <v>1.8973580000000001</v>
      </c>
      <c r="G275" s="58">
        <v>-2.5725989999999999</v>
      </c>
      <c r="H275" s="58">
        <v>-4.8810999999999997E-5</v>
      </c>
      <c r="I275" s="59">
        <f t="shared" si="4"/>
        <v>-7.1021327802963722E-8</v>
      </c>
      <c r="J275" s="59">
        <f>H275/'סכום נכסי הקרן'!$C$41</f>
        <v>-1.0570581903737308E-10</v>
      </c>
    </row>
    <row r="276" spans="1:10">
      <c r="A276" t="s">
        <v>3251</v>
      </c>
      <c r="B276" t="s">
        <v>3252</v>
      </c>
      <c r="C276" t="s">
        <v>2773</v>
      </c>
      <c r="D276" t="s">
        <v>102</v>
      </c>
      <c r="E276" s="67">
        <v>45176</v>
      </c>
      <c r="F276" s="58">
        <v>315517.729421</v>
      </c>
      <c r="G276" s="58">
        <v>-2.5725989999999999</v>
      </c>
      <c r="H276" s="58">
        <v>-8.1170074250000006</v>
      </c>
      <c r="I276" s="59">
        <f t="shared" si="4"/>
        <v>-1.1810465778410923E-2</v>
      </c>
      <c r="J276" s="59">
        <f>H276/'סכום נכסי הקרן'!$C$41</f>
        <v>-1.7578310585566035E-5</v>
      </c>
    </row>
    <row r="277" spans="1:10">
      <c r="A277" t="s">
        <v>3253</v>
      </c>
      <c r="B277" t="s">
        <v>3254</v>
      </c>
      <c r="C277" t="s">
        <v>2773</v>
      </c>
      <c r="D277" t="s">
        <v>102</v>
      </c>
      <c r="E277" s="67">
        <v>45175</v>
      </c>
      <c r="F277" s="58">
        <v>277953.32836300001</v>
      </c>
      <c r="G277" s="58">
        <v>-2.3767309999999999</v>
      </c>
      <c r="H277" s="58">
        <v>-6.6062034370000005</v>
      </c>
      <c r="I277" s="59">
        <f t="shared" si="4"/>
        <v>-9.6122050323132636E-3</v>
      </c>
      <c r="J277" s="59">
        <f>H277/'סכום נכסי הקרן'!$C$41</f>
        <v>-1.4306491262944709E-5</v>
      </c>
    </row>
    <row r="278" spans="1:10">
      <c r="A278" t="s">
        <v>3255</v>
      </c>
      <c r="B278" t="s">
        <v>3256</v>
      </c>
      <c r="C278" t="s">
        <v>2773</v>
      </c>
      <c r="D278" t="s">
        <v>102</v>
      </c>
      <c r="E278" s="67">
        <v>45183</v>
      </c>
      <c r="F278" s="58">
        <v>9.5263139999999993</v>
      </c>
      <c r="G278" s="58">
        <v>-2.4464760000000001</v>
      </c>
      <c r="H278" s="58">
        <v>-2.3305899999999998E-4</v>
      </c>
      <c r="I278" s="59">
        <f t="shared" si="4"/>
        <v>-3.3910716101761738E-7</v>
      </c>
      <c r="J278" s="59">
        <f>H278/'סכום נכסי הקרן'!$C$41</f>
        <v>-5.0471599596466231E-10</v>
      </c>
    </row>
    <row r="279" spans="1:10">
      <c r="A279" t="s">
        <v>3255</v>
      </c>
      <c r="B279" t="s">
        <v>3257</v>
      </c>
      <c r="C279" t="s">
        <v>2773</v>
      </c>
      <c r="D279" t="s">
        <v>102</v>
      </c>
      <c r="E279" s="67">
        <v>45183</v>
      </c>
      <c r="F279" s="58">
        <v>304623.00548699999</v>
      </c>
      <c r="G279" s="58">
        <v>-2.4464760000000001</v>
      </c>
      <c r="H279" s="58">
        <v>-7.4525297720000001</v>
      </c>
      <c r="I279" s="59">
        <f t="shared" si="4"/>
        <v>-1.0843632785613049E-2</v>
      </c>
      <c r="J279" s="59">
        <f>H279/'סכום נכסי הקרן'!$C$41</f>
        <v>-1.61393080135557E-5</v>
      </c>
    </row>
    <row r="280" spans="1:10">
      <c r="A280" t="s">
        <v>3258</v>
      </c>
      <c r="B280" t="s">
        <v>3259</v>
      </c>
      <c r="C280" t="s">
        <v>2773</v>
      </c>
      <c r="D280" t="s">
        <v>102</v>
      </c>
      <c r="E280" s="67">
        <v>45183</v>
      </c>
      <c r="F280" s="58">
        <v>198068.15334799996</v>
      </c>
      <c r="G280" s="58">
        <v>-2.4464760000000001</v>
      </c>
      <c r="H280" s="58">
        <v>-4.8456905129999992</v>
      </c>
      <c r="I280" s="59">
        <f t="shared" si="4"/>
        <v>-7.0506110170962368E-3</v>
      </c>
      <c r="J280" s="59">
        <f>H280/'סכום נכסי הקרן'!$C$41</f>
        <v>-1.0493898598231823E-5</v>
      </c>
    </row>
    <row r="281" spans="1:10">
      <c r="A281" t="s">
        <v>3260</v>
      </c>
      <c r="B281" t="s">
        <v>3261</v>
      </c>
      <c r="C281" t="s">
        <v>2773</v>
      </c>
      <c r="D281" t="s">
        <v>102</v>
      </c>
      <c r="E281" s="67">
        <v>45183</v>
      </c>
      <c r="F281" s="58">
        <v>8.2310540000000003</v>
      </c>
      <c r="G281" s="58">
        <v>-2.4417490000000002</v>
      </c>
      <c r="H281" s="58">
        <v>-2.0098199999999999E-4</v>
      </c>
      <c r="I281" s="59">
        <f t="shared" si="4"/>
        <v>-2.9243425671457776E-7</v>
      </c>
      <c r="J281" s="59">
        <f>H281/'סכום נכסי הקרן'!$C$41</f>
        <v>-4.3524957328817923E-10</v>
      </c>
    </row>
    <row r="282" spans="1:10">
      <c r="A282" t="s">
        <v>3262</v>
      </c>
      <c r="B282" t="s">
        <v>3263</v>
      </c>
      <c r="C282" t="s">
        <v>2773</v>
      </c>
      <c r="D282" t="s">
        <v>102</v>
      </c>
      <c r="E282" s="67">
        <v>45161</v>
      </c>
      <c r="F282" s="58">
        <v>1.6831370000000001</v>
      </c>
      <c r="G282" s="58">
        <v>-1.5385150000000001</v>
      </c>
      <c r="H282" s="58">
        <v>-2.5895000000000002E-5</v>
      </c>
      <c r="I282" s="59">
        <f t="shared" si="4"/>
        <v>-3.7677926767690601E-8</v>
      </c>
      <c r="J282" s="59">
        <f>H282/'סכום נכסי הקרן'!$C$41</f>
        <v>-5.6078592611763255E-11</v>
      </c>
    </row>
    <row r="283" spans="1:10">
      <c r="A283" t="s">
        <v>3264</v>
      </c>
      <c r="B283" t="s">
        <v>3265</v>
      </c>
      <c r="C283" t="s">
        <v>2773</v>
      </c>
      <c r="D283" t="s">
        <v>102</v>
      </c>
      <c r="E283" s="67">
        <v>45169</v>
      </c>
      <c r="F283" s="58">
        <v>1031430.88</v>
      </c>
      <c r="G283" s="58">
        <v>-0.88521300000000003</v>
      </c>
      <c r="H283" s="58">
        <v>-9.1303600000000014</v>
      </c>
      <c r="I283" s="59">
        <f t="shared" si="4"/>
        <v>-1.3284921237406896E-2</v>
      </c>
      <c r="J283" s="59">
        <f>H283/'סכום נכסי הקרן'!$C$41</f>
        <v>-1.9772841816518199E-5</v>
      </c>
    </row>
    <row r="284" spans="1:10">
      <c r="A284" t="s">
        <v>3266</v>
      </c>
      <c r="B284" t="s">
        <v>3267</v>
      </c>
      <c r="C284" t="s">
        <v>2773</v>
      </c>
      <c r="D284" t="s">
        <v>102</v>
      </c>
      <c r="E284" s="67">
        <v>45145</v>
      </c>
      <c r="F284" s="58">
        <v>2320360.0499999998</v>
      </c>
      <c r="G284" s="58">
        <v>0.16008800000000001</v>
      </c>
      <c r="H284" s="58">
        <v>3.71462</v>
      </c>
      <c r="I284" s="59">
        <f t="shared" si="4"/>
        <v>5.4048727680941818E-3</v>
      </c>
      <c r="J284" s="59">
        <f>H284/'סכום נכסי הקרן'!$C$41</f>
        <v>8.0444356704965439E-6</v>
      </c>
    </row>
    <row r="285" spans="1:10">
      <c r="A285" t="s">
        <v>3268</v>
      </c>
      <c r="B285" t="s">
        <v>3269</v>
      </c>
      <c r="C285" t="s">
        <v>2773</v>
      </c>
      <c r="D285" t="s">
        <v>102</v>
      </c>
      <c r="E285" s="67">
        <v>45145</v>
      </c>
      <c r="F285" s="58">
        <v>308361.52</v>
      </c>
      <c r="G285" s="58">
        <v>0.16008800000000001</v>
      </c>
      <c r="H285" s="58">
        <v>0.49364999999999998</v>
      </c>
      <c r="I285" s="59">
        <f t="shared" si="4"/>
        <v>7.182741281664593E-4</v>
      </c>
      <c r="J285" s="59">
        <f>H285/'סכום נכסי הקרן'!$C$41</f>
        <v>1.0690556958021596E-6</v>
      </c>
    </row>
    <row r="286" spans="1:10">
      <c r="A286" t="s">
        <v>3270</v>
      </c>
      <c r="B286" t="s">
        <v>3271</v>
      </c>
      <c r="C286" t="s">
        <v>2773</v>
      </c>
      <c r="D286" t="s">
        <v>102</v>
      </c>
      <c r="E286" s="67">
        <v>45148</v>
      </c>
      <c r="F286" s="58">
        <v>162449.54530299999</v>
      </c>
      <c r="G286" s="58">
        <v>0.43294700000000003</v>
      </c>
      <c r="H286" s="58">
        <v>0.70332051799999995</v>
      </c>
      <c r="I286" s="59">
        <f t="shared" si="4"/>
        <v>1.0233504140343007E-3</v>
      </c>
      <c r="J286" s="59">
        <f>H286/'סכום נכסי הקרן'!$C$41</f>
        <v>1.523121251377343E-6</v>
      </c>
    </row>
    <row r="287" spans="1:10">
      <c r="A287" t="s">
        <v>3272</v>
      </c>
      <c r="B287" t="s">
        <v>3273</v>
      </c>
      <c r="C287" t="s">
        <v>2773</v>
      </c>
      <c r="D287" t="s">
        <v>102</v>
      </c>
      <c r="E287" s="67">
        <v>45148</v>
      </c>
      <c r="F287" s="58">
        <v>1.375008</v>
      </c>
      <c r="G287" s="58">
        <v>0.56599999999999995</v>
      </c>
      <c r="H287" s="58">
        <v>7.7829999999999999E-6</v>
      </c>
      <c r="I287" s="59">
        <f t="shared" si="4"/>
        <v>1.1324475923264564E-8</v>
      </c>
      <c r="J287" s="59">
        <f>H287/'סכום נכסי הקרן'!$C$41</f>
        <v>1.6854979196653922E-11</v>
      </c>
    </row>
    <row r="288" spans="1:10">
      <c r="A288" t="s">
        <v>3272</v>
      </c>
      <c r="B288" t="s">
        <v>3274</v>
      </c>
      <c r="C288" t="s">
        <v>2773</v>
      </c>
      <c r="D288" t="s">
        <v>102</v>
      </c>
      <c r="E288" s="67">
        <v>45148</v>
      </c>
      <c r="F288" s="58">
        <v>130081.50248900001</v>
      </c>
      <c r="G288" s="58">
        <v>0.56599999999999995</v>
      </c>
      <c r="H288" s="58">
        <v>0.73626077099999998</v>
      </c>
      <c r="I288" s="59">
        <f t="shared" si="4"/>
        <v>1.0712793748469363E-3</v>
      </c>
      <c r="J288" s="59">
        <f>H288/'סכום נכסי הקרן'!$C$41</f>
        <v>1.5944571474389539E-6</v>
      </c>
    </row>
    <row r="289" spans="1:10">
      <c r="A289" t="s">
        <v>3275</v>
      </c>
      <c r="B289" t="s">
        <v>3276</v>
      </c>
      <c r="C289" t="s">
        <v>2773</v>
      </c>
      <c r="D289" t="s">
        <v>102</v>
      </c>
      <c r="E289" s="67">
        <v>45133</v>
      </c>
      <c r="F289" s="58">
        <v>2.0663779999999998</v>
      </c>
      <c r="G289" s="58">
        <v>0.80726500000000001</v>
      </c>
      <c r="H289" s="58">
        <v>1.6681000000000002E-5</v>
      </c>
      <c r="I289" s="59">
        <f t="shared" si="4"/>
        <v>2.4271307063597101E-8</v>
      </c>
      <c r="J289" s="59">
        <f>H289/'סכום נכסי הקרן'!$C$41</f>
        <v>3.6124618781881556E-11</v>
      </c>
    </row>
    <row r="290" spans="1:10">
      <c r="A290" t="s">
        <v>3277</v>
      </c>
      <c r="B290" t="s">
        <v>3278</v>
      </c>
      <c r="C290" t="s">
        <v>2773</v>
      </c>
      <c r="D290" t="s">
        <v>102</v>
      </c>
      <c r="E290" s="67">
        <v>45133</v>
      </c>
      <c r="F290" s="58">
        <v>8.7925839999999997</v>
      </c>
      <c r="G290" s="58">
        <v>0.85164200000000001</v>
      </c>
      <c r="H290" s="58">
        <v>7.4881000000000004E-5</v>
      </c>
      <c r="I290" s="59">
        <f t="shared" si="4"/>
        <v>1.0895388431324348E-7</v>
      </c>
      <c r="J290" s="59">
        <f>H290/'סכום נכסי הקרן'!$C$41</f>
        <v>1.6216339422133401E-10</v>
      </c>
    </row>
    <row r="291" spans="1:10">
      <c r="A291" t="s">
        <v>3279</v>
      </c>
      <c r="B291" t="s">
        <v>3280</v>
      </c>
      <c r="C291" t="s">
        <v>2773</v>
      </c>
      <c r="D291" t="s">
        <v>102</v>
      </c>
      <c r="E291" s="67">
        <v>45133</v>
      </c>
      <c r="F291" s="58">
        <v>391150.98657800001</v>
      </c>
      <c r="G291" s="58">
        <v>0.85164200000000001</v>
      </c>
      <c r="H291" s="58">
        <v>3.331206447</v>
      </c>
      <c r="I291" s="59">
        <f t="shared" si="4"/>
        <v>4.8469956577765899E-3</v>
      </c>
      <c r="J291" s="59">
        <f>H291/'סכום נכסי הקרן'!$C$41</f>
        <v>7.2141096446029078E-6</v>
      </c>
    </row>
    <row r="292" spans="1:10">
      <c r="A292" t="s">
        <v>3281</v>
      </c>
      <c r="B292" t="s">
        <v>3282</v>
      </c>
      <c r="C292" t="s">
        <v>2773</v>
      </c>
      <c r="D292" t="s">
        <v>102</v>
      </c>
      <c r="E292" s="67">
        <v>45133</v>
      </c>
      <c r="F292" s="58">
        <v>521543.98188899999</v>
      </c>
      <c r="G292" s="58">
        <v>0.85341599999999995</v>
      </c>
      <c r="H292" s="58">
        <v>4.4509417139999998</v>
      </c>
      <c r="I292" s="59">
        <f t="shared" si="4"/>
        <v>6.4762408166577044E-3</v>
      </c>
      <c r="J292" s="59">
        <f>H292/'סכום נכסי הקרן'!$C$41</f>
        <v>9.6390247969920544E-6</v>
      </c>
    </row>
    <row r="293" spans="1:10">
      <c r="A293" t="s">
        <v>3283</v>
      </c>
      <c r="B293" t="s">
        <v>3284</v>
      </c>
      <c r="C293" t="s">
        <v>2773</v>
      </c>
      <c r="D293" t="s">
        <v>102</v>
      </c>
      <c r="E293" s="67">
        <v>45127</v>
      </c>
      <c r="F293" s="58">
        <v>2.8056939999999999</v>
      </c>
      <c r="G293" s="58">
        <v>2.1140620000000001</v>
      </c>
      <c r="H293" s="58">
        <v>5.9314000000000002E-5</v>
      </c>
      <c r="I293" s="59">
        <f t="shared" si="4"/>
        <v>8.630347743961383E-8</v>
      </c>
      <c r="J293" s="59">
        <f>H293/'סכום נכסי הקרן'!$C$41</f>
        <v>1.2845127021332789E-10</v>
      </c>
    </row>
    <row r="294" spans="1:10">
      <c r="A294" t="s">
        <v>3283</v>
      </c>
      <c r="B294" t="s">
        <v>3285</v>
      </c>
      <c r="C294" t="s">
        <v>2773</v>
      </c>
      <c r="D294" t="s">
        <v>102</v>
      </c>
      <c r="E294" s="67">
        <v>45127</v>
      </c>
      <c r="F294" s="58">
        <v>754603.14476299996</v>
      </c>
      <c r="G294" s="58">
        <v>2.1140620000000001</v>
      </c>
      <c r="H294" s="58">
        <v>15.952775599000001</v>
      </c>
      <c r="I294" s="59">
        <f t="shared" si="4"/>
        <v>2.3211720824889884E-2</v>
      </c>
      <c r="J294" s="59">
        <f>H294/'סכום נכסי הקרן'!$C$41</f>
        <v>3.4547565315435353E-5</v>
      </c>
    </row>
    <row r="295" spans="1:10">
      <c r="A295" t="s">
        <v>3286</v>
      </c>
      <c r="B295" t="s">
        <v>3287</v>
      </c>
      <c r="C295" t="s">
        <v>2773</v>
      </c>
      <c r="D295" t="s">
        <v>102</v>
      </c>
      <c r="E295" s="67">
        <v>45127</v>
      </c>
      <c r="F295" s="58">
        <v>0.63658000000000003</v>
      </c>
      <c r="G295" s="58">
        <v>2.1140620000000001</v>
      </c>
      <c r="H295" s="58">
        <v>1.3457999999999999E-5</v>
      </c>
      <c r="I295" s="59">
        <f t="shared" si="4"/>
        <v>1.9581754718655341E-8</v>
      </c>
      <c r="J295" s="59">
        <f>H295/'סכום נכסי הקרן'!$C$41</f>
        <v>2.9144842609349674E-11</v>
      </c>
    </row>
    <row r="296" spans="1:10">
      <c r="A296" t="s">
        <v>3288</v>
      </c>
      <c r="B296" t="s">
        <v>3289</v>
      </c>
      <c r="C296" t="s">
        <v>2773</v>
      </c>
      <c r="D296" t="s">
        <v>102</v>
      </c>
      <c r="E296" s="67">
        <v>45127</v>
      </c>
      <c r="F296" s="58">
        <v>4.8824059999999996</v>
      </c>
      <c r="G296" s="58">
        <v>2.1486749999999999</v>
      </c>
      <c r="H296" s="58">
        <v>1.04907E-4</v>
      </c>
      <c r="I296" s="59">
        <f t="shared" si="4"/>
        <v>1.5264252803313835E-7</v>
      </c>
      <c r="J296" s="59">
        <f>H296/'סכום נכסי הקרן'!$C$41</f>
        <v>2.2718814115166046E-10</v>
      </c>
    </row>
    <row r="297" spans="1:10">
      <c r="A297" t="s">
        <v>3290</v>
      </c>
      <c r="B297" t="s">
        <v>3291</v>
      </c>
      <c r="C297" t="s">
        <v>2773</v>
      </c>
      <c r="D297" t="s">
        <v>104</v>
      </c>
      <c r="E297" s="67">
        <v>45197</v>
      </c>
      <c r="F297" s="58">
        <v>485231.3</v>
      </c>
      <c r="G297" s="58">
        <v>-4.7613349999999999</v>
      </c>
      <c r="H297" s="58">
        <v>-23.103490000000001</v>
      </c>
      <c r="I297" s="59">
        <f t="shared" si="4"/>
        <v>-3.3616204066347639E-2</v>
      </c>
      <c r="J297" s="59">
        <f>H297/'סכום נכסי הקרן'!$C$41</f>
        <v>-5.0033257525388919E-5</v>
      </c>
    </row>
    <row r="298" spans="1:10">
      <c r="A298" t="s">
        <v>3292</v>
      </c>
      <c r="B298" t="s">
        <v>3293</v>
      </c>
      <c r="C298" t="s">
        <v>2773</v>
      </c>
      <c r="D298" t="s">
        <v>104</v>
      </c>
      <c r="E298" s="67">
        <v>45195</v>
      </c>
      <c r="F298" s="58">
        <v>1.1284240000000001</v>
      </c>
      <c r="G298" s="58">
        <v>-4.4603770000000003</v>
      </c>
      <c r="H298" s="58">
        <v>-5.0331999999999999E-5</v>
      </c>
      <c r="I298" s="59">
        <f t="shared" si="4"/>
        <v>-7.3234424022838505E-8</v>
      </c>
      <c r="J298" s="59">
        <f>H298/'סכום נכסי הקרן'!$C$41</f>
        <v>-1.0899971899344537E-10</v>
      </c>
    </row>
    <row r="299" spans="1:10">
      <c r="A299" t="s">
        <v>3294</v>
      </c>
      <c r="B299" t="s">
        <v>3295</v>
      </c>
      <c r="C299" t="s">
        <v>2773</v>
      </c>
      <c r="D299" t="s">
        <v>104</v>
      </c>
      <c r="E299" s="67">
        <v>45153</v>
      </c>
      <c r="F299" s="58">
        <v>4.6943279999999996</v>
      </c>
      <c r="G299" s="58">
        <v>-0.432533</v>
      </c>
      <c r="H299" s="58">
        <v>-2.0305E-5</v>
      </c>
      <c r="I299" s="59">
        <f t="shared" si="4"/>
        <v>-2.9544325275843119E-8</v>
      </c>
      <c r="J299" s="59">
        <f>H299/'סכום נכסי הקרן'!$C$41</f>
        <v>-4.3972806448420648E-11</v>
      </c>
    </row>
    <row r="300" spans="1:10">
      <c r="A300" t="s">
        <v>3296</v>
      </c>
      <c r="B300" t="s">
        <v>3297</v>
      </c>
      <c r="C300" t="s">
        <v>2773</v>
      </c>
      <c r="D300" t="s">
        <v>104</v>
      </c>
      <c r="E300" s="67">
        <v>45153</v>
      </c>
      <c r="F300" s="58">
        <v>1.564905</v>
      </c>
      <c r="G300" s="58">
        <v>-0.42422300000000002</v>
      </c>
      <c r="H300" s="58">
        <v>-6.6390000000000011E-6</v>
      </c>
      <c r="I300" s="59">
        <f t="shared" si="4"/>
        <v>-9.6599249202818277E-9</v>
      </c>
      <c r="J300" s="59">
        <f>H300/'סכום נכסי הקרן'!$C$41</f>
        <v>-1.4377515981830326E-11</v>
      </c>
    </row>
    <row r="301" spans="1:10">
      <c r="A301" t="s">
        <v>3298</v>
      </c>
      <c r="B301" t="s">
        <v>3299</v>
      </c>
      <c r="C301" t="s">
        <v>2773</v>
      </c>
      <c r="D301" t="s">
        <v>104</v>
      </c>
      <c r="E301" s="67">
        <v>45152</v>
      </c>
      <c r="F301" s="58">
        <v>227731.53896699997</v>
      </c>
      <c r="G301" s="58">
        <v>-0.41677599999999998</v>
      </c>
      <c r="H301" s="58">
        <v>-0.94913058699999997</v>
      </c>
      <c r="I301" s="59">
        <f t="shared" si="4"/>
        <v>-1.3810107260073831E-3</v>
      </c>
      <c r="J301" s="59">
        <f>H301/'סכום נכסי הקרן'!$C$41</f>
        <v>-2.0554511497870907E-6</v>
      </c>
    </row>
    <row r="302" spans="1:10">
      <c r="A302" t="s">
        <v>3300</v>
      </c>
      <c r="B302" t="s">
        <v>3301</v>
      </c>
      <c r="C302" t="s">
        <v>2773</v>
      </c>
      <c r="D302" t="s">
        <v>104</v>
      </c>
      <c r="E302" s="67">
        <v>45153</v>
      </c>
      <c r="F302" s="58">
        <v>3.3650769999999999</v>
      </c>
      <c r="G302" s="58">
        <v>-0.40839799999999998</v>
      </c>
      <c r="H302" s="58">
        <v>-1.3743E-5</v>
      </c>
      <c r="I302" s="59">
        <f t="shared" si="4"/>
        <v>-1.9996437442300517E-8</v>
      </c>
      <c r="J302" s="59">
        <f>H302/'סכום נכסי הקרן'!$C$41</f>
        <v>-2.9762042798357302E-11</v>
      </c>
    </row>
    <row r="303" spans="1:10">
      <c r="A303" t="s">
        <v>3302</v>
      </c>
      <c r="B303" t="s">
        <v>3303</v>
      </c>
      <c r="C303" t="s">
        <v>2773</v>
      </c>
      <c r="D303" t="s">
        <v>104</v>
      </c>
      <c r="E303" s="67">
        <v>45113</v>
      </c>
      <c r="F303" s="58">
        <v>53851.444687000003</v>
      </c>
      <c r="G303" s="58">
        <v>-0.28002100000000002</v>
      </c>
      <c r="H303" s="58">
        <v>-0.150795445</v>
      </c>
      <c r="I303" s="59">
        <f t="shared" si="4"/>
        <v>-2.1941145910837285E-4</v>
      </c>
      <c r="J303" s="59">
        <f>H303/'סכום נכסי הקרן'!$C$41</f>
        <v>-3.265648321245241E-7</v>
      </c>
    </row>
    <row r="304" spans="1:10">
      <c r="A304" t="s">
        <v>3302</v>
      </c>
      <c r="B304" t="s">
        <v>3304</v>
      </c>
      <c r="C304" t="s">
        <v>2773</v>
      </c>
      <c r="D304" t="s">
        <v>104</v>
      </c>
      <c r="E304" s="67">
        <v>45113</v>
      </c>
      <c r="F304" s="58">
        <v>1716599.62</v>
      </c>
      <c r="G304" s="58">
        <v>-0.28002100000000002</v>
      </c>
      <c r="H304" s="58">
        <v>-4.8068400000000002</v>
      </c>
      <c r="I304" s="59">
        <f t="shared" si="4"/>
        <v>-6.9940824678125461E-3</v>
      </c>
      <c r="J304" s="59">
        <f>H304/'סכום נכסי הקרן'!$C$41</f>
        <v>-1.0409763356243601E-5</v>
      </c>
    </row>
    <row r="305" spans="1:10">
      <c r="A305" t="s">
        <v>3302</v>
      </c>
      <c r="B305" t="s">
        <v>3305</v>
      </c>
      <c r="C305" t="s">
        <v>2773</v>
      </c>
      <c r="D305" t="s">
        <v>104</v>
      </c>
      <c r="E305" s="67">
        <v>45113</v>
      </c>
      <c r="F305" s="58">
        <v>3.7423320000000002</v>
      </c>
      <c r="G305" s="58">
        <v>-0.28002100000000002</v>
      </c>
      <c r="H305" s="58">
        <v>-1.0479000000000001E-5</v>
      </c>
      <c r="I305" s="59">
        <f t="shared" si="4"/>
        <v>-1.5247228986237876E-8</v>
      </c>
      <c r="J305" s="59">
        <f>H305/'סכום נכסי הקרן'!$C$41</f>
        <v>-2.2693476423196259E-11</v>
      </c>
    </row>
    <row r="306" spans="1:10">
      <c r="A306" t="s">
        <v>3302</v>
      </c>
      <c r="B306" t="s">
        <v>3306</v>
      </c>
      <c r="C306" t="s">
        <v>2773</v>
      </c>
      <c r="D306" t="s">
        <v>104</v>
      </c>
      <c r="E306" s="67">
        <v>45113</v>
      </c>
      <c r="F306" s="58">
        <v>1146089.46</v>
      </c>
      <c r="G306" s="58">
        <v>-0.28002100000000002</v>
      </c>
      <c r="H306" s="58">
        <v>-3.2092899999999998</v>
      </c>
      <c r="I306" s="59">
        <f t="shared" si="4"/>
        <v>-4.6696039233937725E-3</v>
      </c>
      <c r="J306" s="59">
        <f>H306/'סכום נכסי הקרן'!$C$41</f>
        <v>-6.950085595018562E-6</v>
      </c>
    </row>
    <row r="307" spans="1:10">
      <c r="A307" t="s">
        <v>3307</v>
      </c>
      <c r="B307" t="s">
        <v>3308</v>
      </c>
      <c r="C307" t="s">
        <v>2773</v>
      </c>
      <c r="D307" t="s">
        <v>104</v>
      </c>
      <c r="E307" s="67">
        <v>45113</v>
      </c>
      <c r="F307" s="58">
        <v>3.9177200000000001</v>
      </c>
      <c r="G307" s="58">
        <v>-0.26344899999999999</v>
      </c>
      <c r="H307" s="58">
        <v>-1.0321E-5</v>
      </c>
      <c r="I307" s="59">
        <f t="shared" si="4"/>
        <v>-1.5017334704357393E-8</v>
      </c>
      <c r="J307" s="59">
        <f>H307/'סכום נכסי הקרן'!$C$41</f>
        <v>-2.235130930086922E-11</v>
      </c>
    </row>
    <row r="308" spans="1:10">
      <c r="A308" t="s">
        <v>3309</v>
      </c>
      <c r="B308" t="s">
        <v>3310</v>
      </c>
      <c r="C308" t="s">
        <v>2773</v>
      </c>
      <c r="D308" t="s">
        <v>104</v>
      </c>
      <c r="E308" s="67">
        <v>45113</v>
      </c>
      <c r="F308" s="58">
        <v>5.4862330000000012</v>
      </c>
      <c r="G308" s="58">
        <v>-0.23741899999999999</v>
      </c>
      <c r="H308" s="58">
        <v>-1.3025E-5</v>
      </c>
      <c r="I308" s="59">
        <f t="shared" si="4"/>
        <v>-1.8951727984134774E-8</v>
      </c>
      <c r="J308" s="59">
        <f>H308/'סכום נכסי הקרן'!$C$41</f>
        <v>-2.8207131444997734E-11</v>
      </c>
    </row>
    <row r="309" spans="1:10">
      <c r="A309" t="s">
        <v>3311</v>
      </c>
      <c r="B309" t="s">
        <v>3312</v>
      </c>
      <c r="C309" t="s">
        <v>2773</v>
      </c>
      <c r="D309" t="s">
        <v>100</v>
      </c>
      <c r="E309" s="67">
        <v>45141</v>
      </c>
      <c r="F309" s="58">
        <v>2.5058440000000002</v>
      </c>
      <c r="G309" s="58">
        <v>1.3473010000000001</v>
      </c>
      <c r="H309" s="58">
        <v>3.3760999999999997E-5</v>
      </c>
      <c r="I309" s="59">
        <f t="shared" si="4"/>
        <v>4.9123169940297436E-8</v>
      </c>
      <c r="J309" s="59">
        <f>H309/'סכום נכסי הקרן'!$C$41</f>
        <v>7.3113317828373771E-11</v>
      </c>
    </row>
    <row r="310" spans="1:10">
      <c r="A310" t="s">
        <v>3313</v>
      </c>
      <c r="B310" t="s">
        <v>3314</v>
      </c>
      <c r="C310" t="s">
        <v>2773</v>
      </c>
      <c r="D310" t="s">
        <v>102</v>
      </c>
      <c r="E310" s="67">
        <v>45236</v>
      </c>
      <c r="F310" s="58">
        <v>2.318705</v>
      </c>
      <c r="G310" s="58">
        <v>2.554541</v>
      </c>
      <c r="H310" s="58">
        <v>5.9231999999999991E-5</v>
      </c>
      <c r="I310" s="59">
        <f t="shared" si="4"/>
        <v>8.6184165217372043E-8</v>
      </c>
      <c r="J310" s="59">
        <f>H310/'סכום נכסי הקרן'!$C$41</f>
        <v>1.2827368980806953E-10</v>
      </c>
    </row>
    <row r="311" spans="1:10">
      <c r="A311" t="s">
        <v>3315</v>
      </c>
      <c r="B311" t="s">
        <v>3316</v>
      </c>
      <c r="C311" t="s">
        <v>2773</v>
      </c>
      <c r="D311" t="s">
        <v>102</v>
      </c>
      <c r="E311" s="67">
        <v>45259</v>
      </c>
      <c r="F311" s="58">
        <v>696787.913909</v>
      </c>
      <c r="G311" s="58">
        <v>0.51429800000000003</v>
      </c>
      <c r="H311" s="58">
        <v>3.5835678410000003</v>
      </c>
      <c r="I311" s="59">
        <f t="shared" si="4"/>
        <v>5.2141883251689168E-3</v>
      </c>
      <c r="J311" s="59">
        <f>H311/'סכום נכסי הקרן'!$C$41</f>
        <v>7.7606271887258156E-6</v>
      </c>
    </row>
    <row r="312" spans="1:10">
      <c r="A312" t="s">
        <v>3315</v>
      </c>
      <c r="B312" t="s">
        <v>3317</v>
      </c>
      <c r="C312" t="s">
        <v>2773</v>
      </c>
      <c r="D312" t="s">
        <v>102</v>
      </c>
      <c r="E312" s="67">
        <v>45259</v>
      </c>
      <c r="F312" s="58">
        <v>225534.701543</v>
      </c>
      <c r="G312" s="58">
        <v>0.51429800000000003</v>
      </c>
      <c r="H312" s="58">
        <v>1.1599209760000002</v>
      </c>
      <c r="I312" s="59">
        <f t="shared" si="4"/>
        <v>1.6877164545292995E-3</v>
      </c>
      <c r="J312" s="59">
        <f>H312/'סכום נכסי הקרן'!$C$41</f>
        <v>2.5119419144600438E-6</v>
      </c>
    </row>
    <row r="313" spans="1:10">
      <c r="A313" t="s">
        <v>3318</v>
      </c>
      <c r="B313" t="s">
        <v>3319</v>
      </c>
      <c r="C313" t="s">
        <v>2773</v>
      </c>
      <c r="D313" t="s">
        <v>102</v>
      </c>
      <c r="E313" s="67">
        <v>45259</v>
      </c>
      <c r="F313" s="58">
        <v>22321.903095000001</v>
      </c>
      <c r="G313" s="58">
        <v>0.51928099999999999</v>
      </c>
      <c r="H313" s="58">
        <v>0.11591346400000001</v>
      </c>
      <c r="I313" s="59">
        <f t="shared" si="4"/>
        <v>1.6865723143391932E-4</v>
      </c>
      <c r="J313" s="59">
        <f>H313/'סכום נכסי הקרן'!$C$41</f>
        <v>2.5102390136606625E-7</v>
      </c>
    </row>
    <row r="314" spans="1:10">
      <c r="A314" t="s">
        <v>3318</v>
      </c>
      <c r="B314" t="s">
        <v>3320</v>
      </c>
      <c r="C314" t="s">
        <v>2773</v>
      </c>
      <c r="D314" t="s">
        <v>102</v>
      </c>
      <c r="E314" s="67">
        <v>45259</v>
      </c>
      <c r="F314" s="58">
        <v>367749.17678500002</v>
      </c>
      <c r="G314" s="58">
        <v>0.51928099999999999</v>
      </c>
      <c r="H314" s="58">
        <v>1.9096524619999999</v>
      </c>
      <c r="I314" s="59">
        <f t="shared" si="4"/>
        <v>2.7785960847644736E-3</v>
      </c>
      <c r="J314" s="59">
        <f>H314/'סכום נכסי הקרן'!$C$41</f>
        <v>4.1355714402992351E-6</v>
      </c>
    </row>
    <row r="315" spans="1:10">
      <c r="A315" t="s">
        <v>3321</v>
      </c>
      <c r="B315" t="s">
        <v>3322</v>
      </c>
      <c r="C315" t="s">
        <v>2773</v>
      </c>
      <c r="D315" t="s">
        <v>104</v>
      </c>
      <c r="E315" s="67">
        <v>45215</v>
      </c>
      <c r="F315" s="58">
        <v>53998.437664999998</v>
      </c>
      <c r="G315" s="58">
        <v>4.3419639999999999</v>
      </c>
      <c r="H315" s="58">
        <v>2.344592499</v>
      </c>
      <c r="I315" s="59">
        <f t="shared" si="4"/>
        <v>3.4114456256960296E-3</v>
      </c>
      <c r="J315" s="59">
        <f>H315/'סכום נכסי הקרן'!$C$41</f>
        <v>5.077483977293568E-6</v>
      </c>
    </row>
    <row r="316" spans="1:10">
      <c r="A316" t="s">
        <v>3323</v>
      </c>
      <c r="B316" t="s">
        <v>3324</v>
      </c>
      <c r="C316" t="s">
        <v>2773</v>
      </c>
      <c r="D316" t="s">
        <v>104</v>
      </c>
      <c r="E316" s="67">
        <v>45215</v>
      </c>
      <c r="F316" s="58">
        <v>30202.264061000002</v>
      </c>
      <c r="G316" s="58">
        <v>4.3319080000000003</v>
      </c>
      <c r="H316" s="58">
        <v>1.308334184</v>
      </c>
      <c r="I316" s="59">
        <f t="shared" si="4"/>
        <v>1.9036616942428358E-3</v>
      </c>
      <c r="J316" s="59">
        <f>H316/'סכום נכסי הקרן'!$C$41</f>
        <v>2.8333477391225988E-6</v>
      </c>
    </row>
    <row r="317" spans="1:10">
      <c r="A317" t="s">
        <v>3325</v>
      </c>
      <c r="B317" t="s">
        <v>3326</v>
      </c>
      <c r="C317" t="s">
        <v>2773</v>
      </c>
      <c r="D317" t="s">
        <v>100</v>
      </c>
      <c r="E317" s="67">
        <v>45211</v>
      </c>
      <c r="F317" s="58">
        <v>0.98072999999999988</v>
      </c>
      <c r="G317" s="58">
        <v>3.9561730000000002</v>
      </c>
      <c r="H317" s="58">
        <v>3.8798999999999999E-5</v>
      </c>
      <c r="I317" s="59">
        <f t="shared" si="4"/>
        <v>5.6453596472663735E-8</v>
      </c>
      <c r="J317" s="59">
        <f>H317/'סכום נכסי הקרן'!$C$41</f>
        <v>8.4023684678270025E-11</v>
      </c>
    </row>
    <row r="318" spans="1:10">
      <c r="A318" t="s">
        <v>3327</v>
      </c>
      <c r="B318" t="s">
        <v>3328</v>
      </c>
      <c r="C318" t="s">
        <v>2773</v>
      </c>
      <c r="D318" t="s">
        <v>100</v>
      </c>
      <c r="E318" s="67">
        <v>45201</v>
      </c>
      <c r="F318" s="58">
        <v>0.65381999999999996</v>
      </c>
      <c r="G318" s="58">
        <v>4.054138</v>
      </c>
      <c r="H318" s="58">
        <v>2.6506999999999999E-5</v>
      </c>
      <c r="I318" s="59">
        <f t="shared" si="4"/>
        <v>3.8568403353202341E-8</v>
      </c>
      <c r="J318" s="59">
        <f>H318/'סכום נכסי הקרן'!$C$41</f>
        <v>5.7403948807105942E-11</v>
      </c>
    </row>
    <row r="319" spans="1:10">
      <c r="A319" t="s">
        <v>3329</v>
      </c>
      <c r="B319" t="s">
        <v>3330</v>
      </c>
      <c r="C319" t="s">
        <v>2773</v>
      </c>
      <c r="D319" t="s">
        <v>100</v>
      </c>
      <c r="E319" s="67">
        <v>45201</v>
      </c>
      <c r="F319" s="58">
        <v>0.65381999999999996</v>
      </c>
      <c r="G319" s="58">
        <v>4.1063049999999999</v>
      </c>
      <c r="H319" s="58">
        <v>2.6848000000000001E-5</v>
      </c>
      <c r="I319" s="59">
        <f t="shared" si="4"/>
        <v>3.9064567594476042E-8</v>
      </c>
      <c r="J319" s="59">
        <f>H319/'סכום נכסי הקרן'!$C$41</f>
        <v>5.8142423419216829E-11</v>
      </c>
    </row>
    <row r="320" spans="1:10">
      <c r="A320" t="s">
        <v>3331</v>
      </c>
      <c r="B320" t="s">
        <v>3332</v>
      </c>
      <c r="C320" t="s">
        <v>2773</v>
      </c>
      <c r="D320" t="s">
        <v>100</v>
      </c>
      <c r="E320" s="67">
        <v>45229</v>
      </c>
      <c r="F320" s="58">
        <v>1.0461119999999999</v>
      </c>
      <c r="G320" s="58">
        <v>4.6035870000000001</v>
      </c>
      <c r="H320" s="58">
        <v>4.8158999999999997E-5</v>
      </c>
      <c r="I320" s="59">
        <f t="shared" si="4"/>
        <v>7.00726501334316E-8</v>
      </c>
      <c r="J320" s="59">
        <f>H320/'סכום נכסי הקרן'!$C$41</f>
        <v>1.0429383825409948E-10</v>
      </c>
    </row>
    <row r="321" spans="1:10">
      <c r="A321" t="s">
        <v>3333</v>
      </c>
      <c r="B321" t="s">
        <v>3334</v>
      </c>
      <c r="C321" t="s">
        <v>2773</v>
      </c>
      <c r="D321" t="s">
        <v>107</v>
      </c>
      <c r="E321" s="67">
        <v>45267</v>
      </c>
      <c r="F321" s="58">
        <v>0.60854699999999995</v>
      </c>
      <c r="G321" s="58">
        <v>-3.7832910000000002</v>
      </c>
      <c r="H321" s="58">
        <v>-2.3023E-5</v>
      </c>
      <c r="I321" s="59">
        <f t="shared" si="4"/>
        <v>-3.3499088935027636E-8</v>
      </c>
      <c r="J321" s="59">
        <f>H321/'סכום נכסי הקרן'!$C$41</f>
        <v>-4.9858947198324975E-11</v>
      </c>
    </row>
    <row r="322" spans="1:10">
      <c r="A322" t="s">
        <v>3335</v>
      </c>
      <c r="B322" t="s">
        <v>3336</v>
      </c>
      <c r="C322" t="s">
        <v>2773</v>
      </c>
      <c r="D322" t="s">
        <v>100</v>
      </c>
      <c r="E322" s="67">
        <v>45267</v>
      </c>
      <c r="F322" s="58">
        <v>0.67993800000000004</v>
      </c>
      <c r="G322" s="58">
        <v>-2.7613349999999999</v>
      </c>
      <c r="H322" s="58">
        <v>-1.8774999999999999E-5</v>
      </c>
      <c r="I322" s="59">
        <f t="shared" si="4"/>
        <v>-2.7318133812063754E-8</v>
      </c>
      <c r="J322" s="59">
        <f>H322/'סכום נכסי הקרן'!$C$41</f>
        <v>-4.0659415960063911E-11</v>
      </c>
    </row>
    <row r="323" spans="1:10">
      <c r="A323" t="s">
        <v>3337</v>
      </c>
      <c r="B323" t="s">
        <v>3338</v>
      </c>
      <c r="C323" t="s">
        <v>2773</v>
      </c>
      <c r="D323" t="s">
        <v>102</v>
      </c>
      <c r="E323" s="67">
        <v>45210</v>
      </c>
      <c r="F323" s="58">
        <v>218085.80791</v>
      </c>
      <c r="G323" s="58">
        <v>-3.9090379999999998</v>
      </c>
      <c r="H323" s="58">
        <v>-8.5250579430000002</v>
      </c>
      <c r="I323" s="59">
        <f t="shared" si="4"/>
        <v>-1.2404190340477817E-2</v>
      </c>
      <c r="J323" s="59">
        <f>H323/'סכום נכסי הקרן'!$C$41</f>
        <v>-1.846199078498449E-5</v>
      </c>
    </row>
    <row r="324" spans="1:10">
      <c r="A324" t="s">
        <v>3339</v>
      </c>
      <c r="B324" t="s">
        <v>3340</v>
      </c>
      <c r="C324" t="s">
        <v>2773</v>
      </c>
      <c r="D324" t="s">
        <v>102</v>
      </c>
      <c r="E324" s="67">
        <v>45232</v>
      </c>
      <c r="F324" s="58">
        <v>1.6467579999999997</v>
      </c>
      <c r="G324" s="58">
        <v>-3.938898</v>
      </c>
      <c r="H324" s="58">
        <v>-6.4864000000000008E-5</v>
      </c>
      <c r="I324" s="59">
        <f t="shared" si="4"/>
        <v>-9.4378877847440944E-8</v>
      </c>
      <c r="J324" s="59">
        <f>H324/'סכום נכסי הקרן'!$C$41</f>
        <v>-1.4047043178873959E-10</v>
      </c>
    </row>
    <row r="325" spans="1:10">
      <c r="A325" t="s">
        <v>3341</v>
      </c>
      <c r="B325" t="s">
        <v>3342</v>
      </c>
      <c r="C325" t="s">
        <v>2773</v>
      </c>
      <c r="D325" t="s">
        <v>102</v>
      </c>
      <c r="E325" s="67">
        <v>45232</v>
      </c>
      <c r="F325" s="58">
        <v>0.88386600000000004</v>
      </c>
      <c r="G325" s="58">
        <v>-3.8902739999999998</v>
      </c>
      <c r="H325" s="58">
        <v>-3.4384999999999997E-5</v>
      </c>
      <c r="I325" s="59">
        <f t="shared" si="4"/>
        <v>-5.0031106851015293E-8</v>
      </c>
      <c r="J325" s="59">
        <f>H325/'סכום נכסי הקרן'!$C$41</f>
        <v>-7.4464661400095736E-11</v>
      </c>
    </row>
    <row r="326" spans="1:10">
      <c r="A326" t="s">
        <v>3341</v>
      </c>
      <c r="B326" t="s">
        <v>3343</v>
      </c>
      <c r="C326" t="s">
        <v>2773</v>
      </c>
      <c r="D326" t="s">
        <v>102</v>
      </c>
      <c r="E326" s="67">
        <v>45232</v>
      </c>
      <c r="F326" s="58">
        <v>361602.33414400002</v>
      </c>
      <c r="G326" s="58">
        <v>-3.8902739999999998</v>
      </c>
      <c r="H326" s="58">
        <v>-14.067321408</v>
      </c>
      <c r="I326" s="59">
        <f t="shared" si="4"/>
        <v>-2.0468333880215878E-2</v>
      </c>
      <c r="J326" s="59">
        <f>H326/'סכום נכסי הקרן'!$C$41</f>
        <v>-3.0464398006486494E-5</v>
      </c>
    </row>
    <row r="327" spans="1:10">
      <c r="A327" t="s">
        <v>3344</v>
      </c>
      <c r="B327" t="s">
        <v>3345</v>
      </c>
      <c r="C327" t="s">
        <v>2773</v>
      </c>
      <c r="D327" t="s">
        <v>102</v>
      </c>
      <c r="E327" s="67">
        <v>45266</v>
      </c>
      <c r="F327" s="58">
        <v>71681.086985000002</v>
      </c>
      <c r="G327" s="58">
        <v>-2.3862839999999998</v>
      </c>
      <c r="H327" s="58">
        <v>-1.7105141909999999</v>
      </c>
      <c r="I327" s="59">
        <f t="shared" si="4"/>
        <v>-2.4888445037108912E-3</v>
      </c>
      <c r="J327" s="59">
        <f>H327/'סכום נכסי הקרן'!$C$41</f>
        <v>-3.7043146736330868E-6</v>
      </c>
    </row>
    <row r="328" spans="1:10">
      <c r="A328" t="s">
        <v>3346</v>
      </c>
      <c r="B328" t="s">
        <v>3347</v>
      </c>
      <c r="C328" t="s">
        <v>2773</v>
      </c>
      <c r="D328" t="s">
        <v>102</v>
      </c>
      <c r="E328" s="67">
        <v>45274</v>
      </c>
      <c r="F328" s="58">
        <v>2.6891959999999999</v>
      </c>
      <c r="G328" s="58">
        <v>-1.485609</v>
      </c>
      <c r="H328" s="58">
        <v>-3.9950999999999997E-5</v>
      </c>
      <c r="I328" s="59">
        <f t="shared" si="4"/>
        <v>-5.8129787692450546E-8</v>
      </c>
      <c r="J328" s="59">
        <f>H328/'סכום נכסי הקרן'!$C$41</f>
        <v>-8.6518472810679806E-11</v>
      </c>
    </row>
    <row r="329" spans="1:10">
      <c r="A329" t="s">
        <v>3348</v>
      </c>
      <c r="B329" t="s">
        <v>3349</v>
      </c>
      <c r="C329" t="s">
        <v>2773</v>
      </c>
      <c r="D329" t="s">
        <v>102</v>
      </c>
      <c r="E329" s="67">
        <v>45279</v>
      </c>
      <c r="F329" s="58">
        <v>1.013998</v>
      </c>
      <c r="G329" s="58">
        <v>-0.93020800000000003</v>
      </c>
      <c r="H329" s="58">
        <v>-9.4319999999999988E-6</v>
      </c>
      <c r="I329" s="59">
        <f t="shared" si="4"/>
        <v>-1.3723815612004543E-8</v>
      </c>
      <c r="J329" s="59">
        <f>H329/'סכום נכסי הקרן'!$C$41</f>
        <v>-2.0426077834105075E-11</v>
      </c>
    </row>
    <row r="330" spans="1:10">
      <c r="A330" t="s">
        <v>3350</v>
      </c>
      <c r="B330" t="s">
        <v>3351</v>
      </c>
      <c r="C330" t="s">
        <v>2773</v>
      </c>
      <c r="D330" t="s">
        <v>102</v>
      </c>
      <c r="E330" s="67">
        <v>45279</v>
      </c>
      <c r="F330" s="58">
        <v>1.0148299999999999</v>
      </c>
      <c r="G330" s="58">
        <v>-0.84742200000000001</v>
      </c>
      <c r="H330" s="58">
        <v>-8.6000000000000007E-6</v>
      </c>
      <c r="I330" s="59">
        <f t="shared" ref="I330:I357" si="5">H330/$H$9</f>
        <v>-1.2513233064380737E-8</v>
      </c>
      <c r="J330" s="59">
        <f>H330/'סכום נכסי הקרן'!$C$41</f>
        <v>-1.8624286405142458E-11</v>
      </c>
    </row>
    <row r="331" spans="1:10">
      <c r="A331" t="s">
        <v>3352</v>
      </c>
      <c r="B331" t="s">
        <v>3353</v>
      </c>
      <c r="C331" t="s">
        <v>2773</v>
      </c>
      <c r="D331" t="s">
        <v>102</v>
      </c>
      <c r="E331" s="67">
        <v>45288</v>
      </c>
      <c r="F331" s="58">
        <v>0.68472299999999986</v>
      </c>
      <c r="G331" s="58">
        <v>0.37514199999999998</v>
      </c>
      <c r="H331" s="58">
        <v>2.5690000000000003E-6</v>
      </c>
      <c r="I331" s="59">
        <f t="shared" si="5"/>
        <v>3.7379646212086177E-9</v>
      </c>
      <c r="J331" s="59">
        <f>H331/'סכום נכסי הקרן'!$C$41</f>
        <v>5.563464159861742E-12</v>
      </c>
    </row>
    <row r="332" spans="1:10">
      <c r="A332" t="s">
        <v>3354</v>
      </c>
      <c r="B332" t="s">
        <v>3355</v>
      </c>
      <c r="C332" t="s">
        <v>2773</v>
      </c>
      <c r="D332" t="s">
        <v>102</v>
      </c>
      <c r="E332" s="67">
        <v>45288</v>
      </c>
      <c r="F332" s="58">
        <v>0.68533999999999995</v>
      </c>
      <c r="G332" s="58">
        <v>0.46477299999999999</v>
      </c>
      <c r="H332" s="58">
        <v>3.185E-6</v>
      </c>
      <c r="I332" s="59">
        <f t="shared" si="5"/>
        <v>4.6342613151224002E-9</v>
      </c>
      <c r="J332" s="59">
        <f>H332/'סכום נכסי הקרן'!$C$41</f>
        <v>6.8974828139975263E-12</v>
      </c>
    </row>
    <row r="333" spans="1:10">
      <c r="A333" t="s">
        <v>3356</v>
      </c>
      <c r="B333" t="s">
        <v>3357</v>
      </c>
      <c r="C333" t="s">
        <v>2773</v>
      </c>
      <c r="D333" t="s">
        <v>104</v>
      </c>
      <c r="E333" s="67">
        <v>45280</v>
      </c>
      <c r="F333" s="58">
        <v>1.13375</v>
      </c>
      <c r="G333" s="58">
        <v>-0.50404000000000004</v>
      </c>
      <c r="H333" s="58">
        <v>-5.7150000000000003E-6</v>
      </c>
      <c r="I333" s="59">
        <f t="shared" si="5"/>
        <v>-8.3154798794111514E-9</v>
      </c>
      <c r="J333" s="59">
        <f>H333/'סכום נכסי הקרן'!$C$41</f>
        <v>-1.2376488000626646E-11</v>
      </c>
    </row>
    <row r="334" spans="1:10">
      <c r="A334" t="s">
        <v>3358</v>
      </c>
      <c r="B334" t="s">
        <v>3359</v>
      </c>
      <c r="C334" t="s">
        <v>2773</v>
      </c>
      <c r="D334" t="s">
        <v>104</v>
      </c>
      <c r="E334" s="67">
        <v>45281</v>
      </c>
      <c r="F334" s="58">
        <v>1.17391</v>
      </c>
      <c r="G334" s="58">
        <v>-0.41282000000000002</v>
      </c>
      <c r="H334" s="58">
        <v>-4.8459999999999999E-6</v>
      </c>
      <c r="I334" s="59">
        <f t="shared" si="5"/>
        <v>-7.0510613290684927E-9</v>
      </c>
      <c r="J334" s="59">
        <f>H334/'סכום נכסי הקרן'!$C$41</f>
        <v>-1.0494568827827947E-11</v>
      </c>
    </row>
    <row r="335" spans="1:10">
      <c r="A335" t="s">
        <v>3360</v>
      </c>
      <c r="B335" t="s">
        <v>3361</v>
      </c>
      <c r="C335" t="s">
        <v>2773</v>
      </c>
      <c r="D335" t="s">
        <v>100</v>
      </c>
      <c r="E335" s="67">
        <v>45251</v>
      </c>
      <c r="F335" s="58">
        <v>0.92745699999999998</v>
      </c>
      <c r="G335" s="58">
        <v>-3.6627640000000001</v>
      </c>
      <c r="H335" s="58">
        <v>-3.3971000000000004E-5</v>
      </c>
      <c r="I335" s="59">
        <f t="shared" si="5"/>
        <v>-4.9428725631404419E-8</v>
      </c>
      <c r="J335" s="59">
        <f>H335/'סכום נכסי הקרן'!$C$41</f>
        <v>-7.3568096915010983E-11</v>
      </c>
    </row>
    <row r="336" spans="1:10">
      <c r="A336" t="s">
        <v>3362</v>
      </c>
      <c r="B336" t="s">
        <v>3363</v>
      </c>
      <c r="C336" t="s">
        <v>2773</v>
      </c>
      <c r="D336" t="s">
        <v>100</v>
      </c>
      <c r="E336" s="67">
        <v>45251</v>
      </c>
      <c r="F336" s="58">
        <v>0.92631699999999995</v>
      </c>
      <c r="G336" s="58">
        <v>-3.7899940000000001</v>
      </c>
      <c r="H336" s="58">
        <v>-3.5107000000000001E-5</v>
      </c>
      <c r="I336" s="59">
        <f t="shared" si="5"/>
        <v>-5.1081636417583077E-8</v>
      </c>
      <c r="J336" s="59">
        <f>H336/'סכום נכסי הקרן'!$C$41</f>
        <v>-7.602823521224841E-11</v>
      </c>
    </row>
    <row r="337" spans="1:10">
      <c r="A337" t="s">
        <v>3364</v>
      </c>
      <c r="B337" t="s">
        <v>3365</v>
      </c>
      <c r="C337" t="s">
        <v>2773</v>
      </c>
      <c r="D337" t="s">
        <v>100</v>
      </c>
      <c r="E337" s="67">
        <v>45251</v>
      </c>
      <c r="F337" s="58">
        <v>1.8937040000000003</v>
      </c>
      <c r="G337" s="58">
        <v>-3.8465410000000002</v>
      </c>
      <c r="H337" s="58">
        <v>-7.2842000000000005E-5</v>
      </c>
      <c r="I337" s="59">
        <f t="shared" si="5"/>
        <v>-1.0598708405530483E-7</v>
      </c>
      <c r="J337" s="59">
        <f>H337/'סכום נכסי הקרן'!$C$41</f>
        <v>-1.5774770585155663E-10</v>
      </c>
    </row>
    <row r="338" spans="1:10">
      <c r="A338" t="s">
        <v>3366</v>
      </c>
      <c r="B338" t="s">
        <v>3367</v>
      </c>
      <c r="C338" t="s">
        <v>2773</v>
      </c>
      <c r="D338" t="s">
        <v>100</v>
      </c>
      <c r="E338" s="67">
        <v>45250</v>
      </c>
      <c r="F338" s="58">
        <v>0.62866</v>
      </c>
      <c r="G338" s="58">
        <v>-4.2706439999999999</v>
      </c>
      <c r="H338" s="58">
        <v>-2.6848000000000001E-5</v>
      </c>
      <c r="I338" s="59">
        <f t="shared" si="5"/>
        <v>-3.9064567594476042E-8</v>
      </c>
      <c r="J338" s="59">
        <f>H338/'סכום נכסי הקרן'!$C$41</f>
        <v>-5.8142423419216829E-11</v>
      </c>
    </row>
    <row r="339" spans="1:10">
      <c r="A339" t="s">
        <v>3368</v>
      </c>
      <c r="B339" t="s">
        <v>3369</v>
      </c>
      <c r="C339" t="s">
        <v>2773</v>
      </c>
      <c r="D339" t="s">
        <v>100</v>
      </c>
      <c r="E339" s="67">
        <v>45250</v>
      </c>
      <c r="F339" s="58">
        <v>1.8855960000000003</v>
      </c>
      <c r="G339" s="58">
        <v>-4.291849</v>
      </c>
      <c r="H339" s="58">
        <v>-8.0927000000000006E-5</v>
      </c>
      <c r="I339" s="59">
        <f t="shared" si="5"/>
        <v>-1.1775097816292323E-7</v>
      </c>
      <c r="J339" s="59">
        <f>H339/'סכום נכסי הקרן'!$C$41</f>
        <v>-1.7525670068708882E-10</v>
      </c>
    </row>
    <row r="340" spans="1:10">
      <c r="A340" t="s">
        <v>3370</v>
      </c>
      <c r="B340" t="s">
        <v>3371</v>
      </c>
      <c r="C340" t="s">
        <v>2773</v>
      </c>
      <c r="D340" t="s">
        <v>100</v>
      </c>
      <c r="E340" s="67">
        <v>45253</v>
      </c>
      <c r="F340" s="58">
        <v>1.24976</v>
      </c>
      <c r="G340" s="58">
        <v>-4.8997299999999999</v>
      </c>
      <c r="H340" s="58">
        <v>-6.1234999999999992E-5</v>
      </c>
      <c r="I340" s="59">
        <f t="shared" si="5"/>
        <v>-8.9098584499692353E-8</v>
      </c>
      <c r="J340" s="59">
        <f>H340/'סכום נכסי הקרן'!$C$41</f>
        <v>-1.3261141604870911E-10</v>
      </c>
    </row>
    <row r="341" spans="1:10">
      <c r="A341" t="s">
        <v>3372</v>
      </c>
      <c r="B341" t="s">
        <v>3373</v>
      </c>
      <c r="C341" t="s">
        <v>2773</v>
      </c>
      <c r="D341" t="s">
        <v>100</v>
      </c>
      <c r="E341" s="67">
        <v>45252</v>
      </c>
      <c r="F341" s="58">
        <v>1.248032</v>
      </c>
      <c r="G341" s="58">
        <v>-5.0446309999999999</v>
      </c>
      <c r="H341" s="58">
        <v>-6.2959000000000005E-5</v>
      </c>
      <c r="I341" s="59">
        <f t="shared" si="5"/>
        <v>-9.1607051220970548E-8</v>
      </c>
      <c r="J341" s="59">
        <f>H341/'סכום נכסי הקרן'!$C$41</f>
        <v>-1.3634493578853071E-10</v>
      </c>
    </row>
    <row r="342" spans="1:10" s="75" customFormat="1">
      <c r="A342" s="60" t="s">
        <v>1781</v>
      </c>
      <c r="B342" s="129" t="s">
        <v>3488</v>
      </c>
      <c r="C342" s="129" t="s">
        <v>3488</v>
      </c>
      <c r="D342" s="129" t="s">
        <v>3488</v>
      </c>
      <c r="E342" s="129" t="s">
        <v>3488</v>
      </c>
      <c r="F342" s="129" t="s">
        <v>3488</v>
      </c>
      <c r="G342" s="129" t="s">
        <v>3488</v>
      </c>
      <c r="H342" s="62">
        <f>SUM(H343:H345)</f>
        <v>13.357412448</v>
      </c>
      <c r="I342" s="61">
        <f t="shared" si="5"/>
        <v>1.9435397104521444E-2</v>
      </c>
      <c r="J342" s="61">
        <f>H342/'סכום נכסי הקרן'!$C$41</f>
        <v>2.8927008728275236E-5</v>
      </c>
    </row>
    <row r="343" spans="1:10">
      <c r="A343" t="s">
        <v>3374</v>
      </c>
      <c r="B343" t="s">
        <v>3375</v>
      </c>
      <c r="C343" t="s">
        <v>2773</v>
      </c>
      <c r="D343" t="s">
        <v>98</v>
      </c>
      <c r="E343" s="67">
        <v>45280</v>
      </c>
      <c r="F343" s="58">
        <v>409217.65</v>
      </c>
      <c r="G343" s="58">
        <v>0.80555399999999999</v>
      </c>
      <c r="H343" s="58">
        <v>3.2964691480000003</v>
      </c>
      <c r="I343" s="59">
        <f t="shared" si="5"/>
        <v>4.7964519463330928E-3</v>
      </c>
      <c r="J343" s="59">
        <f>H343/'סכום נכסי הקרן'!$C$41</f>
        <v>7.1388820393102268E-6</v>
      </c>
    </row>
    <row r="344" spans="1:10">
      <c r="A344" t="s">
        <v>3376</v>
      </c>
      <c r="B344" t="s">
        <v>3377</v>
      </c>
      <c r="C344" t="s">
        <v>2773</v>
      </c>
      <c r="D344" t="s">
        <v>98</v>
      </c>
      <c r="E344" s="67">
        <v>45280</v>
      </c>
      <c r="F344" s="58">
        <v>818435.3</v>
      </c>
      <c r="G344" s="58">
        <v>0.78289699999999995</v>
      </c>
      <c r="H344" s="58">
        <v>6.4075054109999998</v>
      </c>
      <c r="I344" s="59">
        <f t="shared" si="5"/>
        <v>9.3230940196655423E-3</v>
      </c>
      <c r="J344" s="59">
        <f>H344/'סכום נכסי הקרן'!$C$41</f>
        <v>1.3876187897321399E-5</v>
      </c>
    </row>
    <row r="345" spans="1:10">
      <c r="A345" t="s">
        <v>3378</v>
      </c>
      <c r="B345" t="s">
        <v>3379</v>
      </c>
      <c r="C345" t="s">
        <v>2773</v>
      </c>
      <c r="D345" t="s">
        <v>98</v>
      </c>
      <c r="E345" s="67">
        <v>45279</v>
      </c>
      <c r="F345" s="58">
        <v>818435.3</v>
      </c>
      <c r="G345" s="58">
        <v>0.44639299999999998</v>
      </c>
      <c r="H345" s="58">
        <v>3.6534378889999997</v>
      </c>
      <c r="I345" s="59">
        <f t="shared" si="5"/>
        <v>5.3158511385228077E-3</v>
      </c>
      <c r="J345" s="59">
        <f>H345/'סכום נכסי הקרן'!$C$41</f>
        <v>7.9119387916436114E-6</v>
      </c>
    </row>
    <row r="346" spans="1:10" s="75" customFormat="1">
      <c r="A346" s="60" t="s">
        <v>3380</v>
      </c>
      <c r="B346" s="129" t="s">
        <v>3488</v>
      </c>
      <c r="C346" s="129" t="s">
        <v>3488</v>
      </c>
      <c r="D346" s="129" t="s">
        <v>3488</v>
      </c>
      <c r="E346" s="129" t="s">
        <v>3488</v>
      </c>
      <c r="F346" s="129" t="s">
        <v>3488</v>
      </c>
      <c r="G346" s="129" t="s">
        <v>3488</v>
      </c>
      <c r="H346" s="62">
        <f>H347+H355</f>
        <v>166.46428829999999</v>
      </c>
      <c r="I346" s="61">
        <f t="shared" si="5"/>
        <v>0.24221005074350779</v>
      </c>
      <c r="J346" s="61">
        <f>H346/'סכום נכסי הקרן'!$C$41</f>
        <v>3.6049750947993078E-4</v>
      </c>
    </row>
    <row r="347" spans="1:10" s="75" customFormat="1">
      <c r="A347" s="60" t="s">
        <v>1779</v>
      </c>
      <c r="B347" s="129" t="s">
        <v>3488</v>
      </c>
      <c r="C347" s="129" t="s">
        <v>3488</v>
      </c>
      <c r="D347" s="129" t="s">
        <v>3488</v>
      </c>
      <c r="E347" s="129" t="s">
        <v>3488</v>
      </c>
      <c r="F347" s="129" t="s">
        <v>3488</v>
      </c>
      <c r="G347" s="129" t="s">
        <v>3488</v>
      </c>
      <c r="H347" s="62">
        <f>SUM(H348:H354)</f>
        <v>1.1089817E-2</v>
      </c>
      <c r="I347" s="61">
        <f t="shared" si="5"/>
        <v>1.6135984274689717E-5</v>
      </c>
      <c r="J347" s="61">
        <f>H347/'סכום נכסי הקרן'!$C$41</f>
        <v>2.4016270696350896E-8</v>
      </c>
    </row>
    <row r="348" spans="1:10">
      <c r="A348" t="s">
        <v>3381</v>
      </c>
      <c r="B348" t="s">
        <v>3382</v>
      </c>
      <c r="C348" t="s">
        <v>2773</v>
      </c>
      <c r="D348" t="s">
        <v>100</v>
      </c>
      <c r="E348" s="67">
        <v>44972</v>
      </c>
      <c r="F348" s="58">
        <v>30.732392000000001</v>
      </c>
      <c r="G348" s="58">
        <v>6.601216</v>
      </c>
      <c r="H348" s="58">
        <v>2.0287120000000002E-3</v>
      </c>
      <c r="I348" s="59">
        <f t="shared" si="5"/>
        <v>2.9518309391286016E-6</v>
      </c>
      <c r="J348" s="59">
        <f>H348/'סכום נכסי הקרן'!$C$41</f>
        <v>4.3934085257615546E-9</v>
      </c>
    </row>
    <row r="349" spans="1:10">
      <c r="A349" t="s">
        <v>3383</v>
      </c>
      <c r="B349" t="s">
        <v>3384</v>
      </c>
      <c r="C349" t="s">
        <v>2773</v>
      </c>
      <c r="D349" t="s">
        <v>167</v>
      </c>
      <c r="E349" s="67">
        <v>44972</v>
      </c>
      <c r="F349" s="58">
        <v>15.309001</v>
      </c>
      <c r="G349" s="58">
        <v>21.096354000000002</v>
      </c>
      <c r="H349" s="58">
        <v>3.2296409999999997E-3</v>
      </c>
      <c r="I349" s="59">
        <f t="shared" si="5"/>
        <v>4.6992151799162389E-6</v>
      </c>
      <c r="J349" s="59">
        <f>H349/'סכום נכסי הקרן'!$C$41</f>
        <v>6.9941580197431034E-9</v>
      </c>
    </row>
    <row r="350" spans="1:10">
      <c r="A350" t="s">
        <v>3385</v>
      </c>
      <c r="B350" t="s">
        <v>3386</v>
      </c>
      <c r="C350" t="s">
        <v>2773</v>
      </c>
      <c r="D350" t="s">
        <v>100</v>
      </c>
      <c r="E350" s="67">
        <v>45068</v>
      </c>
      <c r="F350" s="58">
        <v>3.0930360000000001</v>
      </c>
      <c r="G350" s="58">
        <v>14.887363000000001</v>
      </c>
      <c r="H350" s="58">
        <v>4.6047200000000002E-4</v>
      </c>
      <c r="I350" s="59">
        <f t="shared" si="5"/>
        <v>6.6999923902575884E-7</v>
      </c>
      <c r="J350" s="59">
        <f>H350/'סכום נכסי הקרן'!$C$41</f>
        <v>9.9720493134287879E-10</v>
      </c>
    </row>
    <row r="351" spans="1:10">
      <c r="A351" t="s">
        <v>3381</v>
      </c>
      <c r="B351" t="s">
        <v>3387</v>
      </c>
      <c r="C351" t="s">
        <v>2773</v>
      </c>
      <c r="D351" t="s">
        <v>100</v>
      </c>
      <c r="E351" s="67">
        <v>45069</v>
      </c>
      <c r="F351" s="58">
        <v>24.393048</v>
      </c>
      <c r="G351" s="58">
        <v>12.757655</v>
      </c>
      <c r="H351" s="58">
        <v>3.1119810000000002E-3</v>
      </c>
      <c r="I351" s="59">
        <f t="shared" si="5"/>
        <v>4.5280166912703053E-6</v>
      </c>
      <c r="J351" s="59">
        <f>H351/'סכום נכסי הקרן'!$C$41</f>
        <v>6.7393517943443764E-9</v>
      </c>
    </row>
    <row r="352" spans="1:10">
      <c r="A352" t="s">
        <v>3383</v>
      </c>
      <c r="B352" t="s">
        <v>3388</v>
      </c>
      <c r="C352" t="s">
        <v>2773</v>
      </c>
      <c r="D352" t="s">
        <v>167</v>
      </c>
      <c r="E352" s="67">
        <v>45082</v>
      </c>
      <c r="F352" s="58">
        <v>7.9890179999999997</v>
      </c>
      <c r="G352" s="58">
        <v>7.888477</v>
      </c>
      <c r="H352" s="58">
        <v>6.30212E-4</v>
      </c>
      <c r="I352" s="59">
        <f t="shared" si="5"/>
        <v>9.1697553906622227E-7</v>
      </c>
      <c r="J352" s="59">
        <f>H352/'סכום נכסי הקרן'!$C$41</f>
        <v>1.3647963702276325E-9</v>
      </c>
    </row>
    <row r="353" spans="1:10">
      <c r="A353" t="s">
        <v>3381</v>
      </c>
      <c r="B353" t="s">
        <v>3389</v>
      </c>
      <c r="C353" t="s">
        <v>2773</v>
      </c>
      <c r="D353" t="s">
        <v>100</v>
      </c>
      <c r="E353" s="67">
        <v>45153</v>
      </c>
      <c r="F353" s="58">
        <v>32.710343999999999</v>
      </c>
      <c r="G353" s="58">
        <v>5.9078999999999997</v>
      </c>
      <c r="H353" s="58">
        <v>1.9324939999999997E-3</v>
      </c>
      <c r="I353" s="59">
        <f t="shared" si="5"/>
        <v>2.8118311415717884E-6</v>
      </c>
      <c r="J353" s="59">
        <f>H353/'סכום נכסי הקרן'!$C$41</f>
        <v>4.1850374107231818E-9</v>
      </c>
    </row>
    <row r="354" spans="1:10">
      <c r="A354" t="s">
        <v>3390</v>
      </c>
      <c r="B354" t="s">
        <v>3391</v>
      </c>
      <c r="C354" t="s">
        <v>2773</v>
      </c>
      <c r="D354" t="s">
        <v>100</v>
      </c>
      <c r="E354" s="67">
        <v>45126</v>
      </c>
      <c r="F354" s="58">
        <v>4.168158</v>
      </c>
      <c r="G354" s="58">
        <v>-7.2860750000000003</v>
      </c>
      <c r="H354" s="58">
        <v>-3.0369499999999998E-4</v>
      </c>
      <c r="I354" s="59">
        <f t="shared" si="5"/>
        <v>-4.4188445528919849E-7</v>
      </c>
      <c r="J354" s="59">
        <f>H354/'סכום נכסי הקרן'!$C$41</f>
        <v>-6.5768635579183004E-10</v>
      </c>
    </row>
    <row r="355" spans="1:10" s="75" customFormat="1">
      <c r="A355" s="60" t="s">
        <v>1781</v>
      </c>
      <c r="B355" s="129" t="s">
        <v>3488</v>
      </c>
      <c r="C355" s="129" t="s">
        <v>3488</v>
      </c>
      <c r="D355" s="129" t="s">
        <v>3488</v>
      </c>
      <c r="E355" s="129" t="s">
        <v>3488</v>
      </c>
      <c r="F355" s="129" t="s">
        <v>3488</v>
      </c>
      <c r="G355" s="129" t="s">
        <v>3488</v>
      </c>
      <c r="H355" s="62">
        <f>SUM(H356:H357)</f>
        <v>166.45319848299999</v>
      </c>
      <c r="I355" s="61">
        <f t="shared" si="5"/>
        <v>0.2421939147592331</v>
      </c>
      <c r="J355" s="61">
        <f>H355/'סכום נכסי הקרן'!$C$41</f>
        <v>3.604734932092344E-4</v>
      </c>
    </row>
    <row r="356" spans="1:10">
      <c r="A356" t="s">
        <v>3392</v>
      </c>
      <c r="B356">
        <v>10001064</v>
      </c>
      <c r="C356" t="s">
        <v>2773</v>
      </c>
      <c r="D356" t="s">
        <v>100</v>
      </c>
      <c r="E356" s="67">
        <v>45195</v>
      </c>
      <c r="F356" s="58">
        <v>1744954.562923</v>
      </c>
      <c r="G356" s="58">
        <v>6.3506020000000003</v>
      </c>
      <c r="H356" s="58">
        <v>110.81512579999999</v>
      </c>
      <c r="I356" s="59">
        <f t="shared" si="5"/>
        <v>0.16123901118535705</v>
      </c>
      <c r="J356" s="59">
        <f>H356/'סכום נכסי הקרן'!$C$41</f>
        <v>2.3998286522338268E-4</v>
      </c>
    </row>
    <row r="357" spans="1:10">
      <c r="A357" t="s">
        <v>3392</v>
      </c>
      <c r="B357" t="s">
        <v>3393</v>
      </c>
      <c r="C357" t="s">
        <v>2773</v>
      </c>
      <c r="D357" t="s">
        <v>100</v>
      </c>
      <c r="E357" s="67">
        <v>45252</v>
      </c>
      <c r="F357" s="58">
        <v>1167536.9947210001</v>
      </c>
      <c r="G357" s="58">
        <v>4.7654230000000002</v>
      </c>
      <c r="H357" s="58">
        <v>55.638072682999997</v>
      </c>
      <c r="I357" s="59">
        <f t="shared" si="5"/>
        <v>8.0954903573876066E-2</v>
      </c>
      <c r="J357" s="59">
        <f>H357/'סכום נכסי הקרן'!$C$41</f>
        <v>1.2049062798585172E-4</v>
      </c>
    </row>
    <row r="358" spans="1:10" hidden="1">
      <c r="A358"/>
      <c r="B358"/>
      <c r="C358"/>
      <c r="D358"/>
      <c r="E358" s="67"/>
      <c r="F358" s="58"/>
      <c r="G358" s="58"/>
      <c r="H358" s="58"/>
      <c r="I358" s="59"/>
      <c r="J358" s="59"/>
    </row>
    <row r="359" spans="1:10" hidden="1">
      <c r="A359"/>
      <c r="B359"/>
      <c r="C359"/>
      <c r="D359"/>
      <c r="E359" s="67"/>
      <c r="F359" s="58"/>
      <c r="G359" s="58"/>
      <c r="H359" s="58"/>
      <c r="I359" s="59"/>
      <c r="J359" s="59"/>
    </row>
    <row r="360" spans="1:10" hidden="1">
      <c r="A360"/>
      <c r="B360"/>
      <c r="C360"/>
      <c r="D360"/>
      <c r="E360" s="67"/>
      <c r="F360" s="58"/>
      <c r="G360" s="58"/>
      <c r="H360" s="58"/>
      <c r="I360" s="59"/>
      <c r="J360" s="59"/>
    </row>
    <row r="361" spans="1:10" hidden="1">
      <c r="A361"/>
      <c r="B361"/>
      <c r="C361"/>
      <c r="D361"/>
      <c r="E361" s="67"/>
      <c r="F361" s="58"/>
      <c r="G361" s="58"/>
      <c r="H361" s="58"/>
      <c r="I361" s="59"/>
      <c r="J361" s="59"/>
    </row>
    <row r="362" spans="1:10" hidden="1">
      <c r="A362"/>
      <c r="B362"/>
      <c r="C362"/>
      <c r="D362"/>
      <c r="E362" s="67"/>
      <c r="F362" s="58"/>
      <c r="G362" s="58"/>
      <c r="H362" s="58"/>
      <c r="I362" s="59"/>
      <c r="J362" s="59"/>
    </row>
    <row r="363" spans="1:10" hidden="1">
      <c r="A363"/>
      <c r="B363"/>
      <c r="C363"/>
      <c r="D363"/>
      <c r="E363" s="67"/>
      <c r="F363" s="58"/>
      <c r="G363" s="58"/>
      <c r="H363" s="58"/>
      <c r="I363" s="59"/>
      <c r="J363" s="59"/>
    </row>
    <row r="364" spans="1:10" hidden="1">
      <c r="A364"/>
      <c r="B364"/>
      <c r="C364"/>
      <c r="D364"/>
      <c r="E364" s="67"/>
      <c r="F364" s="58"/>
      <c r="G364" s="58"/>
      <c r="H364" s="58"/>
      <c r="I364" s="59"/>
      <c r="J364" s="59"/>
    </row>
    <row r="365" spans="1:10" hidden="1">
      <c r="A365"/>
      <c r="B365"/>
      <c r="C365"/>
      <c r="D365"/>
      <c r="E365" s="67"/>
      <c r="F365" s="58"/>
      <c r="G365" s="58"/>
      <c r="H365" s="58"/>
      <c r="I365" s="59"/>
      <c r="J365" s="59"/>
    </row>
    <row r="366" spans="1:10" hidden="1">
      <c r="A366"/>
      <c r="B366"/>
      <c r="C366"/>
      <c r="D366"/>
      <c r="E366" s="67"/>
      <c r="F366" s="58"/>
      <c r="G366" s="58"/>
      <c r="H366" s="58"/>
      <c r="I366" s="59"/>
      <c r="J366" s="59"/>
    </row>
    <row r="367" spans="1:10" hidden="1">
      <c r="A367"/>
      <c r="B367"/>
      <c r="C367"/>
      <c r="D367"/>
      <c r="E367" s="67"/>
      <c r="F367" s="58"/>
      <c r="G367" s="58"/>
      <c r="H367" s="58"/>
      <c r="I367" s="59"/>
      <c r="J367" s="59"/>
    </row>
    <row r="368" spans="1:10" hidden="1">
      <c r="A368"/>
      <c r="B368"/>
      <c r="C368"/>
      <c r="D368"/>
      <c r="E368" s="67"/>
      <c r="F368" s="58"/>
      <c r="G368" s="58"/>
      <c r="H368" s="58"/>
      <c r="I368" s="59"/>
      <c r="J368" s="59"/>
    </row>
    <row r="369" spans="1:10" hidden="1">
      <c r="A369"/>
      <c r="B369"/>
      <c r="C369"/>
      <c r="D369"/>
      <c r="E369" s="67"/>
      <c r="F369" s="58"/>
      <c r="G369" s="58"/>
      <c r="H369" s="58"/>
      <c r="I369" s="59"/>
      <c r="J369" s="59"/>
    </row>
    <row r="370" spans="1:10" hidden="1">
      <c r="A370"/>
      <c r="B370"/>
      <c r="C370"/>
      <c r="D370"/>
      <c r="E370" s="67"/>
      <c r="F370" s="58"/>
      <c r="G370" s="58"/>
      <c r="H370" s="58"/>
      <c r="I370" s="59"/>
      <c r="J370" s="59"/>
    </row>
    <row r="371" spans="1:10" hidden="1">
      <c r="A371"/>
      <c r="B371"/>
      <c r="C371"/>
      <c r="D371"/>
      <c r="E371" s="67"/>
      <c r="F371" s="58"/>
      <c r="G371" s="58"/>
      <c r="H371" s="58"/>
      <c r="I371" s="59"/>
      <c r="J371" s="59"/>
    </row>
    <row r="372" spans="1:10" hidden="1">
      <c r="A372"/>
      <c r="B372"/>
      <c r="C372"/>
      <c r="D372"/>
      <c r="E372" s="67"/>
      <c r="F372" s="58"/>
      <c r="G372" s="58"/>
      <c r="H372" s="58"/>
      <c r="I372" s="59"/>
      <c r="J372" s="59"/>
    </row>
    <row r="373" spans="1:10" hidden="1">
      <c r="A373"/>
      <c r="B373"/>
      <c r="C373"/>
      <c r="D373"/>
      <c r="E373" s="67"/>
      <c r="F373" s="58"/>
      <c r="G373" s="58"/>
      <c r="H373" s="58"/>
      <c r="I373" s="59"/>
      <c r="J373" s="59"/>
    </row>
    <row r="374" spans="1:10" hidden="1">
      <c r="A374"/>
      <c r="B374"/>
      <c r="C374"/>
      <c r="D374"/>
      <c r="E374" s="67"/>
      <c r="F374" s="58"/>
      <c r="G374" s="58"/>
      <c r="H374" s="58"/>
      <c r="I374" s="59"/>
      <c r="J374" s="59"/>
    </row>
    <row r="375" spans="1:10" hidden="1">
      <c r="A375"/>
      <c r="B375"/>
      <c r="C375"/>
      <c r="D375"/>
      <c r="E375" s="67"/>
      <c r="F375" s="58"/>
      <c r="G375" s="58"/>
      <c r="H375" s="58"/>
      <c r="I375" s="59"/>
      <c r="J375" s="59"/>
    </row>
    <row r="376" spans="1:10" hidden="1">
      <c r="A376"/>
      <c r="B376"/>
      <c r="C376"/>
      <c r="D376"/>
      <c r="E376" s="67"/>
      <c r="F376" s="58"/>
      <c r="G376" s="58"/>
      <c r="H376" s="58"/>
      <c r="I376" s="59"/>
      <c r="J376" s="59"/>
    </row>
    <row r="377" spans="1:10" hidden="1">
      <c r="A377"/>
      <c r="B377"/>
      <c r="C377"/>
      <c r="D377"/>
      <c r="E377" s="67"/>
      <c r="F377" s="58"/>
      <c r="G377" s="58"/>
      <c r="H377" s="58"/>
      <c r="I377" s="59"/>
      <c r="J377" s="59"/>
    </row>
    <row r="378" spans="1:10" hidden="1">
      <c r="A378"/>
      <c r="B378"/>
      <c r="C378"/>
      <c r="D378"/>
      <c r="E378" s="67"/>
      <c r="F378" s="58"/>
      <c r="G378" s="58"/>
      <c r="H378" s="58"/>
      <c r="I378" s="59"/>
      <c r="J378" s="59"/>
    </row>
    <row r="379" spans="1:10" hidden="1">
      <c r="A379"/>
      <c r="B379"/>
      <c r="C379"/>
      <c r="D379"/>
      <c r="E379" s="67"/>
      <c r="F379" s="58"/>
      <c r="G379" s="58"/>
      <c r="H379" s="58"/>
      <c r="I379" s="59"/>
      <c r="J379" s="59"/>
    </row>
    <row r="380" spans="1:10" hidden="1">
      <c r="A380"/>
      <c r="B380"/>
      <c r="C380"/>
      <c r="D380"/>
      <c r="E380" s="67"/>
      <c r="F380" s="58"/>
      <c r="G380" s="58"/>
      <c r="H380" s="58"/>
      <c r="I380" s="59"/>
      <c r="J380" s="59"/>
    </row>
    <row r="381" spans="1:10" hidden="1">
      <c r="A381"/>
      <c r="B381"/>
      <c r="C381"/>
      <c r="D381"/>
      <c r="E381" s="67"/>
      <c r="F381" s="58"/>
      <c r="G381" s="58"/>
      <c r="H381" s="58"/>
      <c r="I381" s="59"/>
      <c r="J381" s="59"/>
    </row>
    <row r="382" spans="1:10" hidden="1">
      <c r="A382"/>
      <c r="B382"/>
      <c r="C382"/>
      <c r="D382"/>
      <c r="E382" s="67"/>
      <c r="F382" s="58"/>
      <c r="G382" s="58"/>
      <c r="H382" s="58"/>
      <c r="I382" s="59"/>
      <c r="J382" s="59"/>
    </row>
    <row r="383" spans="1:10" hidden="1">
      <c r="A383"/>
      <c r="B383"/>
      <c r="C383"/>
      <c r="D383"/>
      <c r="E383" s="67"/>
      <c r="F383" s="58"/>
      <c r="G383" s="58"/>
      <c r="H383" s="58"/>
      <c r="I383" s="59"/>
      <c r="J383" s="59"/>
    </row>
    <row r="384" spans="1:10" hidden="1">
      <c r="A384"/>
      <c r="B384"/>
      <c r="C384"/>
      <c r="D384"/>
      <c r="E384" s="67"/>
      <c r="F384" s="58"/>
      <c r="G384" s="58"/>
      <c r="H384" s="58"/>
      <c r="I384" s="59"/>
      <c r="J384" s="59"/>
    </row>
    <row r="385" spans="1:10" hidden="1">
      <c r="A385"/>
      <c r="B385"/>
      <c r="C385"/>
      <c r="D385"/>
      <c r="E385" s="67"/>
      <c r="F385" s="58"/>
      <c r="G385" s="58"/>
      <c r="H385" s="58"/>
      <c r="I385" s="59"/>
      <c r="J385" s="59"/>
    </row>
    <row r="386" spans="1:10" hidden="1">
      <c r="A386"/>
      <c r="B386"/>
      <c r="C386"/>
      <c r="D386"/>
      <c r="E386" s="67"/>
      <c r="F386" s="58"/>
      <c r="G386" s="58"/>
      <c r="H386" s="58"/>
      <c r="I386" s="59"/>
      <c r="J386" s="59"/>
    </row>
    <row r="387" spans="1:10" hidden="1">
      <c r="A387"/>
      <c r="B387"/>
      <c r="C387"/>
      <c r="D387"/>
      <c r="E387" s="67"/>
      <c r="F387" s="58"/>
      <c r="G387" s="58"/>
      <c r="H387" s="58"/>
      <c r="I387" s="59"/>
      <c r="J387" s="59"/>
    </row>
    <row r="388" spans="1:10" hidden="1">
      <c r="A388"/>
      <c r="B388"/>
      <c r="C388"/>
      <c r="D388"/>
      <c r="E388" s="67"/>
      <c r="F388" s="58"/>
      <c r="G388" s="58"/>
      <c r="H388" s="58"/>
      <c r="I388" s="59"/>
      <c r="J388" s="59"/>
    </row>
    <row r="389" spans="1:10" hidden="1">
      <c r="A389"/>
      <c r="B389"/>
      <c r="C389"/>
      <c r="D389"/>
      <c r="E389" s="67"/>
      <c r="F389" s="58"/>
      <c r="G389" s="58"/>
      <c r="H389" s="58"/>
      <c r="I389" s="59"/>
      <c r="J389" s="59"/>
    </row>
    <row r="390" spans="1:10" hidden="1">
      <c r="A390"/>
      <c r="B390"/>
      <c r="C390"/>
      <c r="D390"/>
      <c r="E390" s="67"/>
      <c r="F390" s="58"/>
      <c r="G390" s="58"/>
      <c r="H390" s="58"/>
      <c r="I390" s="59"/>
      <c r="J390" s="59"/>
    </row>
    <row r="391" spans="1:10" hidden="1">
      <c r="A391"/>
      <c r="B391"/>
      <c r="C391"/>
      <c r="D391"/>
      <c r="E391" s="67"/>
      <c r="F391" s="58"/>
      <c r="G391" s="58"/>
      <c r="H391" s="58"/>
      <c r="I391" s="59"/>
      <c r="J391" s="59"/>
    </row>
    <row r="392" spans="1:10" hidden="1">
      <c r="A392"/>
      <c r="B392"/>
      <c r="C392"/>
      <c r="D392"/>
      <c r="E392" s="67"/>
      <c r="F392" s="58"/>
      <c r="G392" s="58"/>
      <c r="H392" s="58"/>
      <c r="I392" s="59"/>
      <c r="J392" s="59"/>
    </row>
    <row r="393" spans="1:10" hidden="1">
      <c r="A393"/>
      <c r="B393"/>
      <c r="C393"/>
      <c r="D393"/>
      <c r="E393" s="67"/>
      <c r="F393" s="58"/>
      <c r="G393" s="58"/>
      <c r="H393" s="58"/>
      <c r="I393" s="59"/>
      <c r="J393" s="59"/>
    </row>
    <row r="394" spans="1:10" hidden="1">
      <c r="A394"/>
      <c r="B394"/>
      <c r="C394"/>
      <c r="D394"/>
      <c r="E394" s="67"/>
      <c r="F394" s="58"/>
      <c r="G394" s="58"/>
      <c r="H394" s="58"/>
      <c r="I394" s="59"/>
      <c r="J394" s="59"/>
    </row>
    <row r="395" spans="1:10" hidden="1">
      <c r="A395"/>
      <c r="B395"/>
      <c r="C395"/>
      <c r="D395"/>
      <c r="E395" s="67"/>
      <c r="F395" s="58"/>
      <c r="G395" s="58"/>
      <c r="H395" s="58"/>
      <c r="I395" s="59"/>
      <c r="J395" s="59"/>
    </row>
    <row r="396" spans="1:10" hidden="1">
      <c r="A396"/>
      <c r="B396"/>
      <c r="C396"/>
      <c r="D396"/>
      <c r="E396" s="67"/>
      <c r="F396" s="58"/>
      <c r="G396" s="58"/>
      <c r="H396" s="58"/>
      <c r="I396" s="59"/>
      <c r="J396" s="59"/>
    </row>
    <row r="397" spans="1:10" hidden="1">
      <c r="A397"/>
      <c r="B397"/>
      <c r="C397"/>
      <c r="D397"/>
      <c r="E397" s="67"/>
      <c r="F397" s="58"/>
      <c r="G397" s="58"/>
      <c r="H397" s="58"/>
      <c r="I397" s="59"/>
      <c r="J397" s="59"/>
    </row>
    <row r="398" spans="1:10" hidden="1">
      <c r="A398"/>
      <c r="B398"/>
      <c r="C398"/>
      <c r="D398"/>
      <c r="E398" s="67"/>
      <c r="F398" s="58"/>
      <c r="G398" s="58"/>
      <c r="H398" s="58"/>
      <c r="I398" s="59"/>
      <c r="J398" s="59"/>
    </row>
    <row r="399" spans="1:10" hidden="1">
      <c r="A399"/>
      <c r="B399"/>
      <c r="C399"/>
      <c r="D399"/>
      <c r="E399" s="67"/>
      <c r="F399" s="58"/>
      <c r="G399" s="58"/>
      <c r="H399" s="58"/>
      <c r="I399" s="59"/>
      <c r="J399" s="59"/>
    </row>
    <row r="400" spans="1:10" hidden="1">
      <c r="A400"/>
      <c r="B400"/>
      <c r="C400"/>
      <c r="D400"/>
      <c r="E400" s="67"/>
      <c r="F400" s="58"/>
      <c r="G400" s="58"/>
      <c r="H400" s="58"/>
      <c r="I400" s="59"/>
      <c r="J400" s="59"/>
    </row>
    <row r="401" spans="1:10" hidden="1">
      <c r="A401"/>
      <c r="B401"/>
      <c r="C401"/>
      <c r="D401"/>
      <c r="E401" s="67"/>
      <c r="F401" s="58"/>
      <c r="G401" s="58"/>
      <c r="H401" s="58"/>
      <c r="I401" s="59"/>
      <c r="J401" s="59"/>
    </row>
    <row r="402" spans="1:10" hidden="1">
      <c r="A402"/>
      <c r="B402"/>
      <c r="C402"/>
      <c r="D402"/>
      <c r="E402" s="67"/>
      <c r="F402" s="58"/>
      <c r="G402" s="58"/>
      <c r="H402" s="58"/>
      <c r="I402" s="59"/>
      <c r="J402" s="59"/>
    </row>
    <row r="403" spans="1:10" hidden="1">
      <c r="A403"/>
      <c r="B403"/>
      <c r="C403"/>
      <c r="D403"/>
      <c r="E403" s="67"/>
      <c r="F403" s="58"/>
      <c r="G403" s="58"/>
      <c r="H403" s="58"/>
      <c r="I403" s="59"/>
      <c r="J403" s="59"/>
    </row>
    <row r="404" spans="1:10" hidden="1">
      <c r="A404"/>
      <c r="B404"/>
      <c r="C404"/>
      <c r="D404"/>
      <c r="E404" s="67"/>
      <c r="F404" s="58"/>
      <c r="G404" s="58"/>
      <c r="H404" s="58"/>
      <c r="I404" s="59"/>
      <c r="J404" s="59"/>
    </row>
    <row r="405" spans="1:10" hidden="1">
      <c r="A405"/>
      <c r="B405"/>
      <c r="C405"/>
      <c r="D405"/>
      <c r="E405" s="67"/>
      <c r="F405" s="58"/>
      <c r="G405" s="58"/>
      <c r="H405" s="58"/>
      <c r="I405" s="59"/>
      <c r="J405" s="59"/>
    </row>
    <row r="406" spans="1:10" hidden="1">
      <c r="A406"/>
      <c r="B406"/>
      <c r="C406"/>
      <c r="D406"/>
      <c r="E406" s="67"/>
      <c r="F406" s="58"/>
      <c r="G406" s="58"/>
      <c r="H406" s="58"/>
      <c r="I406" s="59"/>
      <c r="J406" s="59"/>
    </row>
    <row r="407" spans="1:10" hidden="1">
      <c r="A407"/>
      <c r="B407"/>
      <c r="C407"/>
      <c r="D407"/>
      <c r="E407" s="67"/>
      <c r="F407" s="58"/>
      <c r="G407" s="58"/>
      <c r="H407" s="58"/>
      <c r="I407" s="59"/>
      <c r="J407" s="59"/>
    </row>
    <row r="408" spans="1:10" hidden="1">
      <c r="A408"/>
      <c r="B408"/>
      <c r="C408"/>
      <c r="D408"/>
      <c r="E408" s="67"/>
      <c r="F408" s="58"/>
      <c r="G408" s="58"/>
      <c r="H408" s="58"/>
      <c r="I408" s="59"/>
      <c r="J408" s="59"/>
    </row>
    <row r="409" spans="1:10" hidden="1">
      <c r="A409"/>
      <c r="B409"/>
      <c r="C409"/>
      <c r="D409"/>
      <c r="E409" s="67"/>
      <c r="F409" s="58"/>
      <c r="G409" s="58"/>
      <c r="H409" s="58"/>
      <c r="I409" s="59"/>
      <c r="J409" s="59"/>
    </row>
    <row r="410" spans="1:10" hidden="1">
      <c r="A410"/>
      <c r="B410"/>
      <c r="C410"/>
      <c r="D410"/>
      <c r="E410" s="67"/>
      <c r="F410" s="58"/>
      <c r="G410" s="58"/>
      <c r="H410" s="58"/>
      <c r="I410" s="59"/>
      <c r="J410" s="59"/>
    </row>
    <row r="411" spans="1:10" hidden="1">
      <c r="A411"/>
      <c r="B411"/>
      <c r="C411"/>
      <c r="D411"/>
      <c r="E411" s="67"/>
      <c r="F411" s="58"/>
      <c r="G411" s="58"/>
      <c r="H411" s="58"/>
      <c r="I411" s="59"/>
      <c r="J411" s="59"/>
    </row>
    <row r="412" spans="1:10" hidden="1">
      <c r="A412"/>
      <c r="B412"/>
      <c r="C412"/>
      <c r="D412"/>
      <c r="E412" s="67"/>
      <c r="F412" s="58"/>
      <c r="G412" s="58"/>
      <c r="H412" s="58"/>
      <c r="I412" s="59"/>
      <c r="J412" s="59"/>
    </row>
    <row r="413" spans="1:10" hidden="1">
      <c r="A413"/>
      <c r="B413"/>
      <c r="C413"/>
      <c r="D413"/>
      <c r="E413" s="67"/>
      <c r="F413" s="58"/>
      <c r="G413" s="58"/>
      <c r="H413" s="58"/>
      <c r="I413" s="59"/>
      <c r="J413" s="59"/>
    </row>
    <row r="414" spans="1:10" hidden="1">
      <c r="A414"/>
      <c r="B414"/>
      <c r="C414"/>
      <c r="D414"/>
      <c r="E414" s="67"/>
      <c r="F414" s="58"/>
      <c r="G414" s="58"/>
      <c r="H414" s="58"/>
      <c r="I414" s="59"/>
      <c r="J414" s="59"/>
    </row>
    <row r="415" spans="1:10" hidden="1">
      <c r="A415"/>
      <c r="B415"/>
      <c r="C415"/>
      <c r="D415"/>
      <c r="E415" s="67"/>
      <c r="F415" s="58"/>
      <c r="G415" s="58"/>
      <c r="H415" s="58"/>
      <c r="I415" s="59"/>
      <c r="J415" s="59"/>
    </row>
    <row r="416" spans="1:10" hidden="1">
      <c r="A416"/>
      <c r="B416"/>
      <c r="C416"/>
      <c r="D416"/>
      <c r="E416" s="67"/>
      <c r="F416" s="58"/>
      <c r="G416" s="58"/>
      <c r="H416" s="58"/>
      <c r="I416" s="59"/>
      <c r="J416" s="59"/>
    </row>
    <row r="417" spans="1:10" hidden="1">
      <c r="A417"/>
      <c r="B417"/>
      <c r="C417"/>
      <c r="D417"/>
      <c r="E417" s="67"/>
      <c r="F417" s="58"/>
      <c r="G417" s="58"/>
      <c r="H417" s="58"/>
      <c r="I417" s="59"/>
      <c r="J417" s="59"/>
    </row>
    <row r="418" spans="1:10" hidden="1">
      <c r="A418"/>
      <c r="B418"/>
      <c r="C418"/>
      <c r="D418"/>
      <c r="E418" s="67"/>
      <c r="F418" s="58"/>
      <c r="G418" s="58"/>
      <c r="H418" s="58"/>
      <c r="I418" s="59"/>
      <c r="J418" s="59"/>
    </row>
    <row r="419" spans="1:10" hidden="1">
      <c r="A419"/>
      <c r="B419"/>
      <c r="C419"/>
      <c r="D419"/>
      <c r="E419" s="67"/>
      <c r="F419" s="58"/>
      <c r="G419" s="58"/>
      <c r="H419" s="58"/>
      <c r="I419" s="59"/>
      <c r="J419" s="59"/>
    </row>
    <row r="420" spans="1:10" hidden="1">
      <c r="A420"/>
      <c r="B420"/>
      <c r="C420"/>
      <c r="D420"/>
      <c r="E420" s="67"/>
      <c r="F420" s="58"/>
      <c r="G420" s="58"/>
      <c r="H420" s="58"/>
      <c r="I420" s="59"/>
      <c r="J420" s="59"/>
    </row>
    <row r="421" spans="1:10" hidden="1">
      <c r="A421"/>
      <c r="B421"/>
      <c r="C421"/>
      <c r="D421"/>
      <c r="E421" s="67"/>
      <c r="F421" s="58"/>
      <c r="G421" s="58"/>
      <c r="H421" s="58"/>
      <c r="I421" s="59"/>
      <c r="J421" s="59"/>
    </row>
    <row r="422" spans="1:10" hidden="1">
      <c r="A422"/>
      <c r="B422"/>
      <c r="C422"/>
      <c r="D422"/>
      <c r="E422" s="67"/>
      <c r="F422" s="58"/>
      <c r="G422" s="58"/>
      <c r="H422" s="58"/>
      <c r="I422" s="59"/>
      <c r="J422" s="59"/>
    </row>
    <row r="423" spans="1:10" hidden="1">
      <c r="A423"/>
      <c r="B423"/>
      <c r="C423"/>
      <c r="D423"/>
      <c r="E423" s="67"/>
      <c r="F423" s="58"/>
      <c r="G423" s="58"/>
      <c r="H423" s="58"/>
      <c r="I423" s="59"/>
      <c r="J423" s="59"/>
    </row>
    <row r="424" spans="1:10" hidden="1">
      <c r="A424"/>
      <c r="B424"/>
      <c r="C424"/>
      <c r="D424"/>
      <c r="E424" s="67"/>
      <c r="F424" s="58"/>
      <c r="G424" s="58"/>
      <c r="H424" s="58"/>
      <c r="I424" s="59"/>
      <c r="J424" s="59"/>
    </row>
    <row r="425" spans="1:10" hidden="1">
      <c r="A425"/>
      <c r="B425"/>
      <c r="C425"/>
      <c r="D425"/>
      <c r="E425" s="67"/>
      <c r="F425" s="58"/>
      <c r="G425" s="58"/>
      <c r="H425" s="58"/>
      <c r="I425" s="59"/>
      <c r="J425" s="59"/>
    </row>
    <row r="426" spans="1:10" hidden="1">
      <c r="A426"/>
      <c r="B426"/>
      <c r="C426"/>
      <c r="D426"/>
      <c r="E426" s="67"/>
      <c r="F426" s="58"/>
      <c r="G426" s="58"/>
      <c r="H426" s="58"/>
      <c r="I426" s="59"/>
      <c r="J426" s="59"/>
    </row>
    <row r="427" spans="1:10" hidden="1">
      <c r="A427"/>
      <c r="B427"/>
      <c r="C427"/>
      <c r="D427"/>
      <c r="E427" s="67"/>
      <c r="F427" s="58"/>
      <c r="G427" s="58"/>
      <c r="H427" s="58"/>
      <c r="I427" s="59"/>
      <c r="J427" s="59"/>
    </row>
    <row r="428" spans="1:10" hidden="1">
      <c r="A428"/>
      <c r="B428"/>
      <c r="C428"/>
      <c r="D428"/>
      <c r="E428" s="67"/>
      <c r="F428" s="58"/>
      <c r="G428" s="58"/>
      <c r="H428" s="58"/>
      <c r="I428" s="59"/>
      <c r="J428" s="59"/>
    </row>
    <row r="429" spans="1:10" hidden="1">
      <c r="A429"/>
      <c r="B429"/>
      <c r="C429"/>
      <c r="D429"/>
      <c r="E429" s="67"/>
      <c r="F429" s="58"/>
      <c r="G429" s="58"/>
      <c r="H429" s="58"/>
      <c r="I429" s="59"/>
      <c r="J429" s="59"/>
    </row>
    <row r="430" spans="1:10" hidden="1">
      <c r="A430"/>
      <c r="B430"/>
      <c r="C430"/>
      <c r="D430"/>
      <c r="E430" s="67"/>
      <c r="F430" s="58"/>
      <c r="G430" s="58"/>
      <c r="H430" s="58"/>
      <c r="I430" s="59"/>
      <c r="J430" s="59"/>
    </row>
    <row r="431" spans="1:10" hidden="1">
      <c r="A431"/>
      <c r="B431"/>
      <c r="C431"/>
      <c r="D431"/>
      <c r="E431" s="67"/>
      <c r="F431" s="58"/>
      <c r="G431" s="58"/>
      <c r="H431" s="58"/>
      <c r="I431" s="59"/>
      <c r="J431" s="59"/>
    </row>
    <row r="432" spans="1:10" hidden="1">
      <c r="A432"/>
      <c r="B432"/>
      <c r="C432"/>
      <c r="D432"/>
      <c r="E432" s="67"/>
      <c r="F432" s="58"/>
      <c r="G432" s="58"/>
      <c r="H432" s="58"/>
      <c r="I432" s="59"/>
      <c r="J432" s="59"/>
    </row>
    <row r="433" spans="1:10" hidden="1">
      <c r="A433"/>
      <c r="B433"/>
      <c r="C433"/>
      <c r="D433"/>
      <c r="E433" s="67"/>
      <c r="F433" s="58"/>
      <c r="G433" s="58"/>
      <c r="H433" s="58"/>
      <c r="I433" s="59"/>
      <c r="J433" s="59"/>
    </row>
    <row r="434" spans="1:10" hidden="1">
      <c r="A434"/>
      <c r="B434"/>
      <c r="C434"/>
      <c r="D434"/>
      <c r="E434" s="67"/>
      <c r="F434" s="58"/>
      <c r="G434" s="58"/>
      <c r="H434" s="58"/>
      <c r="I434" s="59"/>
      <c r="J434" s="59"/>
    </row>
    <row r="435" spans="1:10" hidden="1">
      <c r="A435"/>
      <c r="B435"/>
      <c r="C435"/>
      <c r="D435"/>
      <c r="E435" s="67"/>
      <c r="F435" s="58"/>
      <c r="G435" s="58"/>
      <c r="H435" s="58"/>
      <c r="I435" s="59"/>
      <c r="J435" s="59"/>
    </row>
    <row r="436" spans="1:10" hidden="1">
      <c r="A436"/>
      <c r="B436"/>
      <c r="C436"/>
      <c r="D436"/>
      <c r="E436" s="67"/>
      <c r="F436" s="58"/>
      <c r="G436" s="58"/>
      <c r="H436" s="58"/>
      <c r="I436" s="59"/>
      <c r="J436" s="59"/>
    </row>
    <row r="437" spans="1:10" hidden="1">
      <c r="A437"/>
      <c r="B437"/>
      <c r="C437"/>
      <c r="D437"/>
      <c r="E437" s="67"/>
      <c r="F437" s="58"/>
      <c r="G437" s="58"/>
      <c r="H437" s="58"/>
      <c r="I437" s="59"/>
      <c r="J437" s="59"/>
    </row>
    <row r="438" spans="1:10" hidden="1">
      <c r="A438"/>
      <c r="B438"/>
      <c r="C438"/>
      <c r="D438"/>
      <c r="E438" s="67"/>
      <c r="F438" s="58"/>
      <c r="G438" s="58"/>
      <c r="H438" s="58"/>
      <c r="I438" s="59"/>
      <c r="J438" s="59"/>
    </row>
    <row r="439" spans="1:10" hidden="1">
      <c r="A439"/>
      <c r="B439"/>
      <c r="C439"/>
      <c r="D439"/>
      <c r="E439" s="67"/>
      <c r="F439" s="58"/>
      <c r="G439" s="58"/>
      <c r="H439" s="58"/>
      <c r="I439" s="59"/>
      <c r="J439" s="59"/>
    </row>
    <row r="440" spans="1:10" hidden="1">
      <c r="A440"/>
      <c r="B440"/>
      <c r="C440"/>
      <c r="D440"/>
      <c r="E440" s="67"/>
      <c r="F440" s="58"/>
      <c r="G440" s="58"/>
      <c r="H440" s="58"/>
      <c r="I440" s="59"/>
      <c r="J440" s="59"/>
    </row>
    <row r="441" spans="1:10" hidden="1">
      <c r="A441"/>
      <c r="B441"/>
      <c r="C441"/>
      <c r="D441"/>
      <c r="E441" s="67"/>
      <c r="F441" s="58"/>
      <c r="G441" s="58"/>
      <c r="H441" s="58"/>
      <c r="I441" s="59"/>
      <c r="J441" s="59"/>
    </row>
    <row r="442" spans="1:10" hidden="1">
      <c r="A442"/>
      <c r="B442"/>
      <c r="C442"/>
      <c r="D442"/>
      <c r="E442" s="67"/>
      <c r="F442" s="58"/>
      <c r="G442" s="58"/>
      <c r="H442" s="58"/>
      <c r="I442" s="59"/>
      <c r="J442" s="59"/>
    </row>
    <row r="443" spans="1:10" hidden="1">
      <c r="A443"/>
      <c r="B443"/>
      <c r="C443"/>
      <c r="D443"/>
      <c r="E443" s="67"/>
      <c r="F443" s="58"/>
      <c r="G443" s="58"/>
      <c r="H443" s="58"/>
      <c r="I443" s="59"/>
      <c r="J443" s="59"/>
    </row>
    <row r="444" spans="1:10" hidden="1">
      <c r="A444"/>
      <c r="B444"/>
      <c r="C444"/>
      <c r="D444"/>
      <c r="E444" s="67"/>
      <c r="F444" s="58"/>
      <c r="G444" s="58"/>
      <c r="H444" s="58"/>
      <c r="I444" s="59"/>
      <c r="J444" s="59"/>
    </row>
    <row r="445" spans="1:10" hidden="1">
      <c r="A445"/>
      <c r="B445"/>
      <c r="C445"/>
      <c r="D445"/>
      <c r="E445" s="67"/>
      <c r="F445" s="58"/>
      <c r="G445" s="58"/>
      <c r="H445" s="58"/>
      <c r="I445" s="59"/>
      <c r="J445" s="59"/>
    </row>
    <row r="446" spans="1:10" hidden="1">
      <c r="A446"/>
      <c r="B446"/>
      <c r="C446"/>
      <c r="D446"/>
      <c r="E446" s="67"/>
      <c r="F446" s="58"/>
      <c r="G446" s="58"/>
      <c r="H446" s="58"/>
      <c r="I446" s="59"/>
      <c r="J446" s="59"/>
    </row>
    <row r="447" spans="1:10" hidden="1">
      <c r="A447"/>
      <c r="B447"/>
      <c r="C447"/>
      <c r="D447"/>
      <c r="E447" s="67"/>
      <c r="F447" s="58"/>
      <c r="G447" s="58"/>
      <c r="H447" s="58"/>
      <c r="I447" s="59"/>
      <c r="J447" s="59"/>
    </row>
    <row r="448" spans="1:10" hidden="1">
      <c r="A448"/>
      <c r="B448"/>
      <c r="C448"/>
      <c r="D448"/>
      <c r="E448" s="67"/>
      <c r="F448" s="58"/>
      <c r="G448" s="58"/>
      <c r="H448" s="58"/>
      <c r="I448" s="59"/>
      <c r="J448" s="59"/>
    </row>
    <row r="449" spans="1:10" hidden="1">
      <c r="A449"/>
      <c r="B449"/>
      <c r="C449"/>
      <c r="D449"/>
      <c r="E449" s="67"/>
      <c r="F449" s="58"/>
      <c r="G449" s="58"/>
      <c r="H449" s="58"/>
      <c r="I449" s="59"/>
      <c r="J449" s="59"/>
    </row>
    <row r="450" spans="1:10" hidden="1">
      <c r="A450"/>
      <c r="B450"/>
      <c r="C450"/>
      <c r="D450"/>
      <c r="E450" s="67"/>
      <c r="F450" s="58"/>
      <c r="G450" s="58"/>
      <c r="H450" s="58"/>
      <c r="I450" s="59"/>
      <c r="J450" s="59"/>
    </row>
    <row r="451" spans="1:10" hidden="1">
      <c r="A451"/>
      <c r="B451"/>
      <c r="C451"/>
      <c r="D451"/>
      <c r="E451" s="67"/>
      <c r="F451" s="58"/>
      <c r="G451" s="58"/>
      <c r="H451" s="58"/>
      <c r="I451" s="59"/>
      <c r="J451" s="59"/>
    </row>
    <row r="452" spans="1:10" hidden="1">
      <c r="A452"/>
      <c r="B452"/>
      <c r="C452"/>
      <c r="D452"/>
      <c r="E452" s="67"/>
      <c r="F452" s="58"/>
      <c r="G452" s="58"/>
      <c r="H452" s="58"/>
      <c r="I452" s="59"/>
      <c r="J452" s="59"/>
    </row>
    <row r="453" spans="1:10" hidden="1">
      <c r="A453"/>
      <c r="B453"/>
      <c r="C453"/>
      <c r="D453"/>
      <c r="E453" s="67"/>
      <c r="F453" s="58"/>
      <c r="G453" s="58"/>
      <c r="H453" s="58"/>
      <c r="I453" s="59"/>
      <c r="J453" s="59"/>
    </row>
    <row r="454" spans="1:10" hidden="1">
      <c r="A454"/>
      <c r="B454"/>
      <c r="C454"/>
      <c r="D454"/>
      <c r="E454" s="67"/>
      <c r="F454" s="58"/>
      <c r="G454" s="58"/>
      <c r="H454" s="58"/>
      <c r="I454" s="59"/>
      <c r="J454" s="59"/>
    </row>
    <row r="455" spans="1:10" hidden="1">
      <c r="A455"/>
      <c r="B455"/>
      <c r="C455"/>
      <c r="D455"/>
      <c r="E455" s="67"/>
      <c r="F455" s="58"/>
      <c r="G455" s="58"/>
      <c r="H455" s="58"/>
      <c r="I455" s="59"/>
      <c r="J455" s="59"/>
    </row>
    <row r="456" spans="1:10" hidden="1">
      <c r="A456"/>
      <c r="B456"/>
      <c r="C456"/>
      <c r="D456"/>
      <c r="E456" s="67"/>
      <c r="F456" s="58"/>
      <c r="G456" s="58"/>
      <c r="H456" s="58"/>
      <c r="I456" s="59"/>
      <c r="J456" s="59"/>
    </row>
    <row r="457" spans="1:10" hidden="1">
      <c r="A457"/>
      <c r="B457"/>
      <c r="C457"/>
      <c r="D457"/>
      <c r="E457" s="67"/>
      <c r="F457" s="58"/>
      <c r="G457" s="58"/>
      <c r="H457" s="58"/>
      <c r="I457" s="59"/>
      <c r="J457" s="59"/>
    </row>
    <row r="458" spans="1:10" hidden="1">
      <c r="A458"/>
      <c r="B458"/>
      <c r="C458"/>
      <c r="D458"/>
      <c r="E458" s="67"/>
      <c r="F458" s="58"/>
      <c r="G458" s="58"/>
      <c r="H458" s="58"/>
      <c r="I458" s="59"/>
      <c r="J458" s="59"/>
    </row>
    <row r="459" spans="1:10" hidden="1">
      <c r="A459"/>
      <c r="B459"/>
      <c r="C459"/>
      <c r="D459"/>
      <c r="E459" s="67"/>
      <c r="F459" s="58"/>
      <c r="G459" s="58"/>
      <c r="H459" s="58"/>
      <c r="I459" s="59"/>
      <c r="J459" s="59"/>
    </row>
    <row r="460" spans="1:10" hidden="1">
      <c r="A460"/>
      <c r="B460"/>
      <c r="C460"/>
      <c r="D460"/>
      <c r="E460" s="67"/>
      <c r="F460" s="58"/>
      <c r="G460" s="58"/>
      <c r="H460" s="58"/>
      <c r="I460" s="59"/>
      <c r="J460" s="59"/>
    </row>
    <row r="461" spans="1:10" hidden="1">
      <c r="A461"/>
      <c r="B461"/>
      <c r="C461"/>
      <c r="D461"/>
      <c r="E461" s="67"/>
      <c r="F461" s="58"/>
      <c r="G461" s="58"/>
      <c r="H461" s="58"/>
      <c r="I461" s="59"/>
      <c r="J461" s="59"/>
    </row>
    <row r="462" spans="1:10" hidden="1">
      <c r="A462"/>
      <c r="B462"/>
      <c r="C462"/>
      <c r="D462"/>
      <c r="E462" s="67"/>
      <c r="F462" s="58"/>
      <c r="G462" s="58"/>
      <c r="H462" s="58"/>
      <c r="I462" s="59"/>
      <c r="J462" s="59"/>
    </row>
    <row r="463" spans="1:10" hidden="1">
      <c r="A463"/>
      <c r="B463"/>
      <c r="C463"/>
      <c r="D463"/>
      <c r="E463" s="67"/>
      <c r="F463" s="58"/>
      <c r="G463" s="58"/>
      <c r="H463" s="58"/>
      <c r="I463" s="59"/>
      <c r="J463" s="59"/>
    </row>
    <row r="464" spans="1:10" hidden="1">
      <c r="A464"/>
      <c r="B464"/>
      <c r="C464"/>
      <c r="D464"/>
      <c r="E464" s="67"/>
      <c r="F464" s="58"/>
      <c r="G464" s="58"/>
      <c r="H464" s="58"/>
      <c r="I464" s="59"/>
      <c r="J464" s="59"/>
    </row>
    <row r="465" spans="1:10" hidden="1">
      <c r="A465"/>
      <c r="B465"/>
      <c r="C465"/>
      <c r="D465"/>
      <c r="E465" s="67"/>
      <c r="F465" s="58"/>
      <c r="G465" s="58"/>
      <c r="H465" s="58"/>
      <c r="I465" s="59"/>
      <c r="J465" s="59"/>
    </row>
    <row r="466" spans="1:10" hidden="1">
      <c r="A466"/>
      <c r="B466"/>
      <c r="C466"/>
      <c r="D466"/>
      <c r="E466" s="67"/>
      <c r="F466" s="58"/>
      <c r="G466" s="58"/>
      <c r="H466" s="58"/>
      <c r="I466" s="59"/>
      <c r="J466" s="59"/>
    </row>
    <row r="467" spans="1:10" hidden="1">
      <c r="A467"/>
      <c r="B467"/>
      <c r="C467"/>
      <c r="D467"/>
      <c r="E467" s="67"/>
      <c r="F467" s="58"/>
      <c r="G467" s="58"/>
      <c r="H467" s="58"/>
      <c r="I467" s="59"/>
      <c r="J467" s="59"/>
    </row>
    <row r="468" spans="1:10" hidden="1">
      <c r="A468"/>
      <c r="B468"/>
      <c r="C468"/>
      <c r="D468"/>
      <c r="E468" s="67"/>
      <c r="F468" s="58"/>
      <c r="G468" s="58"/>
      <c r="H468" s="58"/>
      <c r="I468" s="59"/>
      <c r="J468" s="59"/>
    </row>
    <row r="469" spans="1:10" hidden="1">
      <c r="A469"/>
      <c r="B469"/>
      <c r="C469"/>
      <c r="D469"/>
      <c r="E469" s="67"/>
      <c r="F469" s="58"/>
      <c r="G469" s="58"/>
      <c r="H469" s="58"/>
      <c r="I469" s="59"/>
      <c r="J469" s="59"/>
    </row>
    <row r="470" spans="1:10" hidden="1">
      <c r="A470"/>
      <c r="B470"/>
      <c r="C470"/>
      <c r="D470"/>
      <c r="E470" s="67"/>
      <c r="F470" s="58"/>
      <c r="G470" s="58"/>
      <c r="H470" s="58"/>
      <c r="I470" s="59"/>
      <c r="J470" s="59"/>
    </row>
    <row r="471" spans="1:10" hidden="1">
      <c r="A471"/>
      <c r="B471"/>
      <c r="C471"/>
      <c r="D471"/>
      <c r="E471" s="67"/>
      <c r="F471" s="58"/>
      <c r="G471" s="58"/>
      <c r="H471" s="58"/>
      <c r="I471" s="59"/>
      <c r="J471" s="59"/>
    </row>
    <row r="472" spans="1:10" hidden="1">
      <c r="A472"/>
      <c r="B472"/>
      <c r="C472"/>
      <c r="D472"/>
      <c r="E472" s="67"/>
      <c r="F472" s="58"/>
      <c r="G472" s="58"/>
      <c r="H472" s="58"/>
      <c r="I472" s="59"/>
      <c r="J472" s="59"/>
    </row>
    <row r="473" spans="1:10" hidden="1">
      <c r="A473"/>
      <c r="B473"/>
      <c r="C473"/>
      <c r="D473"/>
      <c r="E473" s="67"/>
      <c r="F473" s="58"/>
      <c r="G473" s="58"/>
      <c r="H473" s="58"/>
      <c r="I473" s="59"/>
      <c r="J473" s="59"/>
    </row>
    <row r="474" spans="1:10" hidden="1">
      <c r="A474"/>
      <c r="B474"/>
      <c r="C474"/>
      <c r="D474"/>
      <c r="E474" s="67"/>
      <c r="F474" s="58"/>
      <c r="G474" s="58"/>
      <c r="H474" s="58"/>
      <c r="I474" s="59"/>
      <c r="J474" s="59"/>
    </row>
    <row r="475" spans="1:10" hidden="1">
      <c r="A475"/>
      <c r="B475"/>
      <c r="C475"/>
      <c r="D475"/>
      <c r="E475" s="67"/>
      <c r="F475" s="58"/>
      <c r="G475" s="58"/>
      <c r="H475" s="58"/>
      <c r="I475" s="59"/>
      <c r="J475" s="59"/>
    </row>
    <row r="476" spans="1:10" hidden="1">
      <c r="A476"/>
      <c r="B476"/>
      <c r="C476"/>
      <c r="D476"/>
      <c r="E476" s="67"/>
      <c r="F476" s="58"/>
      <c r="G476" s="58"/>
      <c r="H476" s="58"/>
      <c r="I476" s="59"/>
      <c r="J476" s="59"/>
    </row>
    <row r="477" spans="1:10" hidden="1">
      <c r="A477"/>
      <c r="B477"/>
      <c r="C477"/>
      <c r="D477"/>
      <c r="E477" s="67"/>
      <c r="F477" s="58"/>
      <c r="G477" s="58"/>
      <c r="H477" s="58"/>
      <c r="I477" s="59"/>
      <c r="J477" s="59"/>
    </row>
    <row r="478" spans="1:10" hidden="1">
      <c r="A478"/>
      <c r="B478"/>
      <c r="C478"/>
      <c r="D478"/>
      <c r="E478" s="67"/>
      <c r="F478" s="58"/>
      <c r="G478" s="58"/>
      <c r="H478" s="58"/>
      <c r="I478" s="59"/>
      <c r="J478" s="59"/>
    </row>
    <row r="479" spans="1:10" hidden="1">
      <c r="A479"/>
      <c r="B479"/>
      <c r="C479"/>
      <c r="D479"/>
      <c r="E479" s="67"/>
      <c r="F479" s="58"/>
      <c r="G479" s="58"/>
      <c r="H479" s="58"/>
      <c r="I479" s="59"/>
      <c r="J479" s="59"/>
    </row>
    <row r="480" spans="1:10" hidden="1">
      <c r="A480"/>
      <c r="B480"/>
      <c r="C480"/>
      <c r="D480"/>
      <c r="E480" s="67"/>
      <c r="F480" s="58"/>
      <c r="G480" s="58"/>
      <c r="H480" s="58"/>
      <c r="I480" s="59"/>
      <c r="J480" s="59"/>
    </row>
    <row r="481" spans="1:10" hidden="1">
      <c r="A481"/>
      <c r="B481"/>
      <c r="C481"/>
      <c r="D481"/>
      <c r="E481" s="67"/>
      <c r="F481" s="58"/>
      <c r="G481" s="58"/>
      <c r="H481" s="58"/>
      <c r="I481" s="59"/>
      <c r="J481" s="59"/>
    </row>
    <row r="482" spans="1:10" hidden="1">
      <c r="A482"/>
      <c r="B482"/>
      <c r="C482"/>
      <c r="D482"/>
      <c r="E482" s="67"/>
      <c r="F482" s="58"/>
      <c r="G482" s="58"/>
      <c r="H482" s="58"/>
      <c r="I482" s="59"/>
      <c r="J482" s="59"/>
    </row>
    <row r="483" spans="1:10" hidden="1">
      <c r="A483"/>
      <c r="B483"/>
      <c r="C483"/>
      <c r="D483"/>
      <c r="E483" s="67"/>
      <c r="F483" s="58"/>
      <c r="G483" s="58"/>
      <c r="H483" s="58"/>
      <c r="I483" s="59"/>
      <c r="J483" s="59"/>
    </row>
    <row r="484" spans="1:10" hidden="1">
      <c r="A484"/>
      <c r="B484"/>
      <c r="C484"/>
      <c r="D484"/>
      <c r="E484" s="67"/>
      <c r="F484" s="58"/>
      <c r="G484" s="58"/>
      <c r="H484" s="58"/>
      <c r="I484" s="59"/>
      <c r="J484" s="59"/>
    </row>
    <row r="485" spans="1:10" hidden="1">
      <c r="A485"/>
      <c r="B485"/>
      <c r="C485"/>
      <c r="D485"/>
      <c r="E485" s="67"/>
      <c r="F485" s="58"/>
      <c r="G485" s="58"/>
      <c r="H485" s="58"/>
      <c r="I485" s="59"/>
      <c r="J485" s="59"/>
    </row>
    <row r="486" spans="1:10" hidden="1">
      <c r="A486"/>
      <c r="B486"/>
      <c r="C486"/>
      <c r="D486"/>
      <c r="E486" s="67"/>
      <c r="F486" s="58"/>
      <c r="G486" s="58"/>
      <c r="H486" s="58"/>
      <c r="I486" s="59"/>
      <c r="J486" s="59"/>
    </row>
    <row r="487" spans="1:10" hidden="1">
      <c r="A487"/>
      <c r="B487"/>
      <c r="C487"/>
      <c r="D487"/>
      <c r="E487" s="67"/>
      <c r="F487" s="58"/>
      <c r="G487" s="58"/>
      <c r="H487" s="58"/>
      <c r="I487" s="59"/>
      <c r="J487" s="59"/>
    </row>
    <row r="488" spans="1:10" hidden="1">
      <c r="A488"/>
      <c r="B488"/>
      <c r="C488"/>
      <c r="D488"/>
      <c r="E488" s="67"/>
      <c r="F488" s="58"/>
      <c r="G488" s="58"/>
      <c r="H488" s="58"/>
      <c r="I488" s="59"/>
      <c r="J488" s="59"/>
    </row>
    <row r="489" spans="1:10" hidden="1">
      <c r="A489"/>
      <c r="B489"/>
      <c r="C489"/>
      <c r="D489"/>
      <c r="E489" s="67"/>
      <c r="F489" s="58"/>
      <c r="G489" s="58"/>
      <c r="H489" s="58"/>
      <c r="I489" s="59"/>
      <c r="J489" s="59"/>
    </row>
    <row r="490" spans="1:10" hidden="1">
      <c r="A490"/>
      <c r="B490"/>
      <c r="C490"/>
      <c r="D490"/>
      <c r="E490" s="67"/>
      <c r="F490" s="58"/>
      <c r="G490" s="58"/>
      <c r="H490" s="58"/>
      <c r="I490" s="59"/>
      <c r="J490" s="59"/>
    </row>
    <row r="491" spans="1:10" hidden="1">
      <c r="A491"/>
      <c r="B491"/>
      <c r="C491"/>
      <c r="D491"/>
      <c r="E491" s="67"/>
      <c r="F491" s="58"/>
      <c r="G491" s="58"/>
      <c r="H491" s="58"/>
      <c r="I491" s="59"/>
      <c r="J491" s="59"/>
    </row>
    <row r="492" spans="1:10" hidden="1">
      <c r="A492"/>
      <c r="B492"/>
      <c r="C492"/>
      <c r="D492"/>
      <c r="E492" s="67"/>
      <c r="F492" s="58"/>
      <c r="G492" s="58"/>
      <c r="H492" s="58"/>
      <c r="I492" s="59"/>
      <c r="J492" s="59"/>
    </row>
    <row r="493" spans="1:10" hidden="1">
      <c r="A493"/>
      <c r="B493"/>
      <c r="C493"/>
      <c r="D493"/>
      <c r="E493" s="67"/>
      <c r="F493" s="58"/>
      <c r="G493" s="58"/>
      <c r="H493" s="58"/>
      <c r="I493" s="59"/>
      <c r="J493" s="59"/>
    </row>
    <row r="494" spans="1:10" hidden="1">
      <c r="A494"/>
      <c r="B494"/>
      <c r="C494"/>
      <c r="D494"/>
      <c r="E494" s="67"/>
      <c r="F494" s="58"/>
      <c r="G494" s="58"/>
      <c r="H494" s="58"/>
      <c r="I494" s="59"/>
      <c r="J494" s="59"/>
    </row>
    <row r="495" spans="1:10" hidden="1">
      <c r="B495" s="14"/>
      <c r="C495" s="14"/>
    </row>
    <row r="496" spans="1:10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48" width="9.140625" style="14" hidden="1"/>
    <col min="49" max="52" width="0" style="14" hidden="1"/>
    <col min="53" max="16384" width="9.140625" style="14" hidden="1"/>
  </cols>
  <sheetData>
    <row r="1" spans="1:21">
      <c r="A1" s="2" t="s">
        <v>0</v>
      </c>
      <c r="B1" s="63" t="s">
        <v>3487</v>
      </c>
    </row>
    <row r="2" spans="1:21">
      <c r="A2" s="2" t="s">
        <v>1</v>
      </c>
      <c r="B2" s="10" t="s">
        <v>2694</v>
      </c>
    </row>
    <row r="3" spans="1:21">
      <c r="A3" s="2" t="s">
        <v>2</v>
      </c>
      <c r="B3" s="21" t="s">
        <v>2695</v>
      </c>
    </row>
    <row r="4" spans="1:21">
      <c r="A4" s="2" t="s">
        <v>3</v>
      </c>
      <c r="B4" s="64" t="s">
        <v>165</v>
      </c>
    </row>
    <row r="5" spans="1:21" ht="18.75">
      <c r="A5" s="90" t="s">
        <v>124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21" s="16" customFormat="1">
      <c r="A6" s="35" t="s">
        <v>92</v>
      </c>
      <c r="B6" s="36" t="s">
        <v>46</v>
      </c>
      <c r="C6" s="36" t="s">
        <v>115</v>
      </c>
      <c r="D6" s="36" t="s">
        <v>48</v>
      </c>
      <c r="E6" s="36" t="s">
        <v>49</v>
      </c>
      <c r="F6" s="36" t="s">
        <v>67</v>
      </c>
      <c r="G6" s="36" t="s">
        <v>68</v>
      </c>
      <c r="H6" s="36" t="s">
        <v>50</v>
      </c>
      <c r="I6" s="36" t="s">
        <v>51</v>
      </c>
      <c r="J6" s="36" t="s">
        <v>52</v>
      </c>
      <c r="K6" s="36" t="s">
        <v>155</v>
      </c>
      <c r="L6" s="36" t="s">
        <v>156</v>
      </c>
      <c r="M6" s="36" t="s">
        <v>5</v>
      </c>
      <c r="N6" s="36" t="s">
        <v>69</v>
      </c>
      <c r="O6" s="36" t="s">
        <v>54</v>
      </c>
      <c r="P6" s="37" t="s">
        <v>151</v>
      </c>
      <c r="Q6" s="14"/>
      <c r="R6" s="14"/>
      <c r="S6" s="14"/>
      <c r="T6" s="14"/>
      <c r="U6" s="14"/>
    </row>
    <row r="7" spans="1:21" s="16" customFormat="1">
      <c r="A7" s="107" t="s">
        <v>3488</v>
      </c>
      <c r="B7" s="108" t="s">
        <v>3488</v>
      </c>
      <c r="C7" s="108" t="s">
        <v>3488</v>
      </c>
      <c r="D7" s="108" t="s">
        <v>3488</v>
      </c>
      <c r="E7" s="108" t="s">
        <v>3488</v>
      </c>
      <c r="F7" s="17" t="s">
        <v>70</v>
      </c>
      <c r="G7" s="17" t="s">
        <v>71</v>
      </c>
      <c r="H7" s="108" t="s">
        <v>3488</v>
      </c>
      <c r="I7" s="17" t="s">
        <v>7</v>
      </c>
      <c r="J7" s="17" t="s">
        <v>7</v>
      </c>
      <c r="K7" s="17" t="s">
        <v>152</v>
      </c>
      <c r="L7" s="108" t="s">
        <v>3488</v>
      </c>
      <c r="M7" s="17" t="s">
        <v>6</v>
      </c>
      <c r="N7" s="17" t="s">
        <v>7</v>
      </c>
      <c r="O7" s="23" t="s">
        <v>7</v>
      </c>
      <c r="P7" s="32" t="s">
        <v>7</v>
      </c>
      <c r="Q7" s="14"/>
      <c r="R7" s="14"/>
      <c r="S7" s="14"/>
      <c r="T7" s="14"/>
      <c r="U7" s="14"/>
    </row>
    <row r="8" spans="1:21" s="18" customFormat="1" ht="20.25">
      <c r="A8" s="109" t="s">
        <v>3488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26" t="s">
        <v>75</v>
      </c>
      <c r="P8" s="26" t="s">
        <v>76</v>
      </c>
      <c r="Q8" s="14"/>
      <c r="R8" s="14"/>
      <c r="S8" s="14"/>
      <c r="T8" s="14"/>
      <c r="U8" s="14"/>
    </row>
    <row r="9" spans="1:21" s="18" customFormat="1" ht="20.25">
      <c r="A9" s="19" t="s">
        <v>116</v>
      </c>
      <c r="B9" s="110" t="s">
        <v>3488</v>
      </c>
      <c r="C9" s="110" t="s">
        <v>3488</v>
      </c>
      <c r="D9" s="110" t="s">
        <v>3488</v>
      </c>
      <c r="E9" s="110" t="s">
        <v>3488</v>
      </c>
      <c r="F9" s="110" t="s">
        <v>3488</v>
      </c>
      <c r="G9" s="110" t="s">
        <v>3488</v>
      </c>
      <c r="H9" s="110" t="s">
        <v>3488</v>
      </c>
      <c r="I9" s="110" t="s">
        <v>3488</v>
      </c>
      <c r="J9" s="110" t="s">
        <v>3488</v>
      </c>
      <c r="K9" s="56">
        <v>0</v>
      </c>
      <c r="L9" s="110" t="s">
        <v>3488</v>
      </c>
      <c r="M9" s="56">
        <v>0</v>
      </c>
      <c r="N9" s="110" t="s">
        <v>3488</v>
      </c>
      <c r="O9" s="57">
        <v>0</v>
      </c>
      <c r="P9" s="57">
        <v>0</v>
      </c>
      <c r="Q9" s="14"/>
      <c r="R9" s="14"/>
      <c r="S9" s="14"/>
      <c r="T9" s="14"/>
      <c r="U9" s="14"/>
    </row>
    <row r="10" spans="1:21">
      <c r="A10" s="60" t="s">
        <v>170</v>
      </c>
      <c r="B10" s="114" t="s">
        <v>3488</v>
      </c>
      <c r="C10" s="115" t="s">
        <v>3488</v>
      </c>
      <c r="D10" s="115" t="s">
        <v>3488</v>
      </c>
      <c r="E10" s="115" t="s">
        <v>3488</v>
      </c>
      <c r="F10" s="115" t="s">
        <v>3488</v>
      </c>
      <c r="G10" s="62">
        <v>0</v>
      </c>
      <c r="H10" s="115" t="s">
        <v>3488</v>
      </c>
      <c r="I10" s="115" t="s">
        <v>3488</v>
      </c>
      <c r="J10" s="61">
        <v>0</v>
      </c>
      <c r="K10" s="62">
        <v>0</v>
      </c>
      <c r="L10" s="115" t="s">
        <v>3488</v>
      </c>
      <c r="M10" s="62">
        <v>0</v>
      </c>
      <c r="N10" s="115" t="s">
        <v>3488</v>
      </c>
      <c r="O10" s="61">
        <v>0</v>
      </c>
      <c r="P10" s="61">
        <v>0</v>
      </c>
    </row>
    <row r="11" spans="1:21">
      <c r="A11" s="60" t="s">
        <v>1796</v>
      </c>
      <c r="B11" s="114" t="s">
        <v>3488</v>
      </c>
      <c r="C11" s="115" t="s">
        <v>3488</v>
      </c>
      <c r="D11" s="115" t="s">
        <v>3488</v>
      </c>
      <c r="E11" s="115" t="s">
        <v>3488</v>
      </c>
      <c r="F11" s="115" t="s">
        <v>3488</v>
      </c>
      <c r="G11" s="62">
        <v>0</v>
      </c>
      <c r="H11" s="115" t="s">
        <v>3488</v>
      </c>
      <c r="I11" s="115" t="s">
        <v>3488</v>
      </c>
      <c r="J11" s="61">
        <v>0</v>
      </c>
      <c r="K11" s="62">
        <v>0</v>
      </c>
      <c r="L11" s="115" t="s">
        <v>3488</v>
      </c>
      <c r="M11" s="62">
        <v>0</v>
      </c>
      <c r="N11" s="115" t="s">
        <v>3488</v>
      </c>
      <c r="O11" s="61">
        <v>0</v>
      </c>
      <c r="P11" s="61">
        <v>0</v>
      </c>
    </row>
    <row r="12" spans="1:21">
      <c r="A12" t="s">
        <v>176</v>
      </c>
      <c r="B12" t="s">
        <v>176</v>
      </c>
      <c r="C12" s="115" t="s">
        <v>3488</v>
      </c>
      <c r="D12" t="s">
        <v>176</v>
      </c>
      <c r="E12" s="115" t="s">
        <v>3488</v>
      </c>
      <c r="F12" s="115" t="s">
        <v>3488</v>
      </c>
      <c r="G12" s="58">
        <v>0</v>
      </c>
      <c r="H12" t="s">
        <v>176</v>
      </c>
      <c r="I12" s="59">
        <v>0</v>
      </c>
      <c r="J12" s="59">
        <v>0</v>
      </c>
      <c r="K12" s="58">
        <v>0</v>
      </c>
      <c r="L12" s="58">
        <v>0</v>
      </c>
      <c r="M12" s="58">
        <v>0</v>
      </c>
      <c r="N12" s="59">
        <v>0</v>
      </c>
      <c r="O12" s="59">
        <v>0</v>
      </c>
      <c r="P12" s="59">
        <v>0</v>
      </c>
    </row>
    <row r="13" spans="1:21">
      <c r="A13" s="60" t="s">
        <v>1797</v>
      </c>
      <c r="B13" s="114" t="s">
        <v>3488</v>
      </c>
      <c r="C13" s="115" t="s">
        <v>3488</v>
      </c>
      <c r="D13" s="115" t="s">
        <v>3488</v>
      </c>
      <c r="E13" s="115" t="s">
        <v>3488</v>
      </c>
      <c r="F13" s="115" t="s">
        <v>3488</v>
      </c>
      <c r="G13" s="62">
        <v>0</v>
      </c>
      <c r="H13" s="115" t="s">
        <v>3488</v>
      </c>
      <c r="I13" s="115" t="s">
        <v>3488</v>
      </c>
      <c r="J13" s="61">
        <v>0</v>
      </c>
      <c r="K13" s="62">
        <v>0</v>
      </c>
      <c r="L13" s="115" t="s">
        <v>3488</v>
      </c>
      <c r="M13" s="62">
        <v>0</v>
      </c>
      <c r="N13" s="115" t="s">
        <v>3488</v>
      </c>
      <c r="O13" s="61">
        <v>0</v>
      </c>
      <c r="P13" s="61">
        <v>0</v>
      </c>
    </row>
    <row r="14" spans="1:21">
      <c r="A14" t="s">
        <v>176</v>
      </c>
      <c r="B14" t="s">
        <v>176</v>
      </c>
      <c r="C14" s="115" t="s">
        <v>3488</v>
      </c>
      <c r="D14" t="s">
        <v>176</v>
      </c>
      <c r="E14" s="115" t="s">
        <v>3488</v>
      </c>
      <c r="F14" s="115" t="s">
        <v>3488</v>
      </c>
      <c r="G14" s="58">
        <v>0</v>
      </c>
      <c r="H14" t="s">
        <v>176</v>
      </c>
      <c r="I14" s="59">
        <v>0</v>
      </c>
      <c r="J14" s="59">
        <v>0</v>
      </c>
      <c r="K14" s="58">
        <v>0</v>
      </c>
      <c r="L14" s="58">
        <v>0</v>
      </c>
      <c r="M14" s="58">
        <v>0</v>
      </c>
      <c r="N14" s="59">
        <v>0</v>
      </c>
      <c r="O14" s="59">
        <v>0</v>
      </c>
      <c r="P14" s="59">
        <v>0</v>
      </c>
    </row>
    <row r="15" spans="1:21">
      <c r="A15" s="60" t="s">
        <v>1798</v>
      </c>
      <c r="B15" s="114" t="s">
        <v>3488</v>
      </c>
      <c r="C15" s="115" t="s">
        <v>3488</v>
      </c>
      <c r="D15" s="115" t="s">
        <v>3488</v>
      </c>
      <c r="E15" s="115" t="s">
        <v>3488</v>
      </c>
      <c r="F15" s="115" t="s">
        <v>3488</v>
      </c>
      <c r="G15" s="62">
        <v>0</v>
      </c>
      <c r="H15" s="115" t="s">
        <v>3488</v>
      </c>
      <c r="I15" s="115" t="s">
        <v>3488</v>
      </c>
      <c r="J15" s="61">
        <v>0</v>
      </c>
      <c r="K15" s="62">
        <v>0</v>
      </c>
      <c r="L15" s="115" t="s">
        <v>3488</v>
      </c>
      <c r="M15" s="62">
        <v>0</v>
      </c>
      <c r="N15" s="115" t="s">
        <v>3488</v>
      </c>
      <c r="O15" s="61">
        <v>0</v>
      </c>
      <c r="P15" s="61">
        <v>0</v>
      </c>
    </row>
    <row r="16" spans="1:21">
      <c r="A16" s="60" t="s">
        <v>1799</v>
      </c>
      <c r="B16" s="114" t="s">
        <v>3488</v>
      </c>
      <c r="C16" s="115" t="s">
        <v>3488</v>
      </c>
      <c r="D16" s="115" t="s">
        <v>3488</v>
      </c>
      <c r="E16" s="115" t="s">
        <v>3488</v>
      </c>
      <c r="F16" s="115" t="s">
        <v>3488</v>
      </c>
      <c r="G16" s="62">
        <v>0</v>
      </c>
      <c r="H16" s="115" t="s">
        <v>3488</v>
      </c>
      <c r="I16" s="115" t="s">
        <v>3488</v>
      </c>
      <c r="J16" s="61">
        <v>0</v>
      </c>
      <c r="K16" s="62">
        <v>0</v>
      </c>
      <c r="L16" s="115" t="s">
        <v>3488</v>
      </c>
      <c r="M16" s="62">
        <v>0</v>
      </c>
      <c r="N16" s="115" t="s">
        <v>3488</v>
      </c>
      <c r="O16" s="61">
        <v>0</v>
      </c>
      <c r="P16" s="61">
        <v>0</v>
      </c>
    </row>
    <row r="17" spans="1:16">
      <c r="A17" t="s">
        <v>176</v>
      </c>
      <c r="B17" t="s">
        <v>176</v>
      </c>
      <c r="C17" s="115" t="s">
        <v>3488</v>
      </c>
      <c r="D17" t="s">
        <v>176</v>
      </c>
      <c r="E17" s="115" t="s">
        <v>3488</v>
      </c>
      <c r="F17" s="115" t="s">
        <v>3488</v>
      </c>
      <c r="G17" s="58">
        <v>0</v>
      </c>
      <c r="H17" t="s">
        <v>176</v>
      </c>
      <c r="I17" s="59">
        <v>0</v>
      </c>
      <c r="J17" s="59">
        <v>0</v>
      </c>
      <c r="K17" s="58">
        <v>0</v>
      </c>
      <c r="L17" s="58">
        <v>0</v>
      </c>
      <c r="M17" s="58">
        <v>0</v>
      </c>
      <c r="N17" s="59">
        <v>0</v>
      </c>
      <c r="O17" s="59">
        <v>0</v>
      </c>
      <c r="P17" s="59">
        <v>0</v>
      </c>
    </row>
    <row r="18" spans="1:16">
      <c r="A18" s="60" t="s">
        <v>1800</v>
      </c>
      <c r="B18" s="114" t="s">
        <v>3488</v>
      </c>
      <c r="C18" s="115" t="s">
        <v>3488</v>
      </c>
      <c r="D18" s="115" t="s">
        <v>3488</v>
      </c>
      <c r="E18" s="115" t="s">
        <v>3488</v>
      </c>
      <c r="F18" s="115" t="s">
        <v>3488</v>
      </c>
      <c r="G18" s="62">
        <v>0</v>
      </c>
      <c r="H18" s="115" t="s">
        <v>3488</v>
      </c>
      <c r="I18" s="115" t="s">
        <v>3488</v>
      </c>
      <c r="J18" s="61">
        <v>0</v>
      </c>
      <c r="K18" s="62">
        <v>0</v>
      </c>
      <c r="L18" s="115" t="s">
        <v>3488</v>
      </c>
      <c r="M18" s="62">
        <v>0</v>
      </c>
      <c r="N18" s="115" t="s">
        <v>3488</v>
      </c>
      <c r="O18" s="61">
        <v>0</v>
      </c>
      <c r="P18" s="61">
        <v>0</v>
      </c>
    </row>
    <row r="19" spans="1:16">
      <c r="A19" t="s">
        <v>176</v>
      </c>
      <c r="B19" t="s">
        <v>176</v>
      </c>
      <c r="C19" s="115" t="s">
        <v>3488</v>
      </c>
      <c r="D19" t="s">
        <v>176</v>
      </c>
      <c r="E19" s="115" t="s">
        <v>3488</v>
      </c>
      <c r="F19" s="115" t="s">
        <v>3488</v>
      </c>
      <c r="G19" s="58">
        <v>0</v>
      </c>
      <c r="H19" t="s">
        <v>176</v>
      </c>
      <c r="I19" s="59">
        <v>0</v>
      </c>
      <c r="J19" s="59">
        <v>0</v>
      </c>
      <c r="K19" s="58">
        <v>0</v>
      </c>
      <c r="L19" s="58">
        <v>0</v>
      </c>
      <c r="M19" s="58">
        <v>0</v>
      </c>
      <c r="N19" s="59">
        <v>0</v>
      </c>
      <c r="O19" s="59">
        <v>0</v>
      </c>
      <c r="P19" s="59">
        <v>0</v>
      </c>
    </row>
    <row r="20" spans="1:16">
      <c r="A20" s="60" t="s">
        <v>1801</v>
      </c>
      <c r="B20" s="114" t="s">
        <v>3488</v>
      </c>
      <c r="C20" s="115" t="s">
        <v>3488</v>
      </c>
      <c r="D20" s="115" t="s">
        <v>3488</v>
      </c>
      <c r="E20" s="115" t="s">
        <v>3488</v>
      </c>
      <c r="F20" s="115" t="s">
        <v>3488</v>
      </c>
      <c r="G20" s="62">
        <v>0</v>
      </c>
      <c r="H20" s="115" t="s">
        <v>3488</v>
      </c>
      <c r="I20" s="115" t="s">
        <v>3488</v>
      </c>
      <c r="J20" s="61">
        <v>0</v>
      </c>
      <c r="K20" s="62">
        <v>0</v>
      </c>
      <c r="L20" s="115" t="s">
        <v>3488</v>
      </c>
      <c r="M20" s="62">
        <v>0</v>
      </c>
      <c r="N20" s="115" t="s">
        <v>3488</v>
      </c>
      <c r="O20" s="61">
        <v>0</v>
      </c>
      <c r="P20" s="61">
        <v>0</v>
      </c>
    </row>
    <row r="21" spans="1:16">
      <c r="A21" t="s">
        <v>176</v>
      </c>
      <c r="B21" t="s">
        <v>176</v>
      </c>
      <c r="C21" s="115" t="s">
        <v>3488</v>
      </c>
      <c r="D21" t="s">
        <v>176</v>
      </c>
      <c r="E21" s="115" t="s">
        <v>3488</v>
      </c>
      <c r="F21" s="115" t="s">
        <v>3488</v>
      </c>
      <c r="G21" s="58">
        <v>0</v>
      </c>
      <c r="H21" t="s">
        <v>176</v>
      </c>
      <c r="I21" s="59">
        <v>0</v>
      </c>
      <c r="J21" s="59">
        <v>0</v>
      </c>
      <c r="K21" s="58">
        <v>0</v>
      </c>
      <c r="L21" s="58">
        <v>0</v>
      </c>
      <c r="M21" s="58">
        <v>0</v>
      </c>
      <c r="N21" s="59">
        <v>0</v>
      </c>
      <c r="O21" s="59">
        <v>0</v>
      </c>
      <c r="P21" s="59">
        <v>0</v>
      </c>
    </row>
    <row r="22" spans="1:16">
      <c r="A22" s="60" t="s">
        <v>1802</v>
      </c>
      <c r="B22" s="114" t="s">
        <v>3488</v>
      </c>
      <c r="C22" s="115" t="s">
        <v>3488</v>
      </c>
      <c r="D22" s="115" t="s">
        <v>3488</v>
      </c>
      <c r="E22" s="115" t="s">
        <v>3488</v>
      </c>
      <c r="F22" s="115" t="s">
        <v>3488</v>
      </c>
      <c r="G22" s="62">
        <v>0</v>
      </c>
      <c r="H22" s="115" t="s">
        <v>3488</v>
      </c>
      <c r="I22" s="115" t="s">
        <v>3488</v>
      </c>
      <c r="J22" s="61">
        <v>0</v>
      </c>
      <c r="K22" s="62">
        <v>0</v>
      </c>
      <c r="L22" s="115" t="s">
        <v>3488</v>
      </c>
      <c r="M22" s="62">
        <v>0</v>
      </c>
      <c r="N22" s="115" t="s">
        <v>3488</v>
      </c>
      <c r="O22" s="61">
        <v>0</v>
      </c>
      <c r="P22" s="61">
        <v>0</v>
      </c>
    </row>
    <row r="23" spans="1:16">
      <c r="A23" t="s">
        <v>176</v>
      </c>
      <c r="B23" t="s">
        <v>176</v>
      </c>
      <c r="C23" s="115" t="s">
        <v>3488</v>
      </c>
      <c r="D23" t="s">
        <v>176</v>
      </c>
      <c r="E23" s="115" t="s">
        <v>3488</v>
      </c>
      <c r="F23" s="115" t="s">
        <v>3488</v>
      </c>
      <c r="G23" s="58">
        <v>0</v>
      </c>
      <c r="H23" t="s">
        <v>176</v>
      </c>
      <c r="I23" s="59">
        <v>0</v>
      </c>
      <c r="J23" s="59">
        <v>0</v>
      </c>
      <c r="K23" s="58">
        <v>0</v>
      </c>
      <c r="L23" s="58">
        <v>0</v>
      </c>
      <c r="M23" s="58">
        <v>0</v>
      </c>
      <c r="N23" s="59">
        <v>0</v>
      </c>
      <c r="O23" s="59">
        <v>0</v>
      </c>
      <c r="P23" s="59">
        <v>0</v>
      </c>
    </row>
    <row r="24" spans="1:16">
      <c r="A24" s="60" t="s">
        <v>187</v>
      </c>
      <c r="B24" s="114" t="s">
        <v>3488</v>
      </c>
      <c r="C24" s="115" t="s">
        <v>3488</v>
      </c>
      <c r="D24" s="115" t="s">
        <v>3488</v>
      </c>
      <c r="E24" s="115" t="s">
        <v>3488</v>
      </c>
      <c r="F24" s="115" t="s">
        <v>3488</v>
      </c>
      <c r="G24" s="62">
        <v>0</v>
      </c>
      <c r="H24" s="115" t="s">
        <v>3488</v>
      </c>
      <c r="I24" s="115" t="s">
        <v>3488</v>
      </c>
      <c r="J24" s="61">
        <v>0</v>
      </c>
      <c r="K24" s="62">
        <v>0</v>
      </c>
      <c r="L24" s="115" t="s">
        <v>3488</v>
      </c>
      <c r="M24" s="62">
        <v>0</v>
      </c>
      <c r="N24" s="115" t="s">
        <v>3488</v>
      </c>
      <c r="O24" s="61">
        <v>0</v>
      </c>
      <c r="P24" s="61">
        <v>0</v>
      </c>
    </row>
    <row r="25" spans="1:16">
      <c r="A25" s="60" t="s">
        <v>1796</v>
      </c>
      <c r="B25" s="114" t="s">
        <v>3488</v>
      </c>
      <c r="C25" s="115" t="s">
        <v>3488</v>
      </c>
      <c r="D25" s="115" t="s">
        <v>3488</v>
      </c>
      <c r="E25" s="115" t="s">
        <v>3488</v>
      </c>
      <c r="F25" s="115" t="s">
        <v>3488</v>
      </c>
      <c r="G25" s="62">
        <v>0</v>
      </c>
      <c r="H25" s="115" t="s">
        <v>3488</v>
      </c>
      <c r="I25" s="115" t="s">
        <v>3488</v>
      </c>
      <c r="J25" s="61">
        <v>0</v>
      </c>
      <c r="K25" s="62">
        <v>0</v>
      </c>
      <c r="L25" s="115" t="s">
        <v>3488</v>
      </c>
      <c r="M25" s="62">
        <v>0</v>
      </c>
      <c r="N25" s="115" t="s">
        <v>3488</v>
      </c>
      <c r="O25" s="61">
        <v>0</v>
      </c>
      <c r="P25" s="61">
        <v>0</v>
      </c>
    </row>
    <row r="26" spans="1:16">
      <c r="A26" t="s">
        <v>176</v>
      </c>
      <c r="B26" t="s">
        <v>176</v>
      </c>
      <c r="C26" s="115" t="s">
        <v>3488</v>
      </c>
      <c r="D26" t="s">
        <v>176</v>
      </c>
      <c r="E26" s="115" t="s">
        <v>3488</v>
      </c>
      <c r="F26" s="115" t="s">
        <v>3488</v>
      </c>
      <c r="G26" s="58">
        <v>0</v>
      </c>
      <c r="H26" t="s">
        <v>176</v>
      </c>
      <c r="I26" s="59">
        <v>0</v>
      </c>
      <c r="J26" s="59">
        <v>0</v>
      </c>
      <c r="K26" s="58">
        <v>0</v>
      </c>
      <c r="L26" s="58">
        <v>0</v>
      </c>
      <c r="M26" s="58">
        <v>0</v>
      </c>
      <c r="N26" s="59">
        <v>0</v>
      </c>
      <c r="O26" s="59">
        <v>0</v>
      </c>
      <c r="P26" s="59">
        <v>0</v>
      </c>
    </row>
    <row r="27" spans="1:16">
      <c r="A27" s="60" t="s">
        <v>1797</v>
      </c>
      <c r="B27" s="114" t="s">
        <v>3488</v>
      </c>
      <c r="C27" s="115" t="s">
        <v>3488</v>
      </c>
      <c r="D27" s="115" t="s">
        <v>3488</v>
      </c>
      <c r="E27" s="115" t="s">
        <v>3488</v>
      </c>
      <c r="F27" s="115" t="s">
        <v>3488</v>
      </c>
      <c r="G27" s="62">
        <v>0</v>
      </c>
      <c r="H27" s="115" t="s">
        <v>3488</v>
      </c>
      <c r="I27" s="115" t="s">
        <v>3488</v>
      </c>
      <c r="J27" s="61">
        <v>0</v>
      </c>
      <c r="K27" s="62">
        <v>0</v>
      </c>
      <c r="L27" s="115" t="s">
        <v>3488</v>
      </c>
      <c r="M27" s="62">
        <v>0</v>
      </c>
      <c r="N27" s="115" t="s">
        <v>3488</v>
      </c>
      <c r="O27" s="61">
        <v>0</v>
      </c>
      <c r="P27" s="61">
        <v>0</v>
      </c>
    </row>
    <row r="28" spans="1:16">
      <c r="A28" t="s">
        <v>176</v>
      </c>
      <c r="B28" t="s">
        <v>176</v>
      </c>
      <c r="C28" s="115" t="s">
        <v>3488</v>
      </c>
      <c r="D28" t="s">
        <v>176</v>
      </c>
      <c r="E28" s="115" t="s">
        <v>3488</v>
      </c>
      <c r="F28" s="115" t="s">
        <v>3488</v>
      </c>
      <c r="G28" s="58">
        <v>0</v>
      </c>
      <c r="H28" t="s">
        <v>176</v>
      </c>
      <c r="I28" s="59">
        <v>0</v>
      </c>
      <c r="J28" s="59">
        <v>0</v>
      </c>
      <c r="K28" s="58">
        <v>0</v>
      </c>
      <c r="L28" s="58">
        <v>0</v>
      </c>
      <c r="M28" s="58">
        <v>0</v>
      </c>
      <c r="N28" s="59">
        <v>0</v>
      </c>
      <c r="O28" s="59">
        <v>0</v>
      </c>
      <c r="P28" s="59">
        <v>0</v>
      </c>
    </row>
    <row r="29" spans="1:16">
      <c r="A29" s="60" t="s">
        <v>1798</v>
      </c>
      <c r="B29" s="114" t="s">
        <v>3488</v>
      </c>
      <c r="C29" s="115" t="s">
        <v>3488</v>
      </c>
      <c r="D29" s="115" t="s">
        <v>3488</v>
      </c>
      <c r="E29" s="115" t="s">
        <v>3488</v>
      </c>
      <c r="F29" s="115" t="s">
        <v>3488</v>
      </c>
      <c r="G29" s="62">
        <v>0</v>
      </c>
      <c r="H29" s="115" t="s">
        <v>3488</v>
      </c>
      <c r="I29" s="115" t="s">
        <v>3488</v>
      </c>
      <c r="J29" s="61">
        <v>0</v>
      </c>
      <c r="K29" s="62">
        <v>0</v>
      </c>
      <c r="L29" s="115" t="s">
        <v>3488</v>
      </c>
      <c r="M29" s="62">
        <v>0</v>
      </c>
      <c r="N29" s="115" t="s">
        <v>3488</v>
      </c>
      <c r="O29" s="61">
        <v>0</v>
      </c>
      <c r="P29" s="61">
        <v>0</v>
      </c>
    </row>
    <row r="30" spans="1:16">
      <c r="A30" s="60" t="s">
        <v>1799</v>
      </c>
      <c r="B30" s="114" t="s">
        <v>3488</v>
      </c>
      <c r="C30" s="115" t="s">
        <v>3488</v>
      </c>
      <c r="D30" s="115" t="s">
        <v>3488</v>
      </c>
      <c r="E30" s="115" t="s">
        <v>3488</v>
      </c>
      <c r="F30" s="115" t="s">
        <v>3488</v>
      </c>
      <c r="G30" s="62">
        <v>0</v>
      </c>
      <c r="H30" s="115" t="s">
        <v>3488</v>
      </c>
      <c r="I30" s="115" t="s">
        <v>3488</v>
      </c>
      <c r="J30" s="61">
        <v>0</v>
      </c>
      <c r="K30" s="62">
        <v>0</v>
      </c>
      <c r="L30" s="115" t="s">
        <v>3488</v>
      </c>
      <c r="M30" s="62">
        <v>0</v>
      </c>
      <c r="N30" s="115" t="s">
        <v>3488</v>
      </c>
      <c r="O30" s="61">
        <v>0</v>
      </c>
      <c r="P30" s="61">
        <v>0</v>
      </c>
    </row>
    <row r="31" spans="1:16">
      <c r="A31" t="s">
        <v>176</v>
      </c>
      <c r="B31" t="s">
        <v>176</v>
      </c>
      <c r="C31" s="115" t="s">
        <v>3488</v>
      </c>
      <c r="D31" t="s">
        <v>176</v>
      </c>
      <c r="E31" s="115" t="s">
        <v>3488</v>
      </c>
      <c r="F31" s="115" t="s">
        <v>3488</v>
      </c>
      <c r="G31" s="58">
        <v>0</v>
      </c>
      <c r="H31" t="s">
        <v>176</v>
      </c>
      <c r="I31" s="59">
        <v>0</v>
      </c>
      <c r="J31" s="59">
        <v>0</v>
      </c>
      <c r="K31" s="58">
        <v>0</v>
      </c>
      <c r="L31" s="58">
        <v>0</v>
      </c>
      <c r="M31" s="58">
        <v>0</v>
      </c>
      <c r="N31" s="59">
        <v>0</v>
      </c>
      <c r="O31" s="59">
        <v>0</v>
      </c>
      <c r="P31" s="59">
        <v>0</v>
      </c>
    </row>
    <row r="32" spans="1:16">
      <c r="A32" s="60" t="s">
        <v>1800</v>
      </c>
      <c r="B32" s="114" t="s">
        <v>3488</v>
      </c>
      <c r="C32" s="115" t="s">
        <v>3488</v>
      </c>
      <c r="D32" s="115" t="s">
        <v>3488</v>
      </c>
      <c r="E32" s="115" t="s">
        <v>3488</v>
      </c>
      <c r="F32" s="115" t="s">
        <v>3488</v>
      </c>
      <c r="G32" s="62">
        <v>0</v>
      </c>
      <c r="H32" s="115" t="s">
        <v>3488</v>
      </c>
      <c r="I32" s="115" t="s">
        <v>3488</v>
      </c>
      <c r="J32" s="61">
        <v>0</v>
      </c>
      <c r="K32" s="62">
        <v>0</v>
      </c>
      <c r="L32" s="115" t="s">
        <v>3488</v>
      </c>
      <c r="M32" s="62">
        <v>0</v>
      </c>
      <c r="N32" s="115" t="s">
        <v>3488</v>
      </c>
      <c r="O32" s="61">
        <v>0</v>
      </c>
      <c r="P32" s="61">
        <v>0</v>
      </c>
    </row>
    <row r="33" spans="1:16">
      <c r="A33" t="s">
        <v>176</v>
      </c>
      <c r="B33" t="s">
        <v>176</v>
      </c>
      <c r="C33" s="115" t="s">
        <v>3488</v>
      </c>
      <c r="D33" t="s">
        <v>176</v>
      </c>
      <c r="E33" s="115" t="s">
        <v>3488</v>
      </c>
      <c r="F33" s="115" t="s">
        <v>3488</v>
      </c>
      <c r="G33" s="58">
        <v>0</v>
      </c>
      <c r="H33" t="s">
        <v>176</v>
      </c>
      <c r="I33" s="59">
        <v>0</v>
      </c>
      <c r="J33" s="59">
        <v>0</v>
      </c>
      <c r="K33" s="58">
        <v>0</v>
      </c>
      <c r="L33" s="58">
        <v>0</v>
      </c>
      <c r="M33" s="58">
        <v>0</v>
      </c>
      <c r="N33" s="59">
        <v>0</v>
      </c>
      <c r="O33" s="59">
        <v>0</v>
      </c>
      <c r="P33" s="59">
        <v>0</v>
      </c>
    </row>
    <row r="34" spans="1:16">
      <c r="A34" s="60" t="s">
        <v>1801</v>
      </c>
      <c r="B34" s="114" t="s">
        <v>3488</v>
      </c>
      <c r="C34" s="115" t="s">
        <v>3488</v>
      </c>
      <c r="D34" s="115" t="s">
        <v>3488</v>
      </c>
      <c r="E34" s="115" t="s">
        <v>3488</v>
      </c>
      <c r="F34" s="115" t="s">
        <v>3488</v>
      </c>
      <c r="G34" s="62">
        <v>0</v>
      </c>
      <c r="H34" s="115" t="s">
        <v>3488</v>
      </c>
      <c r="I34" s="115" t="s">
        <v>3488</v>
      </c>
      <c r="J34" s="61">
        <v>0</v>
      </c>
      <c r="K34" s="62">
        <v>0</v>
      </c>
      <c r="L34" s="115" t="s">
        <v>3488</v>
      </c>
      <c r="M34" s="62">
        <v>0</v>
      </c>
      <c r="N34" s="115" t="s">
        <v>3488</v>
      </c>
      <c r="O34" s="61">
        <v>0</v>
      </c>
      <c r="P34" s="61">
        <v>0</v>
      </c>
    </row>
    <row r="35" spans="1:16">
      <c r="A35" t="s">
        <v>176</v>
      </c>
      <c r="B35" t="s">
        <v>176</v>
      </c>
      <c r="C35" s="115" t="s">
        <v>3488</v>
      </c>
      <c r="D35" t="s">
        <v>176</v>
      </c>
      <c r="E35" s="115" t="s">
        <v>3488</v>
      </c>
      <c r="F35" s="115" t="s">
        <v>3488</v>
      </c>
      <c r="G35" s="58">
        <v>0</v>
      </c>
      <c r="H35" t="s">
        <v>176</v>
      </c>
      <c r="I35" s="59">
        <v>0</v>
      </c>
      <c r="J35" s="59">
        <v>0</v>
      </c>
      <c r="K35" s="58">
        <v>0</v>
      </c>
      <c r="L35" s="58">
        <v>0</v>
      </c>
      <c r="M35" s="58">
        <v>0</v>
      </c>
      <c r="N35" s="59">
        <v>0</v>
      </c>
      <c r="O35" s="59">
        <v>0</v>
      </c>
      <c r="P35" s="59">
        <v>0</v>
      </c>
    </row>
    <row r="36" spans="1:16">
      <c r="A36" s="60" t="s">
        <v>1802</v>
      </c>
      <c r="B36" s="114" t="s">
        <v>3488</v>
      </c>
      <c r="C36" s="115" t="s">
        <v>3488</v>
      </c>
      <c r="D36" s="115" t="s">
        <v>3488</v>
      </c>
      <c r="E36" s="115" t="s">
        <v>3488</v>
      </c>
      <c r="F36" s="115" t="s">
        <v>3488</v>
      </c>
      <c r="G36" s="62">
        <v>0</v>
      </c>
      <c r="H36" s="115" t="s">
        <v>3488</v>
      </c>
      <c r="I36" s="115" t="s">
        <v>3488</v>
      </c>
      <c r="J36" s="61">
        <v>0</v>
      </c>
      <c r="K36" s="62">
        <v>0</v>
      </c>
      <c r="L36" s="115" t="s">
        <v>3488</v>
      </c>
      <c r="M36" s="62">
        <v>0</v>
      </c>
      <c r="N36" s="115" t="s">
        <v>3488</v>
      </c>
      <c r="O36" s="61">
        <v>0</v>
      </c>
      <c r="P36" s="61">
        <v>0</v>
      </c>
    </row>
    <row r="37" spans="1:16">
      <c r="A37" t="s">
        <v>176</v>
      </c>
      <c r="B37" t="s">
        <v>176</v>
      </c>
      <c r="C37" s="115" t="s">
        <v>3488</v>
      </c>
      <c r="D37" t="s">
        <v>176</v>
      </c>
      <c r="E37" s="115" t="s">
        <v>3488</v>
      </c>
      <c r="F37" s="115" t="s">
        <v>3488</v>
      </c>
      <c r="G37" s="58">
        <v>0</v>
      </c>
      <c r="H37" t="s">
        <v>176</v>
      </c>
      <c r="I37" s="59">
        <v>0</v>
      </c>
      <c r="J37" s="59">
        <v>0</v>
      </c>
      <c r="K37" s="58">
        <v>0</v>
      </c>
      <c r="L37" s="58">
        <v>0</v>
      </c>
      <c r="M37" s="58">
        <v>0</v>
      </c>
      <c r="N37" s="59">
        <v>0</v>
      </c>
      <c r="O37" s="59">
        <v>0</v>
      </c>
      <c r="P37" s="59">
        <v>0</v>
      </c>
    </row>
    <row r="38" spans="1:16">
      <c r="A38" t="s">
        <v>189</v>
      </c>
      <c r="B38" s="114" t="s">
        <v>3488</v>
      </c>
      <c r="C38" s="115" t="s">
        <v>3488</v>
      </c>
      <c r="D38" s="115" t="s">
        <v>3488</v>
      </c>
      <c r="E38" s="115" t="s">
        <v>3488</v>
      </c>
      <c r="F38" s="115" t="s">
        <v>3488</v>
      </c>
      <c r="G38" s="115" t="s">
        <v>3488</v>
      </c>
      <c r="H38" s="115" t="s">
        <v>3488</v>
      </c>
      <c r="I38" s="115" t="s">
        <v>3488</v>
      </c>
      <c r="J38" s="115" t="s">
        <v>3488</v>
      </c>
      <c r="K38" s="115" t="s">
        <v>3488</v>
      </c>
      <c r="L38" s="115" t="s">
        <v>3488</v>
      </c>
      <c r="M38" s="115" t="s">
        <v>3488</v>
      </c>
      <c r="N38" s="115" t="s">
        <v>3488</v>
      </c>
      <c r="O38" s="115" t="s">
        <v>3488</v>
      </c>
      <c r="P38" s="115" t="s">
        <v>3488</v>
      </c>
    </row>
    <row r="39" spans="1:16">
      <c r="A39" t="s">
        <v>300</v>
      </c>
      <c r="B39" s="114" t="s">
        <v>3488</v>
      </c>
      <c r="C39" s="115" t="s">
        <v>3488</v>
      </c>
      <c r="D39" s="115" t="s">
        <v>3488</v>
      </c>
      <c r="E39" s="115" t="s">
        <v>3488</v>
      </c>
      <c r="F39" s="115" t="s">
        <v>3488</v>
      </c>
      <c r="G39" s="115" t="s">
        <v>3488</v>
      </c>
      <c r="H39" s="115" t="s">
        <v>3488</v>
      </c>
      <c r="I39" s="115" t="s">
        <v>3488</v>
      </c>
      <c r="J39" s="115" t="s">
        <v>3488</v>
      </c>
      <c r="K39" s="115" t="s">
        <v>3488</v>
      </c>
      <c r="L39" s="115" t="s">
        <v>3488</v>
      </c>
      <c r="M39" s="115" t="s">
        <v>3488</v>
      </c>
      <c r="N39" s="115" t="s">
        <v>3488</v>
      </c>
      <c r="O39" s="115" t="s">
        <v>3488</v>
      </c>
      <c r="P39" s="115" t="s">
        <v>3488</v>
      </c>
    </row>
    <row r="40" spans="1:16">
      <c r="A40" t="s">
        <v>301</v>
      </c>
      <c r="B40" s="114" t="s">
        <v>3488</v>
      </c>
      <c r="C40" s="115" t="s">
        <v>3488</v>
      </c>
      <c r="D40" s="115" t="s">
        <v>3488</v>
      </c>
      <c r="E40" s="115" t="s">
        <v>3488</v>
      </c>
      <c r="F40" s="115" t="s">
        <v>3488</v>
      </c>
      <c r="G40" s="115" t="s">
        <v>3488</v>
      </c>
      <c r="H40" s="115" t="s">
        <v>3488</v>
      </c>
      <c r="I40" s="115" t="s">
        <v>3488</v>
      </c>
      <c r="J40" s="115" t="s">
        <v>3488</v>
      </c>
      <c r="K40" s="115" t="s">
        <v>3488</v>
      </c>
      <c r="L40" s="115" t="s">
        <v>3488</v>
      </c>
      <c r="M40" s="115" t="s">
        <v>3488</v>
      </c>
      <c r="N40" s="115" t="s">
        <v>3488</v>
      </c>
      <c r="O40" s="115" t="s">
        <v>3488</v>
      </c>
      <c r="P40" s="115" t="s">
        <v>3488</v>
      </c>
    </row>
    <row r="41" spans="1:16">
      <c r="A41" t="s">
        <v>302</v>
      </c>
      <c r="B41" s="114" t="s">
        <v>3488</v>
      </c>
      <c r="C41" s="115" t="s">
        <v>3488</v>
      </c>
      <c r="D41" s="115" t="s">
        <v>3488</v>
      </c>
      <c r="E41" s="115" t="s">
        <v>3488</v>
      </c>
      <c r="F41" s="115" t="s">
        <v>3488</v>
      </c>
      <c r="G41" s="115" t="s">
        <v>3488</v>
      </c>
      <c r="H41" s="115" t="s">
        <v>3488</v>
      </c>
      <c r="I41" s="115" t="s">
        <v>3488</v>
      </c>
      <c r="J41" s="115" t="s">
        <v>3488</v>
      </c>
      <c r="K41" s="115" t="s">
        <v>3488</v>
      </c>
      <c r="L41" s="115" t="s">
        <v>3488</v>
      </c>
      <c r="M41" s="115" t="s">
        <v>3488</v>
      </c>
      <c r="N41" s="115" t="s">
        <v>3488</v>
      </c>
      <c r="O41" s="115" t="s">
        <v>3488</v>
      </c>
      <c r="P41" s="115" t="s">
        <v>3488</v>
      </c>
    </row>
    <row r="42" spans="1:16" hidden="1"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A1:AY1048576 BA1:XFD1048576 AZ1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7" width="9.140625" style="14" hidden="1"/>
    <col min="48" max="52" width="0" style="14" hidden="1"/>
    <col min="53" max="16384" width="9.140625" style="14" hidden="1"/>
  </cols>
  <sheetData>
    <row r="1" spans="1:21">
      <c r="A1" s="2" t="s">
        <v>0</v>
      </c>
      <c r="B1" s="63" t="s">
        <v>3487</v>
      </c>
    </row>
    <row r="2" spans="1:21">
      <c r="A2" s="2" t="s">
        <v>1</v>
      </c>
      <c r="B2" s="10" t="s">
        <v>2694</v>
      </c>
    </row>
    <row r="3" spans="1:21">
      <c r="A3" s="2" t="s">
        <v>2</v>
      </c>
      <c r="B3" s="21" t="s">
        <v>2695</v>
      </c>
    </row>
    <row r="4" spans="1:21">
      <c r="A4" s="2" t="s">
        <v>3</v>
      </c>
      <c r="B4" s="64" t="s">
        <v>165</v>
      </c>
    </row>
    <row r="5" spans="1:21" s="16" customFormat="1">
      <c r="A5" s="35" t="s">
        <v>92</v>
      </c>
      <c r="B5" s="36" t="s">
        <v>125</v>
      </c>
      <c r="C5" s="36" t="s">
        <v>46</v>
      </c>
      <c r="D5" s="122" t="s">
        <v>47</v>
      </c>
      <c r="E5" s="122" t="s">
        <v>48</v>
      </c>
      <c r="F5" s="122" t="s">
        <v>67</v>
      </c>
      <c r="G5" s="122" t="s">
        <v>49</v>
      </c>
      <c r="H5" s="36" t="s">
        <v>68</v>
      </c>
      <c r="I5" s="36" t="s">
        <v>164</v>
      </c>
      <c r="J5" s="36" t="s">
        <v>50</v>
      </c>
      <c r="K5" s="38" t="s">
        <v>126</v>
      </c>
      <c r="L5" s="122" t="s">
        <v>52</v>
      </c>
      <c r="M5" s="36" t="s">
        <v>155</v>
      </c>
      <c r="N5" s="36" t="s">
        <v>156</v>
      </c>
      <c r="O5" s="36" t="s">
        <v>5</v>
      </c>
      <c r="P5" s="36" t="s">
        <v>54</v>
      </c>
      <c r="Q5" s="37" t="s">
        <v>151</v>
      </c>
      <c r="R5" s="14"/>
      <c r="S5" s="14"/>
      <c r="T5" s="14"/>
      <c r="U5" s="14"/>
    </row>
    <row r="6" spans="1:21" s="16" customFormat="1">
      <c r="A6" s="107" t="s">
        <v>3488</v>
      </c>
      <c r="B6" s="130" t="s">
        <v>3488</v>
      </c>
      <c r="C6" s="108" t="s">
        <v>3488</v>
      </c>
      <c r="D6" s="108" t="s">
        <v>3488</v>
      </c>
      <c r="E6" s="108" t="s">
        <v>3488</v>
      </c>
      <c r="F6" s="17" t="s">
        <v>70</v>
      </c>
      <c r="G6" s="108" t="s">
        <v>3488</v>
      </c>
      <c r="H6" s="17" t="s">
        <v>71</v>
      </c>
      <c r="I6" s="108" t="s">
        <v>3488</v>
      </c>
      <c r="J6" s="108" t="s">
        <v>3488</v>
      </c>
      <c r="K6" s="17" t="s">
        <v>7</v>
      </c>
      <c r="L6" s="17" t="s">
        <v>7</v>
      </c>
      <c r="M6" s="17" t="s">
        <v>152</v>
      </c>
      <c r="N6" s="108" t="s">
        <v>3488</v>
      </c>
      <c r="O6" s="17" t="s">
        <v>153</v>
      </c>
      <c r="P6" s="23" t="s">
        <v>7</v>
      </c>
      <c r="Q6" s="32" t="s">
        <v>7</v>
      </c>
      <c r="R6" s="14"/>
      <c r="S6" s="14"/>
      <c r="T6" s="14"/>
      <c r="U6" s="14"/>
    </row>
    <row r="7" spans="1:21" s="18" customFormat="1" ht="20.25">
      <c r="A7" s="109" t="s">
        <v>3488</v>
      </c>
      <c r="B7" s="15" t="s">
        <v>8</v>
      </c>
      <c r="C7" s="15" t="s">
        <v>9</v>
      </c>
      <c r="D7" s="15" t="s">
        <v>56</v>
      </c>
      <c r="E7" s="15" t="s">
        <v>57</v>
      </c>
      <c r="F7" s="6" t="s">
        <v>58</v>
      </c>
      <c r="G7" s="6" t="s">
        <v>59</v>
      </c>
      <c r="H7" s="6" t="s">
        <v>60</v>
      </c>
      <c r="I7" s="110" t="s">
        <v>3488</v>
      </c>
      <c r="J7" s="6" t="s">
        <v>61</v>
      </c>
      <c r="K7" s="6" t="s">
        <v>62</v>
      </c>
      <c r="L7" s="6" t="s">
        <v>63</v>
      </c>
      <c r="M7" s="26" t="s">
        <v>72</v>
      </c>
      <c r="N7" s="26" t="s">
        <v>73</v>
      </c>
      <c r="O7" s="26" t="s">
        <v>74</v>
      </c>
      <c r="P7" s="26" t="s">
        <v>75</v>
      </c>
      <c r="Q7" s="26" t="s">
        <v>76</v>
      </c>
      <c r="R7" s="14"/>
      <c r="S7" s="14"/>
      <c r="T7" s="14"/>
      <c r="U7" s="14"/>
    </row>
    <row r="8" spans="1:21" s="18" customFormat="1" ht="20.25">
      <c r="A8" s="19" t="s">
        <v>128</v>
      </c>
      <c r="B8" s="125" t="s">
        <v>3488</v>
      </c>
      <c r="C8" s="125" t="s">
        <v>3488</v>
      </c>
      <c r="D8" s="125" t="s">
        <v>3488</v>
      </c>
      <c r="E8" s="125" t="s">
        <v>3488</v>
      </c>
      <c r="F8" s="125" t="s">
        <v>3488</v>
      </c>
      <c r="G8" s="125" t="s">
        <v>3488</v>
      </c>
      <c r="H8" s="80">
        <v>4.12</v>
      </c>
      <c r="I8" s="125" t="s">
        <v>3488</v>
      </c>
      <c r="J8" s="125" t="s">
        <v>3488</v>
      </c>
      <c r="K8" s="125" t="s">
        <v>3488</v>
      </c>
      <c r="L8" s="81">
        <v>5.79E-2</v>
      </c>
      <c r="M8" s="80">
        <v>53335582.960000001</v>
      </c>
      <c r="N8" s="110" t="s">
        <v>3488</v>
      </c>
      <c r="O8" s="80">
        <v>69957.187037099618</v>
      </c>
      <c r="P8" s="81">
        <v>1</v>
      </c>
      <c r="Q8" s="81">
        <v>0.1515</v>
      </c>
      <c r="R8" s="14"/>
      <c r="S8" s="14"/>
      <c r="T8" s="14"/>
      <c r="U8" s="14"/>
    </row>
    <row r="9" spans="1:21">
      <c r="A9" s="82" t="s">
        <v>170</v>
      </c>
      <c r="B9" s="114" t="s">
        <v>3488</v>
      </c>
      <c r="C9" s="114" t="s">
        <v>3488</v>
      </c>
      <c r="D9" s="115" t="s">
        <v>3488</v>
      </c>
      <c r="E9" s="115" t="s">
        <v>3488</v>
      </c>
      <c r="F9" s="115" t="s">
        <v>3488</v>
      </c>
      <c r="G9" s="115" t="s">
        <v>3488</v>
      </c>
      <c r="H9" s="83">
        <v>5.17</v>
      </c>
      <c r="I9" s="115" t="s">
        <v>3488</v>
      </c>
      <c r="J9" s="115" t="s">
        <v>3488</v>
      </c>
      <c r="K9" s="115" t="s">
        <v>3488</v>
      </c>
      <c r="L9" s="84">
        <v>5.21E-2</v>
      </c>
      <c r="M9" s="83">
        <v>43249391.840000004</v>
      </c>
      <c r="N9" s="115" t="s">
        <v>3488</v>
      </c>
      <c r="O9" s="83">
        <v>45997.077260326216</v>
      </c>
      <c r="P9" s="84">
        <v>0.65749999999999997</v>
      </c>
      <c r="Q9" s="84">
        <v>9.9599999999999994E-2</v>
      </c>
      <c r="R9" s="84"/>
    </row>
    <row r="10" spans="1:21">
      <c r="A10" s="82" t="s">
        <v>2045</v>
      </c>
      <c r="B10" s="114" t="s">
        <v>3488</v>
      </c>
      <c r="C10" s="114" t="s">
        <v>3488</v>
      </c>
      <c r="D10" s="115" t="s">
        <v>3488</v>
      </c>
      <c r="E10" s="115" t="s">
        <v>3488</v>
      </c>
      <c r="F10" s="115" t="s">
        <v>3488</v>
      </c>
      <c r="G10" s="115" t="s">
        <v>3488</v>
      </c>
      <c r="H10" s="83">
        <v>0</v>
      </c>
      <c r="I10" s="115" t="s">
        <v>3488</v>
      </c>
      <c r="J10" s="115" t="s">
        <v>3488</v>
      </c>
      <c r="K10" s="115" t="s">
        <v>3488</v>
      </c>
      <c r="L10" s="84">
        <v>0</v>
      </c>
      <c r="M10" s="83">
        <v>0</v>
      </c>
      <c r="N10" s="115" t="s">
        <v>3488</v>
      </c>
      <c r="O10" s="83">
        <v>0</v>
      </c>
      <c r="P10" s="84">
        <v>0</v>
      </c>
      <c r="Q10" s="84">
        <v>0</v>
      </c>
    </row>
    <row r="11" spans="1:21">
      <c r="A11" t="s">
        <v>176</v>
      </c>
      <c r="B11" s="114" t="s">
        <v>3488</v>
      </c>
      <c r="C11" t="s">
        <v>176</v>
      </c>
      <c r="D11" s="115" t="s">
        <v>3488</v>
      </c>
      <c r="E11" t="s">
        <v>176</v>
      </c>
      <c r="F11" s="115" t="s">
        <v>3488</v>
      </c>
      <c r="G11" s="115" t="s">
        <v>3488</v>
      </c>
      <c r="H11" s="58">
        <v>0</v>
      </c>
      <c r="I11" t="s">
        <v>176</v>
      </c>
      <c r="J11" t="s">
        <v>176</v>
      </c>
      <c r="K11" s="59">
        <v>0</v>
      </c>
      <c r="L11" s="59">
        <v>0</v>
      </c>
      <c r="M11" s="58">
        <v>0</v>
      </c>
      <c r="N11" s="58">
        <v>0</v>
      </c>
      <c r="O11" s="58">
        <v>0</v>
      </c>
      <c r="P11" s="59">
        <v>0</v>
      </c>
      <c r="Q11" s="59">
        <v>0</v>
      </c>
    </row>
    <row r="12" spans="1:21">
      <c r="A12" s="82" t="s">
        <v>2046</v>
      </c>
      <c r="B12" s="114" t="s">
        <v>3488</v>
      </c>
      <c r="C12" s="114" t="s">
        <v>3488</v>
      </c>
      <c r="D12" s="115" t="s">
        <v>3488</v>
      </c>
      <c r="E12" s="115" t="s">
        <v>3488</v>
      </c>
      <c r="F12" s="115" t="s">
        <v>3488</v>
      </c>
      <c r="G12" s="115" t="s">
        <v>3488</v>
      </c>
      <c r="H12" s="83">
        <v>7.24</v>
      </c>
      <c r="I12" s="115" t="s">
        <v>3488</v>
      </c>
      <c r="J12" s="115" t="s">
        <v>3488</v>
      </c>
      <c r="K12" s="115" t="s">
        <v>3488</v>
      </c>
      <c r="L12" s="84">
        <v>5.0799999999999998E-2</v>
      </c>
      <c r="M12" s="83">
        <v>8953001.0500000007</v>
      </c>
      <c r="N12" s="115" t="s">
        <v>3488</v>
      </c>
      <c r="O12" s="83">
        <v>9358.5885928592561</v>
      </c>
      <c r="P12" s="84">
        <v>0.1338</v>
      </c>
      <c r="Q12" s="84">
        <v>2.0299999999999999E-2</v>
      </c>
    </row>
    <row r="13" spans="1:21">
      <c r="A13" t="s">
        <v>3421</v>
      </c>
      <c r="B13" t="s">
        <v>2047</v>
      </c>
      <c r="C13" t="s">
        <v>2062</v>
      </c>
      <c r="D13" s="113" t="s">
        <v>3488</v>
      </c>
      <c r="E13" t="s">
        <v>3395</v>
      </c>
      <c r="F13" t="s">
        <v>2049</v>
      </c>
      <c r="G13" s="113" t="s">
        <v>3488</v>
      </c>
      <c r="H13" s="58">
        <v>6.81</v>
      </c>
      <c r="I13" t="s">
        <v>108</v>
      </c>
      <c r="J13" t="s">
        <v>98</v>
      </c>
      <c r="K13" s="59">
        <v>2.58E-2</v>
      </c>
      <c r="L13" s="59">
        <v>2.58E-2</v>
      </c>
      <c r="M13" s="58">
        <v>171161.41</v>
      </c>
      <c r="N13" s="58">
        <v>114.1</v>
      </c>
      <c r="O13" s="58">
        <v>195.29516881000001</v>
      </c>
      <c r="P13" s="59">
        <v>2.8E-3</v>
      </c>
      <c r="Q13" s="59">
        <v>4.0000000000000002E-4</v>
      </c>
    </row>
    <row r="14" spans="1:21">
      <c r="A14" t="s">
        <v>3421</v>
      </c>
      <c r="B14" t="s">
        <v>2047</v>
      </c>
      <c r="C14" t="s">
        <v>2060</v>
      </c>
      <c r="D14" s="113" t="s">
        <v>3488</v>
      </c>
      <c r="E14" t="s">
        <v>3395</v>
      </c>
      <c r="F14" t="s">
        <v>2049</v>
      </c>
      <c r="G14" s="113" t="s">
        <v>3488</v>
      </c>
      <c r="H14" s="58">
        <v>7.26</v>
      </c>
      <c r="I14" t="s">
        <v>108</v>
      </c>
      <c r="J14" t="s">
        <v>98</v>
      </c>
      <c r="K14" s="59">
        <v>5.62E-2</v>
      </c>
      <c r="L14" s="59">
        <v>5.62E-2</v>
      </c>
      <c r="M14" s="58">
        <v>256704.27</v>
      </c>
      <c r="N14" s="58">
        <v>114.79</v>
      </c>
      <c r="O14" s="58">
        <v>294.67083153300001</v>
      </c>
      <c r="P14" s="59">
        <v>4.1999999999999997E-3</v>
      </c>
      <c r="Q14" s="59">
        <v>5.9999999999999995E-4</v>
      </c>
    </row>
    <row r="15" spans="1:21">
      <c r="A15" t="s">
        <v>3421</v>
      </c>
      <c r="B15" t="s">
        <v>2047</v>
      </c>
      <c r="C15" t="s">
        <v>2052</v>
      </c>
      <c r="D15" s="113" t="s">
        <v>3488</v>
      </c>
      <c r="E15" t="s">
        <v>3395</v>
      </c>
      <c r="F15" t="s">
        <v>2049</v>
      </c>
      <c r="G15" s="113" t="s">
        <v>3488</v>
      </c>
      <c r="H15" s="58">
        <v>5.33</v>
      </c>
      <c r="I15" t="s">
        <v>108</v>
      </c>
      <c r="J15" t="s">
        <v>98</v>
      </c>
      <c r="K15" s="59">
        <v>5.1200000000000002E-2</v>
      </c>
      <c r="L15" s="59">
        <v>5.1200000000000002E-2</v>
      </c>
      <c r="M15" s="58">
        <v>367624.55</v>
      </c>
      <c r="N15" s="58">
        <v>96.79</v>
      </c>
      <c r="O15" s="58">
        <v>355.82380194500001</v>
      </c>
      <c r="P15" s="59">
        <v>5.1000000000000004E-3</v>
      </c>
      <c r="Q15" s="59">
        <v>8.0000000000000004E-4</v>
      </c>
    </row>
    <row r="16" spans="1:21">
      <c r="A16" t="s">
        <v>3421</v>
      </c>
      <c r="B16" t="s">
        <v>2047</v>
      </c>
      <c r="C16" t="s">
        <v>2048</v>
      </c>
      <c r="D16" s="113" t="s">
        <v>3488</v>
      </c>
      <c r="E16" t="s">
        <v>3395</v>
      </c>
      <c r="F16" t="s">
        <v>2049</v>
      </c>
      <c r="G16" s="113" t="s">
        <v>3488</v>
      </c>
      <c r="H16" s="58">
        <v>7.63</v>
      </c>
      <c r="I16" t="s">
        <v>108</v>
      </c>
      <c r="J16" t="s">
        <v>98</v>
      </c>
      <c r="K16" s="59">
        <v>5.0799999999999998E-2</v>
      </c>
      <c r="L16" s="59">
        <v>5.0799999999999998E-2</v>
      </c>
      <c r="M16" s="58">
        <v>562408.49</v>
      </c>
      <c r="N16" s="58">
        <v>98.9</v>
      </c>
      <c r="O16" s="58">
        <v>556.22199661000002</v>
      </c>
      <c r="P16" s="59">
        <v>8.0000000000000002E-3</v>
      </c>
      <c r="Q16" s="59">
        <v>1.1999999999999999E-3</v>
      </c>
    </row>
    <row r="17" spans="1:17">
      <c r="A17" t="s">
        <v>3421</v>
      </c>
      <c r="B17" t="s">
        <v>2047</v>
      </c>
      <c r="C17" t="s">
        <v>2063</v>
      </c>
      <c r="D17" s="113" t="s">
        <v>3488</v>
      </c>
      <c r="E17" t="s">
        <v>3395</v>
      </c>
      <c r="F17" t="s">
        <v>2051</v>
      </c>
      <c r="G17" s="113" t="s">
        <v>3488</v>
      </c>
      <c r="H17" s="58">
        <v>5.88</v>
      </c>
      <c r="I17" t="s">
        <v>108</v>
      </c>
      <c r="J17" t="s">
        <v>98</v>
      </c>
      <c r="K17" s="59">
        <v>2.35E-2</v>
      </c>
      <c r="L17" s="59">
        <v>2.35E-2</v>
      </c>
      <c r="M17" s="58">
        <v>128758.44</v>
      </c>
      <c r="N17" s="58">
        <v>114.91</v>
      </c>
      <c r="O17" s="58">
        <v>147.95632340399999</v>
      </c>
      <c r="P17" s="59">
        <v>2.0999999999999999E-3</v>
      </c>
      <c r="Q17" s="59">
        <v>2.9999999999999997E-4</v>
      </c>
    </row>
    <row r="18" spans="1:17">
      <c r="A18" t="s">
        <v>3421</v>
      </c>
      <c r="B18" t="s">
        <v>2047</v>
      </c>
      <c r="C18" t="s">
        <v>2061</v>
      </c>
      <c r="D18" s="113" t="s">
        <v>3488</v>
      </c>
      <c r="E18" t="s">
        <v>3395</v>
      </c>
      <c r="F18" t="s">
        <v>2051</v>
      </c>
      <c r="G18" s="113" t="s">
        <v>3488</v>
      </c>
      <c r="H18" s="58">
        <v>6.84</v>
      </c>
      <c r="I18" t="s">
        <v>108</v>
      </c>
      <c r="J18" t="s">
        <v>98</v>
      </c>
      <c r="K18" s="59">
        <v>4.4999999999999998E-2</v>
      </c>
      <c r="L18" s="59">
        <v>4.4999999999999998E-2</v>
      </c>
      <c r="M18" s="58">
        <v>192316.64</v>
      </c>
      <c r="N18" s="58">
        <v>119.75</v>
      </c>
      <c r="O18" s="58">
        <v>230.29917639999999</v>
      </c>
      <c r="P18" s="59">
        <v>3.3E-3</v>
      </c>
      <c r="Q18" s="59">
        <v>5.0000000000000001E-4</v>
      </c>
    </row>
    <row r="19" spans="1:17">
      <c r="A19" t="s">
        <v>3421</v>
      </c>
      <c r="B19" t="s">
        <v>2047</v>
      </c>
      <c r="C19" t="s">
        <v>2053</v>
      </c>
      <c r="D19" s="113" t="s">
        <v>3488</v>
      </c>
      <c r="E19" t="s">
        <v>3395</v>
      </c>
      <c r="F19" t="s">
        <v>2051</v>
      </c>
      <c r="G19" s="113" t="s">
        <v>3488</v>
      </c>
      <c r="H19" s="58">
        <v>4.49</v>
      </c>
      <c r="I19" t="s">
        <v>108</v>
      </c>
      <c r="J19" t="s">
        <v>98</v>
      </c>
      <c r="K19" s="59">
        <v>4.9799999999999997E-2</v>
      </c>
      <c r="L19" s="59">
        <v>4.9799999999999997E-2</v>
      </c>
      <c r="M19" s="58">
        <v>404303.48</v>
      </c>
      <c r="N19" s="58">
        <v>95.69</v>
      </c>
      <c r="O19" s="58">
        <v>386.87800001199997</v>
      </c>
      <c r="P19" s="59">
        <v>5.4999999999999997E-3</v>
      </c>
      <c r="Q19" s="59">
        <v>8.0000000000000004E-4</v>
      </c>
    </row>
    <row r="20" spans="1:17">
      <c r="A20" t="s">
        <v>3421</v>
      </c>
      <c r="B20" t="s">
        <v>2047</v>
      </c>
      <c r="C20" t="s">
        <v>2050</v>
      </c>
      <c r="D20" s="113" t="s">
        <v>3488</v>
      </c>
      <c r="E20" t="s">
        <v>3395</v>
      </c>
      <c r="F20" t="s">
        <v>2051</v>
      </c>
      <c r="G20" s="113" t="s">
        <v>3488</v>
      </c>
      <c r="H20" s="58">
        <v>6.94</v>
      </c>
      <c r="I20" t="s">
        <v>108</v>
      </c>
      <c r="J20" t="s">
        <v>98</v>
      </c>
      <c r="K20" s="59">
        <v>4.8500000000000001E-2</v>
      </c>
      <c r="L20" s="59">
        <v>4.8500000000000001E-2</v>
      </c>
      <c r="M20" s="58">
        <v>526595.23</v>
      </c>
      <c r="N20" s="58">
        <v>100.21</v>
      </c>
      <c r="O20" s="58">
        <v>527.701079983</v>
      </c>
      <c r="P20" s="59">
        <v>7.4999999999999997E-3</v>
      </c>
      <c r="Q20" s="59">
        <v>1.1000000000000001E-3</v>
      </c>
    </row>
    <row r="21" spans="1:17">
      <c r="A21" t="s">
        <v>3421</v>
      </c>
      <c r="B21" t="s">
        <v>2047</v>
      </c>
      <c r="C21" t="s">
        <v>2058</v>
      </c>
      <c r="D21" s="113" t="s">
        <v>3488</v>
      </c>
      <c r="E21" t="s">
        <v>3395</v>
      </c>
      <c r="F21" t="s">
        <v>2055</v>
      </c>
      <c r="G21" s="113" t="s">
        <v>3488</v>
      </c>
      <c r="H21" s="58">
        <v>7.09</v>
      </c>
      <c r="I21" t="s">
        <v>108</v>
      </c>
      <c r="J21" t="s">
        <v>98</v>
      </c>
      <c r="K21" s="59">
        <v>2.35E-2</v>
      </c>
      <c r="L21" s="59">
        <v>2.35E-2</v>
      </c>
      <c r="M21" s="58">
        <v>177773.36</v>
      </c>
      <c r="N21" s="58">
        <v>115.96</v>
      </c>
      <c r="O21" s="58">
        <v>206.14598825600001</v>
      </c>
      <c r="P21" s="59">
        <v>2.8999999999999998E-3</v>
      </c>
      <c r="Q21" s="59">
        <v>4.0000000000000002E-4</v>
      </c>
    </row>
    <row r="22" spans="1:17">
      <c r="A22" t="s">
        <v>3421</v>
      </c>
      <c r="B22" t="s">
        <v>2047</v>
      </c>
      <c r="C22" t="s">
        <v>2056</v>
      </c>
      <c r="D22" s="113" t="s">
        <v>3488</v>
      </c>
      <c r="E22" t="s">
        <v>3395</v>
      </c>
      <c r="F22" t="s">
        <v>2055</v>
      </c>
      <c r="G22" s="113" t="s">
        <v>3488</v>
      </c>
      <c r="H22" s="58">
        <v>7.71</v>
      </c>
      <c r="I22" t="s">
        <v>108</v>
      </c>
      <c r="J22" t="s">
        <v>98</v>
      </c>
      <c r="K22" s="59">
        <v>5.0500000000000003E-2</v>
      </c>
      <c r="L22" s="59">
        <v>5.0500000000000003E-2</v>
      </c>
      <c r="M22" s="58">
        <v>246217.45</v>
      </c>
      <c r="N22" s="58">
        <v>120.63</v>
      </c>
      <c r="O22" s="58">
        <v>297.01210993500001</v>
      </c>
      <c r="P22" s="59">
        <v>4.1999999999999997E-3</v>
      </c>
      <c r="Q22" s="59">
        <v>5.9999999999999995E-4</v>
      </c>
    </row>
    <row r="23" spans="1:17">
      <c r="A23" t="s">
        <v>3421</v>
      </c>
      <c r="B23" t="s">
        <v>2047</v>
      </c>
      <c r="C23" t="s">
        <v>2057</v>
      </c>
      <c r="D23" s="113" t="s">
        <v>3488</v>
      </c>
      <c r="E23" t="s">
        <v>3395</v>
      </c>
      <c r="F23" t="s">
        <v>2055</v>
      </c>
      <c r="G23" s="113" t="s">
        <v>3488</v>
      </c>
      <c r="H23" s="58">
        <v>8.16</v>
      </c>
      <c r="I23" t="s">
        <v>108</v>
      </c>
      <c r="J23" t="s">
        <v>98</v>
      </c>
      <c r="K23" s="59">
        <v>4.7699999999999999E-2</v>
      </c>
      <c r="L23" s="59">
        <v>4.7699999999999999E-2</v>
      </c>
      <c r="M23" s="58">
        <v>887713.72</v>
      </c>
      <c r="N23" s="58">
        <v>101.57</v>
      </c>
      <c r="O23" s="58">
        <v>901.65082540399999</v>
      </c>
      <c r="P23" s="59">
        <v>1.29E-2</v>
      </c>
      <c r="Q23" s="59">
        <v>2E-3</v>
      </c>
    </row>
    <row r="24" spans="1:17">
      <c r="A24" t="s">
        <v>3421</v>
      </c>
      <c r="B24" t="s">
        <v>2047</v>
      </c>
      <c r="C24" t="s">
        <v>2059</v>
      </c>
      <c r="D24" s="113" t="s">
        <v>3488</v>
      </c>
      <c r="E24" t="s">
        <v>3395</v>
      </c>
      <c r="F24" t="s">
        <v>2055</v>
      </c>
      <c r="G24" s="113" t="s">
        <v>3488</v>
      </c>
      <c r="H24" s="58">
        <v>6</v>
      </c>
      <c r="I24" t="s">
        <v>108</v>
      </c>
      <c r="J24" t="s">
        <v>98</v>
      </c>
      <c r="K24" s="59">
        <v>4.9299999999999997E-2</v>
      </c>
      <c r="L24" s="59">
        <v>4.9299999999999997E-2</v>
      </c>
      <c r="M24" s="58">
        <v>1083548.32</v>
      </c>
      <c r="N24" s="58">
        <v>93.88</v>
      </c>
      <c r="O24" s="58">
        <v>1017.235162816</v>
      </c>
      <c r="P24" s="59">
        <v>1.4500000000000001E-2</v>
      </c>
      <c r="Q24" s="59">
        <v>2.2000000000000001E-3</v>
      </c>
    </row>
    <row r="25" spans="1:17">
      <c r="A25" t="s">
        <v>3421</v>
      </c>
      <c r="B25" t="s">
        <v>2047</v>
      </c>
      <c r="C25" t="s">
        <v>2054</v>
      </c>
      <c r="D25" s="113" t="s">
        <v>3488</v>
      </c>
      <c r="E25" t="s">
        <v>3395</v>
      </c>
      <c r="F25" t="s">
        <v>2055</v>
      </c>
      <c r="G25" s="113" t="s">
        <v>3488</v>
      </c>
      <c r="H25" s="58">
        <v>7.44</v>
      </c>
      <c r="I25" t="s">
        <v>108</v>
      </c>
      <c r="J25" t="s">
        <v>98</v>
      </c>
      <c r="K25" s="59">
        <v>6.4500000000000002E-2</v>
      </c>
      <c r="L25" s="59">
        <v>6.4500000000000002E-2</v>
      </c>
      <c r="M25" s="58">
        <v>238698.75</v>
      </c>
      <c r="N25" s="58">
        <v>113.97</v>
      </c>
      <c r="O25" s="58">
        <v>272.044965375</v>
      </c>
      <c r="P25" s="59">
        <v>3.8999999999999998E-3</v>
      </c>
      <c r="Q25" s="59">
        <v>5.9999999999999995E-4</v>
      </c>
    </row>
    <row r="26" spans="1:17">
      <c r="A26" t="s">
        <v>3421</v>
      </c>
      <c r="B26" t="s">
        <v>2047</v>
      </c>
      <c r="C26" t="s">
        <v>2069</v>
      </c>
      <c r="D26" s="113" t="s">
        <v>3488</v>
      </c>
      <c r="E26" t="s">
        <v>3395</v>
      </c>
      <c r="F26" t="s">
        <v>213</v>
      </c>
      <c r="G26" s="113" t="s">
        <v>3488</v>
      </c>
      <c r="H26" s="58">
        <v>3.97</v>
      </c>
      <c r="I26" t="s">
        <v>108</v>
      </c>
      <c r="J26" t="s">
        <v>98</v>
      </c>
      <c r="K26" s="59">
        <v>2.7699999999999999E-2</v>
      </c>
      <c r="L26" s="59">
        <v>2.7699999999999999E-2</v>
      </c>
      <c r="M26" s="58">
        <v>92969.11</v>
      </c>
      <c r="N26" s="58">
        <v>123.23</v>
      </c>
      <c r="O26" s="58">
        <v>114.56583425300001</v>
      </c>
      <c r="P26" s="59">
        <v>1.6000000000000001E-3</v>
      </c>
      <c r="Q26" s="59">
        <v>2.0000000000000001E-4</v>
      </c>
    </row>
    <row r="27" spans="1:17">
      <c r="A27" t="s">
        <v>3421</v>
      </c>
      <c r="B27" t="s">
        <v>2047</v>
      </c>
      <c r="C27" t="s">
        <v>2068</v>
      </c>
      <c r="D27" s="113" t="s">
        <v>3488</v>
      </c>
      <c r="E27" t="s">
        <v>3395</v>
      </c>
      <c r="F27" t="s">
        <v>213</v>
      </c>
      <c r="G27" s="113" t="s">
        <v>3488</v>
      </c>
      <c r="H27" s="58">
        <v>5.89</v>
      </c>
      <c r="I27" t="s">
        <v>108</v>
      </c>
      <c r="J27" t="s">
        <v>98</v>
      </c>
      <c r="K27" s="59">
        <v>3.6600000000000001E-2</v>
      </c>
      <c r="L27" s="59">
        <v>3.6600000000000001E-2</v>
      </c>
      <c r="M27" s="58">
        <v>191178.08</v>
      </c>
      <c r="N27" s="58">
        <v>121.64</v>
      </c>
      <c r="O27" s="58">
        <v>232.54901651200001</v>
      </c>
      <c r="P27" s="59">
        <v>3.3E-3</v>
      </c>
      <c r="Q27" s="59">
        <v>5.0000000000000001E-4</v>
      </c>
    </row>
    <row r="28" spans="1:17">
      <c r="A28" t="s">
        <v>3421</v>
      </c>
      <c r="B28" t="s">
        <v>2047</v>
      </c>
      <c r="C28" t="s">
        <v>2067</v>
      </c>
      <c r="D28" s="113" t="s">
        <v>3488</v>
      </c>
      <c r="E28" t="s">
        <v>3395</v>
      </c>
      <c r="F28" t="s">
        <v>213</v>
      </c>
      <c r="G28" s="113" t="s">
        <v>3488</v>
      </c>
      <c r="H28" s="58">
        <v>4.9800000000000004</v>
      </c>
      <c r="I28" t="s">
        <v>108</v>
      </c>
      <c r="J28" t="s">
        <v>98</v>
      </c>
      <c r="K28" s="59">
        <v>3.8699999999999998E-2</v>
      </c>
      <c r="L28" s="59">
        <v>3.8699999999999998E-2</v>
      </c>
      <c r="M28" s="58">
        <v>123945.23</v>
      </c>
      <c r="N28" s="58">
        <v>124.32</v>
      </c>
      <c r="O28" s="58">
        <v>154.08870993599999</v>
      </c>
      <c r="P28" s="59">
        <v>2.2000000000000001E-3</v>
      </c>
      <c r="Q28" s="59">
        <v>2.9999999999999997E-4</v>
      </c>
    </row>
    <row r="29" spans="1:17">
      <c r="A29" t="s">
        <v>3421</v>
      </c>
      <c r="B29" t="s">
        <v>2047</v>
      </c>
      <c r="C29" t="s">
        <v>2066</v>
      </c>
      <c r="D29" s="113" t="s">
        <v>3488</v>
      </c>
      <c r="E29" t="s">
        <v>3395</v>
      </c>
      <c r="F29" t="s">
        <v>213</v>
      </c>
      <c r="G29" s="113" t="s">
        <v>3488</v>
      </c>
      <c r="H29" s="58">
        <v>5.67</v>
      </c>
      <c r="I29" t="s">
        <v>108</v>
      </c>
      <c r="J29" t="s">
        <v>98</v>
      </c>
      <c r="K29" s="59">
        <v>1.89E-2</v>
      </c>
      <c r="L29" s="59">
        <v>1.89E-2</v>
      </c>
      <c r="M29" s="58">
        <v>51476.67</v>
      </c>
      <c r="N29" s="58">
        <v>132.97999999999999</v>
      </c>
      <c r="O29" s="58">
        <v>68.453675766000003</v>
      </c>
      <c r="P29" s="59">
        <v>1E-3</v>
      </c>
      <c r="Q29" s="59">
        <v>1E-4</v>
      </c>
    </row>
    <row r="30" spans="1:17">
      <c r="A30" t="s">
        <v>3421</v>
      </c>
      <c r="B30" t="s">
        <v>2047</v>
      </c>
      <c r="C30" t="s">
        <v>2064</v>
      </c>
      <c r="D30" s="113" t="s">
        <v>3488</v>
      </c>
      <c r="E30" t="s">
        <v>3395</v>
      </c>
      <c r="F30" t="s">
        <v>213</v>
      </c>
      <c r="G30" s="113" t="s">
        <v>3488</v>
      </c>
      <c r="H30" s="58">
        <v>3.37</v>
      </c>
      <c r="I30" t="s">
        <v>108</v>
      </c>
      <c r="J30" t="s">
        <v>98</v>
      </c>
      <c r="K30" s="59">
        <v>5.74E-2</v>
      </c>
      <c r="L30" s="59">
        <v>5.74E-2</v>
      </c>
      <c r="M30" s="58">
        <v>47195.03</v>
      </c>
      <c r="N30" s="58">
        <v>100.54</v>
      </c>
      <c r="O30" s="58">
        <v>47.449883161999999</v>
      </c>
      <c r="P30" s="59">
        <v>6.9999999999999999E-4</v>
      </c>
      <c r="Q30" s="59">
        <v>1E-4</v>
      </c>
    </row>
    <row r="31" spans="1:17">
      <c r="A31" t="s">
        <v>3421</v>
      </c>
      <c r="B31" t="s">
        <v>2047</v>
      </c>
      <c r="C31" t="s">
        <v>2065</v>
      </c>
      <c r="D31" s="113" t="s">
        <v>3488</v>
      </c>
      <c r="E31" t="s">
        <v>3395</v>
      </c>
      <c r="F31" t="s">
        <v>213</v>
      </c>
      <c r="G31" s="113" t="s">
        <v>3488</v>
      </c>
      <c r="H31" s="58">
        <v>5.24</v>
      </c>
      <c r="I31" t="s">
        <v>108</v>
      </c>
      <c r="J31" t="s">
        <v>98</v>
      </c>
      <c r="K31" s="59">
        <v>4.4200000000000003E-2</v>
      </c>
      <c r="L31" s="59">
        <v>4.4200000000000003E-2</v>
      </c>
      <c r="M31" s="58">
        <v>562304.86</v>
      </c>
      <c r="N31" s="58">
        <v>101.54</v>
      </c>
      <c r="O31" s="58">
        <v>570.96435484400001</v>
      </c>
      <c r="P31" s="59">
        <v>8.2000000000000007E-3</v>
      </c>
      <c r="Q31" s="59">
        <v>1.1999999999999999E-3</v>
      </c>
    </row>
    <row r="32" spans="1:17">
      <c r="A32" t="s">
        <v>3422</v>
      </c>
      <c r="B32" t="s">
        <v>2047</v>
      </c>
      <c r="C32" t="s">
        <v>2078</v>
      </c>
      <c r="D32" s="113" t="s">
        <v>3488</v>
      </c>
      <c r="E32" t="s">
        <v>3395</v>
      </c>
      <c r="F32" t="s">
        <v>2071</v>
      </c>
      <c r="G32" s="113" t="s">
        <v>3488</v>
      </c>
      <c r="H32" s="58">
        <v>10.01</v>
      </c>
      <c r="I32" t="s">
        <v>108</v>
      </c>
      <c r="J32" t="s">
        <v>98</v>
      </c>
      <c r="K32" s="59">
        <v>3.39E-2</v>
      </c>
      <c r="L32" s="59">
        <v>3.39E-2</v>
      </c>
      <c r="M32" s="58">
        <v>201438.85</v>
      </c>
      <c r="N32" s="58">
        <v>103.45</v>
      </c>
      <c r="O32" s="58">
        <v>208.38849032499999</v>
      </c>
      <c r="P32" s="59">
        <v>3.0000000000000001E-3</v>
      </c>
      <c r="Q32" s="59">
        <v>5.0000000000000001E-4</v>
      </c>
    </row>
    <row r="33" spans="1:17">
      <c r="A33" t="s">
        <v>3422</v>
      </c>
      <c r="B33" t="s">
        <v>2047</v>
      </c>
      <c r="C33" t="s">
        <v>2075</v>
      </c>
      <c r="D33" s="113" t="s">
        <v>3488</v>
      </c>
      <c r="E33" t="s">
        <v>3395</v>
      </c>
      <c r="F33" t="s">
        <v>2071</v>
      </c>
      <c r="G33" s="113" t="s">
        <v>3488</v>
      </c>
      <c r="H33" s="58">
        <v>11.19</v>
      </c>
      <c r="I33" t="s">
        <v>108</v>
      </c>
      <c r="J33" t="s">
        <v>98</v>
      </c>
      <c r="K33" s="59">
        <v>3.5499999999999997E-2</v>
      </c>
      <c r="L33" s="59">
        <v>3.5400000000000001E-2</v>
      </c>
      <c r="M33" s="58">
        <v>13714.35</v>
      </c>
      <c r="N33" s="58">
        <v>141.12</v>
      </c>
      <c r="O33" s="58">
        <v>19.353690719999999</v>
      </c>
      <c r="P33" s="59">
        <v>2.9999999999999997E-4</v>
      </c>
      <c r="Q33" s="59">
        <v>0</v>
      </c>
    </row>
    <row r="34" spans="1:17">
      <c r="A34" t="s">
        <v>3422</v>
      </c>
      <c r="B34" t="s">
        <v>2047</v>
      </c>
      <c r="C34" t="s">
        <v>2076</v>
      </c>
      <c r="D34" s="113" t="s">
        <v>3488</v>
      </c>
      <c r="E34" t="s">
        <v>3395</v>
      </c>
      <c r="F34" t="s">
        <v>2071</v>
      </c>
      <c r="G34" s="113" t="s">
        <v>3488</v>
      </c>
      <c r="H34" s="58">
        <v>10.42</v>
      </c>
      <c r="I34" t="s">
        <v>108</v>
      </c>
      <c r="J34" t="s">
        <v>98</v>
      </c>
      <c r="K34" s="59">
        <v>3.1800000000000002E-2</v>
      </c>
      <c r="L34" s="59">
        <v>3.1800000000000002E-2</v>
      </c>
      <c r="M34" s="58">
        <v>68259.45</v>
      </c>
      <c r="N34" s="58">
        <v>141.91999999999999</v>
      </c>
      <c r="O34" s="58">
        <v>96.873811439999997</v>
      </c>
      <c r="P34" s="59">
        <v>1.4E-3</v>
      </c>
      <c r="Q34" s="59">
        <v>2.0000000000000001E-4</v>
      </c>
    </row>
    <row r="35" spans="1:17">
      <c r="A35" t="s">
        <v>3422</v>
      </c>
      <c r="B35" t="s">
        <v>2047</v>
      </c>
      <c r="C35" t="s">
        <v>2077</v>
      </c>
      <c r="D35" s="113" t="s">
        <v>3488</v>
      </c>
      <c r="E35" t="s">
        <v>3395</v>
      </c>
      <c r="F35" t="s">
        <v>2071</v>
      </c>
      <c r="G35" s="113" t="s">
        <v>3488</v>
      </c>
      <c r="H35" s="58">
        <v>10.51</v>
      </c>
      <c r="I35" t="s">
        <v>108</v>
      </c>
      <c r="J35" t="s">
        <v>98</v>
      </c>
      <c r="K35" s="59">
        <v>3.4299999999999997E-2</v>
      </c>
      <c r="L35" s="59">
        <v>3.4299999999999997E-2</v>
      </c>
      <c r="M35" s="58">
        <v>53268.53</v>
      </c>
      <c r="N35" s="58">
        <v>129.63999999999999</v>
      </c>
      <c r="O35" s="58">
        <v>69.057322291999995</v>
      </c>
      <c r="P35" s="59">
        <v>1E-3</v>
      </c>
      <c r="Q35" s="59">
        <v>1E-4</v>
      </c>
    </row>
    <row r="36" spans="1:17">
      <c r="A36" t="s">
        <v>3422</v>
      </c>
      <c r="B36" t="s">
        <v>2047</v>
      </c>
      <c r="C36" t="s">
        <v>2074</v>
      </c>
      <c r="D36" s="113" t="s">
        <v>3488</v>
      </c>
      <c r="E36" t="s">
        <v>3395</v>
      </c>
      <c r="F36" t="s">
        <v>2071</v>
      </c>
      <c r="G36" s="113" t="s">
        <v>3488</v>
      </c>
      <c r="H36" s="58">
        <v>7.41</v>
      </c>
      <c r="I36" t="s">
        <v>108</v>
      </c>
      <c r="J36" t="s">
        <v>98</v>
      </c>
      <c r="K36" s="59">
        <v>7.0599999999999996E-2</v>
      </c>
      <c r="L36" s="59">
        <v>7.0599999999999996E-2</v>
      </c>
      <c r="M36" s="58">
        <v>210773.76000000001</v>
      </c>
      <c r="N36" s="58">
        <v>80.819999999999993</v>
      </c>
      <c r="O36" s="58">
        <v>170.34735283200001</v>
      </c>
      <c r="P36" s="59">
        <v>2.3999999999999998E-3</v>
      </c>
      <c r="Q36" s="59">
        <v>4.0000000000000002E-4</v>
      </c>
    </row>
    <row r="37" spans="1:17">
      <c r="A37" t="s">
        <v>3422</v>
      </c>
      <c r="B37" t="s">
        <v>2047</v>
      </c>
      <c r="C37" t="s">
        <v>2070</v>
      </c>
      <c r="D37" s="113" t="s">
        <v>3488</v>
      </c>
      <c r="E37" t="s">
        <v>3395</v>
      </c>
      <c r="F37" t="s">
        <v>2071</v>
      </c>
      <c r="G37" s="113" t="s">
        <v>3488</v>
      </c>
      <c r="H37" s="58">
        <v>9</v>
      </c>
      <c r="I37" t="s">
        <v>108</v>
      </c>
      <c r="J37" t="s">
        <v>98</v>
      </c>
      <c r="K37" s="59">
        <v>7.1300000000000002E-2</v>
      </c>
      <c r="L37" s="59">
        <v>7.1400000000000005E-2</v>
      </c>
      <c r="M37" s="58">
        <v>333767.89</v>
      </c>
      <c r="N37" s="58">
        <v>104.73</v>
      </c>
      <c r="O37" s="58">
        <v>349.55511119699997</v>
      </c>
      <c r="P37" s="59">
        <v>5.0000000000000001E-3</v>
      </c>
      <c r="Q37" s="59">
        <v>8.0000000000000004E-4</v>
      </c>
    </row>
    <row r="38" spans="1:17">
      <c r="A38" t="s">
        <v>3422</v>
      </c>
      <c r="B38" t="s">
        <v>2047</v>
      </c>
      <c r="C38" t="s">
        <v>2072</v>
      </c>
      <c r="D38" s="113" t="s">
        <v>3488</v>
      </c>
      <c r="E38" t="s">
        <v>3395</v>
      </c>
      <c r="F38" t="s">
        <v>2071</v>
      </c>
      <c r="G38" s="113" t="s">
        <v>3488</v>
      </c>
      <c r="H38" s="58">
        <v>8.4</v>
      </c>
      <c r="I38" t="s">
        <v>108</v>
      </c>
      <c r="J38" t="s">
        <v>98</v>
      </c>
      <c r="K38" s="59">
        <v>7.1900000000000006E-2</v>
      </c>
      <c r="L38" s="59">
        <v>7.1900000000000006E-2</v>
      </c>
      <c r="M38" s="58">
        <v>26771.41</v>
      </c>
      <c r="N38" s="58">
        <v>101.69</v>
      </c>
      <c r="O38" s="58">
        <v>27.223846828999999</v>
      </c>
      <c r="P38" s="59">
        <v>4.0000000000000002E-4</v>
      </c>
      <c r="Q38" s="59">
        <v>1E-4</v>
      </c>
    </row>
    <row r="39" spans="1:17">
      <c r="A39" t="s">
        <v>3422</v>
      </c>
      <c r="B39" t="s">
        <v>2047</v>
      </c>
      <c r="C39" t="s">
        <v>2073</v>
      </c>
      <c r="D39" s="113" t="s">
        <v>3488</v>
      </c>
      <c r="E39" t="s">
        <v>3395</v>
      </c>
      <c r="F39" t="s">
        <v>2071</v>
      </c>
      <c r="G39" s="113" t="s">
        <v>3488</v>
      </c>
      <c r="H39" s="58">
        <v>9.1999999999999993</v>
      </c>
      <c r="I39" t="s">
        <v>108</v>
      </c>
      <c r="J39" t="s">
        <v>98</v>
      </c>
      <c r="K39" s="59">
        <v>7.0599999999999996E-2</v>
      </c>
      <c r="L39" s="59">
        <v>7.0599999999999996E-2</v>
      </c>
      <c r="M39" s="58">
        <v>431533.66</v>
      </c>
      <c r="N39" s="58">
        <v>105.04</v>
      </c>
      <c r="O39" s="58">
        <v>453.28295646399999</v>
      </c>
      <c r="P39" s="59">
        <v>6.4999999999999997E-3</v>
      </c>
      <c r="Q39" s="59">
        <v>1E-3</v>
      </c>
    </row>
    <row r="40" spans="1:17">
      <c r="A40" t="s">
        <v>3422</v>
      </c>
      <c r="B40" t="s">
        <v>2047</v>
      </c>
      <c r="C40" t="s">
        <v>2084</v>
      </c>
      <c r="D40" s="113" t="s">
        <v>3488</v>
      </c>
      <c r="E40" t="s">
        <v>3395</v>
      </c>
      <c r="F40" t="s">
        <v>232</v>
      </c>
      <c r="G40" s="113" t="s">
        <v>3488</v>
      </c>
      <c r="H40" s="58">
        <v>9.57</v>
      </c>
      <c r="I40" t="s">
        <v>108</v>
      </c>
      <c r="J40" t="s">
        <v>98</v>
      </c>
      <c r="K40" s="59">
        <v>4.4600000000000001E-2</v>
      </c>
      <c r="L40" s="59">
        <v>4.4600000000000001E-2</v>
      </c>
      <c r="M40" s="58">
        <v>216148.84</v>
      </c>
      <c r="N40" s="58">
        <v>105.39944299999991</v>
      </c>
      <c r="O40" s="58">
        <v>227.819673410961</v>
      </c>
      <c r="P40" s="59">
        <v>3.3E-3</v>
      </c>
      <c r="Q40" s="59">
        <v>5.0000000000000001E-4</v>
      </c>
    </row>
    <row r="41" spans="1:17">
      <c r="A41" t="s">
        <v>3422</v>
      </c>
      <c r="B41" t="s">
        <v>2047</v>
      </c>
      <c r="C41" t="s">
        <v>2083</v>
      </c>
      <c r="D41" s="113" t="s">
        <v>3488</v>
      </c>
      <c r="E41" t="s">
        <v>3395</v>
      </c>
      <c r="F41" t="s">
        <v>232</v>
      </c>
      <c r="G41" s="113" t="s">
        <v>3488</v>
      </c>
      <c r="H41" s="58">
        <v>8.8800000000000008</v>
      </c>
      <c r="I41" t="s">
        <v>108</v>
      </c>
      <c r="J41" t="s">
        <v>98</v>
      </c>
      <c r="K41" s="59">
        <v>4.6600000000000003E-2</v>
      </c>
      <c r="L41" s="59">
        <v>4.6600000000000003E-2</v>
      </c>
      <c r="M41" s="58">
        <v>140788.20000000001</v>
      </c>
      <c r="N41" s="58">
        <v>139.14890399999999</v>
      </c>
      <c r="O41" s="58">
        <v>195.90523726132801</v>
      </c>
      <c r="P41" s="59">
        <v>2.8E-3</v>
      </c>
      <c r="Q41" s="59">
        <v>4.0000000000000002E-4</v>
      </c>
    </row>
    <row r="42" spans="1:17">
      <c r="A42" t="s">
        <v>3422</v>
      </c>
      <c r="B42" t="s">
        <v>2047</v>
      </c>
      <c r="C42" t="s">
        <v>2085</v>
      </c>
      <c r="D42" s="113" t="s">
        <v>3488</v>
      </c>
      <c r="E42" t="s">
        <v>3395</v>
      </c>
      <c r="F42" t="s">
        <v>232</v>
      </c>
      <c r="G42" s="113" t="s">
        <v>3488</v>
      </c>
      <c r="H42" s="58">
        <v>9.99</v>
      </c>
      <c r="I42" t="s">
        <v>108</v>
      </c>
      <c r="J42" t="s">
        <v>98</v>
      </c>
      <c r="K42" s="59">
        <v>2.5899999999999999E-2</v>
      </c>
      <c r="L42" s="59">
        <v>2.5899999999999999E-2</v>
      </c>
      <c r="M42" s="58">
        <v>39641.760000000002</v>
      </c>
      <c r="N42" s="58">
        <v>130.05219399999999</v>
      </c>
      <c r="O42" s="58">
        <v>51.554978620214399</v>
      </c>
      <c r="P42" s="59">
        <v>6.9999999999999999E-4</v>
      </c>
      <c r="Q42" s="59">
        <v>1E-4</v>
      </c>
    </row>
    <row r="43" spans="1:17">
      <c r="A43" t="s">
        <v>3422</v>
      </c>
      <c r="B43" t="s">
        <v>2047</v>
      </c>
      <c r="C43" t="s">
        <v>2086</v>
      </c>
      <c r="D43" s="113" t="s">
        <v>3488</v>
      </c>
      <c r="E43" t="s">
        <v>3395</v>
      </c>
      <c r="F43" t="s">
        <v>232</v>
      </c>
      <c r="G43" s="113" t="s">
        <v>3488</v>
      </c>
      <c r="H43" s="58">
        <v>9.58</v>
      </c>
      <c r="I43" t="s">
        <v>108</v>
      </c>
      <c r="J43" t="s">
        <v>98</v>
      </c>
      <c r="K43" s="59">
        <v>2.9899999999999999E-2</v>
      </c>
      <c r="L43" s="59">
        <v>2.9899999999999999E-2</v>
      </c>
      <c r="M43" s="58">
        <v>46143.45</v>
      </c>
      <c r="N43" s="58">
        <v>125.826601</v>
      </c>
      <c r="O43" s="58">
        <v>58.060734719134501</v>
      </c>
      <c r="P43" s="59">
        <v>8.0000000000000004E-4</v>
      </c>
      <c r="Q43" s="59">
        <v>1E-4</v>
      </c>
    </row>
    <row r="44" spans="1:17">
      <c r="A44" t="s">
        <v>3422</v>
      </c>
      <c r="B44" t="s">
        <v>2047</v>
      </c>
      <c r="C44" t="s">
        <v>2082</v>
      </c>
      <c r="D44" s="113" t="s">
        <v>3488</v>
      </c>
      <c r="E44" t="s">
        <v>3395</v>
      </c>
      <c r="F44" t="s">
        <v>232</v>
      </c>
      <c r="G44" s="113" t="s">
        <v>3488</v>
      </c>
      <c r="H44" s="58">
        <v>8.3800000000000008</v>
      </c>
      <c r="I44" t="s">
        <v>108</v>
      </c>
      <c r="J44" t="s">
        <v>98</v>
      </c>
      <c r="K44" s="59">
        <v>7.1099999999999997E-2</v>
      </c>
      <c r="L44" s="59">
        <v>7.1099999999999997E-2</v>
      </c>
      <c r="M44" s="58">
        <v>189324.59</v>
      </c>
      <c r="N44" s="58">
        <v>85.123094000000208</v>
      </c>
      <c r="O44" s="58">
        <v>161.158948710815</v>
      </c>
      <c r="P44" s="59">
        <v>2.3E-3</v>
      </c>
      <c r="Q44" s="59">
        <v>2.9999999999999997E-4</v>
      </c>
    </row>
    <row r="45" spans="1:17">
      <c r="A45" t="s">
        <v>3422</v>
      </c>
      <c r="B45" t="s">
        <v>2047</v>
      </c>
      <c r="C45" t="s">
        <v>2081</v>
      </c>
      <c r="D45" s="113" t="s">
        <v>3488</v>
      </c>
      <c r="E45" t="s">
        <v>3395</v>
      </c>
      <c r="F45" t="s">
        <v>232</v>
      </c>
      <c r="G45" s="113" t="s">
        <v>3488</v>
      </c>
      <c r="H45" s="58">
        <v>7.92</v>
      </c>
      <c r="I45" t="s">
        <v>108</v>
      </c>
      <c r="J45" t="s">
        <v>98</v>
      </c>
      <c r="K45" s="59">
        <v>7.6600000000000001E-2</v>
      </c>
      <c r="L45" s="59">
        <v>7.6600000000000001E-2</v>
      </c>
      <c r="M45" s="58">
        <v>103131.91</v>
      </c>
      <c r="N45" s="58">
        <v>104.24865399999962</v>
      </c>
      <c r="O45" s="58">
        <v>107.51362801949099</v>
      </c>
      <c r="P45" s="59">
        <v>1.5E-3</v>
      </c>
      <c r="Q45" s="59">
        <v>2.0000000000000001E-4</v>
      </c>
    </row>
    <row r="46" spans="1:17">
      <c r="A46" t="s">
        <v>3422</v>
      </c>
      <c r="B46" t="s">
        <v>2047</v>
      </c>
      <c r="C46" t="s">
        <v>2079</v>
      </c>
      <c r="D46" s="113" t="s">
        <v>3488</v>
      </c>
      <c r="E46" t="s">
        <v>3395</v>
      </c>
      <c r="F46" t="s">
        <v>232</v>
      </c>
      <c r="G46" s="113" t="s">
        <v>3488</v>
      </c>
      <c r="H46" s="58">
        <v>8.39</v>
      </c>
      <c r="I46" t="s">
        <v>108</v>
      </c>
      <c r="J46" t="s">
        <v>98</v>
      </c>
      <c r="K46" s="59">
        <v>4.4699999999999997E-2</v>
      </c>
      <c r="L46" s="59">
        <v>4.4699999999999997E-2</v>
      </c>
      <c r="M46" s="58">
        <v>51113.95</v>
      </c>
      <c r="N46" s="58">
        <v>104.551463</v>
      </c>
      <c r="O46" s="58">
        <v>53.440382522088498</v>
      </c>
      <c r="P46" s="59">
        <v>8.0000000000000004E-4</v>
      </c>
      <c r="Q46" s="59">
        <v>1E-4</v>
      </c>
    </row>
    <row r="47" spans="1:17">
      <c r="A47" t="s">
        <v>3422</v>
      </c>
      <c r="B47" t="s">
        <v>2047</v>
      </c>
      <c r="C47" t="s">
        <v>2080</v>
      </c>
      <c r="D47" s="113" t="s">
        <v>3488</v>
      </c>
      <c r="E47" t="s">
        <v>3395</v>
      </c>
      <c r="F47" t="s">
        <v>232</v>
      </c>
      <c r="G47" s="113" t="s">
        <v>3488</v>
      </c>
      <c r="H47" s="58">
        <v>8.2799999999999994</v>
      </c>
      <c r="I47" t="s">
        <v>108</v>
      </c>
      <c r="J47" t="s">
        <v>98</v>
      </c>
      <c r="K47" s="59">
        <v>7.9500000000000001E-2</v>
      </c>
      <c r="L47" s="59">
        <v>7.9500000000000001E-2</v>
      </c>
      <c r="M47" s="58">
        <v>514287.35999999999</v>
      </c>
      <c r="N47" s="58">
        <v>103.45296500000001</v>
      </c>
      <c r="O47" s="58">
        <v>532.04552254022406</v>
      </c>
      <c r="P47" s="59">
        <v>7.6E-3</v>
      </c>
      <c r="Q47" s="59">
        <v>1.1999999999999999E-3</v>
      </c>
    </row>
    <row r="48" spans="1:17">
      <c r="A48" s="82" t="s">
        <v>2087</v>
      </c>
      <c r="B48" s="114" t="s">
        <v>3488</v>
      </c>
      <c r="C48" s="114" t="s">
        <v>3488</v>
      </c>
      <c r="D48" s="115" t="s">
        <v>3488</v>
      </c>
      <c r="E48" s="115" t="s">
        <v>3488</v>
      </c>
      <c r="F48" s="115" t="s">
        <v>3488</v>
      </c>
      <c r="G48" s="115" t="s">
        <v>3488</v>
      </c>
      <c r="H48" s="83">
        <v>0</v>
      </c>
      <c r="I48" s="115" t="s">
        <v>3488</v>
      </c>
      <c r="J48" s="115" t="s">
        <v>3488</v>
      </c>
      <c r="K48" s="115" t="s">
        <v>3488</v>
      </c>
      <c r="L48" s="84">
        <v>0</v>
      </c>
      <c r="M48" s="83">
        <v>0</v>
      </c>
      <c r="N48" s="115" t="s">
        <v>3488</v>
      </c>
      <c r="O48" s="83">
        <v>0</v>
      </c>
      <c r="P48" s="84">
        <v>0</v>
      </c>
      <c r="Q48" s="84">
        <v>0</v>
      </c>
    </row>
    <row r="49" spans="1:17">
      <c r="A49" t="s">
        <v>176</v>
      </c>
      <c r="B49" s="114" t="s">
        <v>3488</v>
      </c>
      <c r="C49" t="s">
        <v>176</v>
      </c>
      <c r="D49" s="115" t="s">
        <v>3488</v>
      </c>
      <c r="E49" t="s">
        <v>176</v>
      </c>
      <c r="F49" s="115" t="s">
        <v>3488</v>
      </c>
      <c r="G49" s="115" t="s">
        <v>3488</v>
      </c>
      <c r="H49" s="58">
        <v>0</v>
      </c>
      <c r="I49" t="s">
        <v>176</v>
      </c>
      <c r="J49" t="s">
        <v>176</v>
      </c>
      <c r="K49" s="59">
        <v>0</v>
      </c>
      <c r="L49" s="59">
        <v>0</v>
      </c>
      <c r="M49" s="58">
        <v>0</v>
      </c>
      <c r="N49" s="58">
        <v>0</v>
      </c>
      <c r="O49" s="58">
        <v>0</v>
      </c>
      <c r="P49" s="59">
        <v>0</v>
      </c>
      <c r="Q49" s="59">
        <v>0</v>
      </c>
    </row>
    <row r="50" spans="1:17">
      <c r="A50" s="82" t="s">
        <v>2088</v>
      </c>
      <c r="B50" s="114" t="s">
        <v>3488</v>
      </c>
      <c r="C50" s="114" t="s">
        <v>3488</v>
      </c>
      <c r="D50" s="115" t="s">
        <v>3488</v>
      </c>
      <c r="E50" s="115" t="s">
        <v>3488</v>
      </c>
      <c r="F50" s="115" t="s">
        <v>3488</v>
      </c>
      <c r="G50" s="115" t="s">
        <v>3488</v>
      </c>
      <c r="H50" s="83">
        <v>4.6399999999999997</v>
      </c>
      <c r="I50" s="115" t="s">
        <v>3488</v>
      </c>
      <c r="J50" s="115" t="s">
        <v>3488</v>
      </c>
      <c r="K50" s="115" t="s">
        <v>3488</v>
      </c>
      <c r="L50" s="84">
        <v>5.2400000000000002E-2</v>
      </c>
      <c r="M50" s="83">
        <v>34296390.789999999</v>
      </c>
      <c r="N50" s="115" t="s">
        <v>3488</v>
      </c>
      <c r="O50" s="83">
        <v>36638.488667466954</v>
      </c>
      <c r="P50" s="84">
        <v>0.52370000000000005</v>
      </c>
      <c r="Q50" s="84">
        <v>7.9299999999999995E-2</v>
      </c>
    </row>
    <row r="51" spans="1:17">
      <c r="A51" t="s">
        <v>3423</v>
      </c>
      <c r="B51" t="s">
        <v>2089</v>
      </c>
      <c r="C51" t="s">
        <v>2105</v>
      </c>
      <c r="D51" s="113" t="s">
        <v>3488</v>
      </c>
      <c r="E51" t="s">
        <v>322</v>
      </c>
      <c r="F51" t="s">
        <v>2106</v>
      </c>
      <c r="G51" t="s">
        <v>127</v>
      </c>
      <c r="H51" s="58">
        <v>1.94</v>
      </c>
      <c r="I51" t="s">
        <v>110</v>
      </c>
      <c r="J51" t="s">
        <v>100</v>
      </c>
      <c r="K51" s="59">
        <v>9.8500000000000004E-2</v>
      </c>
      <c r="L51" s="59">
        <v>5.8999999999999997E-2</v>
      </c>
      <c r="M51" s="58">
        <v>64462.44</v>
      </c>
      <c r="N51" s="58">
        <v>107.75</v>
      </c>
      <c r="O51" s="58">
        <v>251.92517829569999</v>
      </c>
      <c r="P51" s="59">
        <v>3.5999999999999999E-3</v>
      </c>
      <c r="Q51" s="59">
        <v>5.0000000000000001E-4</v>
      </c>
    </row>
    <row r="52" spans="1:17">
      <c r="A52" t="s">
        <v>3424</v>
      </c>
      <c r="B52" t="s">
        <v>2089</v>
      </c>
      <c r="C52" t="s">
        <v>2094</v>
      </c>
      <c r="D52" s="113" t="s">
        <v>3488</v>
      </c>
      <c r="E52" t="s">
        <v>348</v>
      </c>
      <c r="F52" t="s">
        <v>2095</v>
      </c>
      <c r="G52" t="s">
        <v>174</v>
      </c>
      <c r="H52" s="58">
        <v>6.87</v>
      </c>
      <c r="I52" t="s">
        <v>110</v>
      </c>
      <c r="J52" t="s">
        <v>98</v>
      </c>
      <c r="K52" s="59">
        <v>2.7400000000000001E-2</v>
      </c>
      <c r="L52" s="59">
        <v>2.5899999999999999E-2</v>
      </c>
      <c r="M52" s="58">
        <v>60454.75</v>
      </c>
      <c r="N52" s="58">
        <v>114.57</v>
      </c>
      <c r="O52" s="58">
        <v>69.263007075000004</v>
      </c>
      <c r="P52" s="59">
        <v>1E-3</v>
      </c>
      <c r="Q52" s="59">
        <v>1E-4</v>
      </c>
    </row>
    <row r="53" spans="1:17">
      <c r="A53" t="s">
        <v>3424</v>
      </c>
      <c r="B53" t="s">
        <v>2089</v>
      </c>
      <c r="C53" t="s">
        <v>2096</v>
      </c>
      <c r="D53" s="113" t="s">
        <v>3488</v>
      </c>
      <c r="E53" t="s">
        <v>348</v>
      </c>
      <c r="F53" t="s">
        <v>2097</v>
      </c>
      <c r="G53" t="s">
        <v>174</v>
      </c>
      <c r="H53" s="58">
        <v>6.79</v>
      </c>
      <c r="I53" t="s">
        <v>110</v>
      </c>
      <c r="J53" t="s">
        <v>98</v>
      </c>
      <c r="K53" s="59">
        <v>3.15E-2</v>
      </c>
      <c r="L53" s="59">
        <v>2.76E-2</v>
      </c>
      <c r="M53" s="58">
        <v>8636.39</v>
      </c>
      <c r="N53" s="58">
        <v>116.04</v>
      </c>
      <c r="O53" s="58">
        <v>10.021666956000001</v>
      </c>
      <c r="P53" s="59">
        <v>1E-4</v>
      </c>
      <c r="Q53" s="59">
        <v>0</v>
      </c>
    </row>
    <row r="54" spans="1:17">
      <c r="A54" t="s">
        <v>3424</v>
      </c>
      <c r="B54" t="s">
        <v>2089</v>
      </c>
      <c r="C54" t="s">
        <v>2090</v>
      </c>
      <c r="D54" s="113" t="s">
        <v>3488</v>
      </c>
      <c r="E54" t="s">
        <v>348</v>
      </c>
      <c r="F54" t="s">
        <v>2091</v>
      </c>
      <c r="G54" t="s">
        <v>174</v>
      </c>
      <c r="H54" s="58">
        <v>6.82</v>
      </c>
      <c r="I54" t="s">
        <v>110</v>
      </c>
      <c r="J54" t="s">
        <v>98</v>
      </c>
      <c r="K54" s="59">
        <v>3.1699999999999999E-2</v>
      </c>
      <c r="L54" s="59">
        <v>2.3900000000000001E-2</v>
      </c>
      <c r="M54" s="58">
        <v>43181.97</v>
      </c>
      <c r="N54" s="58">
        <v>118.66</v>
      </c>
      <c r="O54" s="58">
        <v>51.239725602</v>
      </c>
      <c r="P54" s="59">
        <v>6.9999999999999999E-4</v>
      </c>
      <c r="Q54" s="59">
        <v>1E-4</v>
      </c>
    </row>
    <row r="55" spans="1:17">
      <c r="A55" t="s">
        <v>3424</v>
      </c>
      <c r="B55" t="s">
        <v>2089</v>
      </c>
      <c r="C55" t="s">
        <v>2092</v>
      </c>
      <c r="D55" s="113" t="s">
        <v>3488</v>
      </c>
      <c r="E55" t="s">
        <v>348</v>
      </c>
      <c r="F55" t="s">
        <v>2093</v>
      </c>
      <c r="G55" t="s">
        <v>174</v>
      </c>
      <c r="H55" s="58">
        <v>6.82</v>
      </c>
      <c r="I55" t="s">
        <v>110</v>
      </c>
      <c r="J55" t="s">
        <v>98</v>
      </c>
      <c r="K55" s="59">
        <v>3.1699999999999999E-2</v>
      </c>
      <c r="L55" s="59">
        <v>2.41E-2</v>
      </c>
      <c r="M55" s="58">
        <v>60454.75</v>
      </c>
      <c r="N55" s="58">
        <v>118.83</v>
      </c>
      <c r="O55" s="58">
        <v>71.838379424999999</v>
      </c>
      <c r="P55" s="59">
        <v>1E-3</v>
      </c>
      <c r="Q55" s="59">
        <v>2.0000000000000001E-4</v>
      </c>
    </row>
    <row r="56" spans="1:17">
      <c r="A56" t="s">
        <v>3424</v>
      </c>
      <c r="B56" t="s">
        <v>2089</v>
      </c>
      <c r="C56" t="s">
        <v>2098</v>
      </c>
      <c r="D56" s="113" t="s">
        <v>3488</v>
      </c>
      <c r="E56" t="s">
        <v>348</v>
      </c>
      <c r="F56" t="s">
        <v>2099</v>
      </c>
      <c r="G56" t="s">
        <v>174</v>
      </c>
      <c r="H56" s="58">
        <v>6.76</v>
      </c>
      <c r="I56" t="s">
        <v>110</v>
      </c>
      <c r="J56" t="s">
        <v>98</v>
      </c>
      <c r="K56" s="59">
        <v>3.1899999999999998E-2</v>
      </c>
      <c r="L56" s="59">
        <v>2.9899999999999999E-2</v>
      </c>
      <c r="M56" s="58">
        <v>43181.97</v>
      </c>
      <c r="N56" s="58">
        <v>113.75</v>
      </c>
      <c r="O56" s="58">
        <v>49.119490874999997</v>
      </c>
      <c r="P56" s="59">
        <v>6.9999999999999999E-4</v>
      </c>
      <c r="Q56" s="59">
        <v>1E-4</v>
      </c>
    </row>
    <row r="57" spans="1:17">
      <c r="A57" t="s">
        <v>3424</v>
      </c>
      <c r="B57" t="s">
        <v>2089</v>
      </c>
      <c r="C57" t="s">
        <v>2100</v>
      </c>
      <c r="D57" s="113" t="s">
        <v>3488</v>
      </c>
      <c r="E57" t="s">
        <v>348</v>
      </c>
      <c r="F57" t="s">
        <v>2101</v>
      </c>
      <c r="G57" t="s">
        <v>174</v>
      </c>
      <c r="H57" s="58">
        <v>6.79</v>
      </c>
      <c r="I57" t="s">
        <v>110</v>
      </c>
      <c r="J57" t="s">
        <v>98</v>
      </c>
      <c r="K57" s="59">
        <v>2.6599999999999999E-2</v>
      </c>
      <c r="L57" s="59">
        <v>3.56E-2</v>
      </c>
      <c r="M57" s="58">
        <v>90909.4</v>
      </c>
      <c r="N57" s="58">
        <v>105.04</v>
      </c>
      <c r="O57" s="58">
        <v>95.49123376</v>
      </c>
      <c r="P57" s="59">
        <v>1.4E-3</v>
      </c>
      <c r="Q57" s="59">
        <v>2.0000000000000001E-4</v>
      </c>
    </row>
    <row r="58" spans="1:17">
      <c r="A58" t="s">
        <v>3424</v>
      </c>
      <c r="B58" t="s">
        <v>2089</v>
      </c>
      <c r="C58" t="s">
        <v>2102</v>
      </c>
      <c r="D58" s="113" t="s">
        <v>3488</v>
      </c>
      <c r="E58" t="s">
        <v>348</v>
      </c>
      <c r="F58" t="s">
        <v>2103</v>
      </c>
      <c r="G58" t="s">
        <v>174</v>
      </c>
      <c r="H58" s="58">
        <v>6.91</v>
      </c>
      <c r="I58" t="s">
        <v>110</v>
      </c>
      <c r="J58" t="s">
        <v>98</v>
      </c>
      <c r="K58" s="59">
        <v>1.89E-2</v>
      </c>
      <c r="L58" s="59">
        <v>3.8100000000000002E-2</v>
      </c>
      <c r="M58" s="58">
        <v>92072.42</v>
      </c>
      <c r="N58" s="58">
        <v>97.7</v>
      </c>
      <c r="O58" s="58">
        <v>89.954754339999994</v>
      </c>
      <c r="P58" s="59">
        <v>1.2999999999999999E-3</v>
      </c>
      <c r="Q58" s="59">
        <v>2.0000000000000001E-4</v>
      </c>
    </row>
    <row r="59" spans="1:17">
      <c r="A59" t="s">
        <v>3424</v>
      </c>
      <c r="B59" t="s">
        <v>2089</v>
      </c>
      <c r="C59" t="s">
        <v>2104</v>
      </c>
      <c r="D59" s="113" t="s">
        <v>3488</v>
      </c>
      <c r="E59" t="s">
        <v>348</v>
      </c>
      <c r="F59" t="s">
        <v>475</v>
      </c>
      <c r="G59" t="s">
        <v>174</v>
      </c>
      <c r="H59" s="58">
        <v>6.82</v>
      </c>
      <c r="I59" t="s">
        <v>110</v>
      </c>
      <c r="J59" t="s">
        <v>98</v>
      </c>
      <c r="K59" s="59">
        <v>1.9E-2</v>
      </c>
      <c r="L59" s="59">
        <v>4.6199999999999998E-2</v>
      </c>
      <c r="M59" s="58">
        <v>140011.78</v>
      </c>
      <c r="N59" s="58">
        <v>92.75</v>
      </c>
      <c r="O59" s="58">
        <v>129.86092595</v>
      </c>
      <c r="P59" s="59">
        <v>1.9E-3</v>
      </c>
      <c r="Q59" s="59">
        <v>2.9999999999999997E-4</v>
      </c>
    </row>
    <row r="60" spans="1:17">
      <c r="A60" t="s">
        <v>3425</v>
      </c>
      <c r="B60" t="s">
        <v>2089</v>
      </c>
      <c r="C60" t="s">
        <v>2116</v>
      </c>
      <c r="D60" s="113" t="s">
        <v>3488</v>
      </c>
      <c r="E60" t="s">
        <v>2115</v>
      </c>
      <c r="F60" t="s">
        <v>2117</v>
      </c>
      <c r="G60" t="s">
        <v>1885</v>
      </c>
      <c r="H60" s="58">
        <v>5.27</v>
      </c>
      <c r="I60" t="s">
        <v>103</v>
      </c>
      <c r="J60" t="s">
        <v>98</v>
      </c>
      <c r="K60" s="59">
        <v>3.9800000000000002E-2</v>
      </c>
      <c r="L60" s="59">
        <v>3.3599999999999998E-2</v>
      </c>
      <c r="M60" s="58">
        <v>918698.27</v>
      </c>
      <c r="N60" s="58">
        <v>116.09</v>
      </c>
      <c r="O60" s="58">
        <v>1066.516821643</v>
      </c>
      <c r="P60" s="59">
        <v>1.52E-2</v>
      </c>
      <c r="Q60" s="59">
        <v>2.3E-3</v>
      </c>
    </row>
    <row r="61" spans="1:17">
      <c r="A61" t="s">
        <v>3426</v>
      </c>
      <c r="B61" t="s">
        <v>2089</v>
      </c>
      <c r="C61" t="s">
        <v>2114</v>
      </c>
      <c r="D61" s="113" t="s">
        <v>3488</v>
      </c>
      <c r="E61" t="s">
        <v>2115</v>
      </c>
      <c r="F61" t="s">
        <v>206</v>
      </c>
      <c r="G61" t="s">
        <v>1885</v>
      </c>
      <c r="H61" s="58">
        <v>2.96</v>
      </c>
      <c r="I61" t="s">
        <v>341</v>
      </c>
      <c r="J61" t="s">
        <v>98</v>
      </c>
      <c r="K61" s="59">
        <v>4.4999999999999998E-2</v>
      </c>
      <c r="L61" s="59">
        <v>1.66E-2</v>
      </c>
      <c r="M61" s="58">
        <v>303867.58</v>
      </c>
      <c r="N61" s="58">
        <v>126.06</v>
      </c>
      <c r="O61" s="58">
        <v>383.05547134800003</v>
      </c>
      <c r="P61" s="59">
        <v>5.4999999999999997E-3</v>
      </c>
      <c r="Q61" s="59">
        <v>8.0000000000000004E-4</v>
      </c>
    </row>
    <row r="62" spans="1:17">
      <c r="A62" t="s">
        <v>3400</v>
      </c>
      <c r="B62" t="s">
        <v>2089</v>
      </c>
      <c r="C62" t="s">
        <v>2109</v>
      </c>
      <c r="D62" s="113" t="s">
        <v>3488</v>
      </c>
      <c r="E62" t="s">
        <v>363</v>
      </c>
      <c r="F62" t="s">
        <v>2110</v>
      </c>
      <c r="G62" t="s">
        <v>127</v>
      </c>
      <c r="H62" s="58">
        <v>4.13</v>
      </c>
      <c r="I62" t="s">
        <v>321</v>
      </c>
      <c r="J62" t="s">
        <v>98</v>
      </c>
      <c r="K62" s="59">
        <v>2.98E-2</v>
      </c>
      <c r="L62" s="59">
        <v>2.64E-2</v>
      </c>
      <c r="M62" s="58">
        <v>825455.76</v>
      </c>
      <c r="N62" s="58">
        <v>114.6</v>
      </c>
      <c r="O62" s="58">
        <v>945.97230095999998</v>
      </c>
      <c r="P62" s="59">
        <v>1.35E-2</v>
      </c>
      <c r="Q62" s="59">
        <v>2E-3</v>
      </c>
    </row>
    <row r="63" spans="1:17">
      <c r="A63" t="s">
        <v>3427</v>
      </c>
      <c r="B63" t="s">
        <v>2047</v>
      </c>
      <c r="C63" t="s">
        <v>2113</v>
      </c>
      <c r="D63" s="113" t="s">
        <v>3488</v>
      </c>
      <c r="E63" t="s">
        <v>363</v>
      </c>
      <c r="F63" t="s">
        <v>2108</v>
      </c>
      <c r="G63" t="s">
        <v>127</v>
      </c>
      <c r="H63" s="58">
        <v>3.94</v>
      </c>
      <c r="I63" t="s">
        <v>675</v>
      </c>
      <c r="J63" t="s">
        <v>98</v>
      </c>
      <c r="K63" s="59">
        <v>2.98E-2</v>
      </c>
      <c r="L63" s="59">
        <v>2.92E-2</v>
      </c>
      <c r="M63" s="58">
        <v>94646.54</v>
      </c>
      <c r="N63" s="58">
        <v>113.58</v>
      </c>
      <c r="O63" s="58">
        <v>107.49954013200001</v>
      </c>
      <c r="P63" s="59">
        <v>1.5E-3</v>
      </c>
      <c r="Q63" s="59">
        <v>2.0000000000000001E-4</v>
      </c>
    </row>
    <row r="64" spans="1:17">
      <c r="A64" t="s">
        <v>3427</v>
      </c>
      <c r="B64" t="s">
        <v>2047</v>
      </c>
      <c r="C64" t="s">
        <v>2111</v>
      </c>
      <c r="D64" s="113" t="s">
        <v>3488</v>
      </c>
      <c r="E64" t="s">
        <v>363</v>
      </c>
      <c r="F64" t="s">
        <v>2112</v>
      </c>
      <c r="G64" t="s">
        <v>127</v>
      </c>
      <c r="H64" s="58">
        <v>3.94</v>
      </c>
      <c r="I64" t="s">
        <v>675</v>
      </c>
      <c r="J64" t="s">
        <v>98</v>
      </c>
      <c r="K64" s="59">
        <v>2.98E-2</v>
      </c>
      <c r="L64" s="59">
        <v>2.92E-2</v>
      </c>
      <c r="M64" s="58">
        <v>2676.66</v>
      </c>
      <c r="N64" s="58">
        <v>113.58</v>
      </c>
      <c r="O64" s="58">
        <v>3.040150428</v>
      </c>
      <c r="P64" s="59">
        <v>0</v>
      </c>
      <c r="Q64" s="59">
        <v>0</v>
      </c>
    </row>
    <row r="65" spans="1:17">
      <c r="A65" t="s">
        <v>3428</v>
      </c>
      <c r="B65" t="s">
        <v>2047</v>
      </c>
      <c r="C65" t="s">
        <v>2107</v>
      </c>
      <c r="D65" s="113" t="s">
        <v>3488</v>
      </c>
      <c r="E65" t="s">
        <v>363</v>
      </c>
      <c r="F65" t="s">
        <v>2108</v>
      </c>
      <c r="G65" t="s">
        <v>127</v>
      </c>
      <c r="H65" s="58">
        <v>4.01</v>
      </c>
      <c r="I65" t="s">
        <v>675</v>
      </c>
      <c r="J65" t="s">
        <v>98</v>
      </c>
      <c r="K65" s="59">
        <v>2.98E-2</v>
      </c>
      <c r="L65" s="59">
        <v>2.0299999999999999E-2</v>
      </c>
      <c r="M65" s="58">
        <v>127705.32</v>
      </c>
      <c r="N65" s="58">
        <v>117.59</v>
      </c>
      <c r="O65" s="58">
        <v>150.168685788</v>
      </c>
      <c r="P65" s="59">
        <v>2.0999999999999999E-3</v>
      </c>
      <c r="Q65" s="59">
        <v>2.9999999999999997E-4</v>
      </c>
    </row>
    <row r="66" spans="1:17">
      <c r="A66" t="s">
        <v>3429</v>
      </c>
      <c r="B66" t="s">
        <v>2089</v>
      </c>
      <c r="C66" t="s">
        <v>2120</v>
      </c>
      <c r="D66" s="113" t="s">
        <v>3488</v>
      </c>
      <c r="E66" t="s">
        <v>470</v>
      </c>
      <c r="F66" t="s">
        <v>2121</v>
      </c>
      <c r="G66" t="s">
        <v>174</v>
      </c>
      <c r="H66" s="58">
        <v>7.76</v>
      </c>
      <c r="I66" t="s">
        <v>321</v>
      </c>
      <c r="J66" t="s">
        <v>98</v>
      </c>
      <c r="K66" s="59">
        <v>3.2199999999999999E-2</v>
      </c>
      <c r="L66" s="59">
        <v>3.5099999999999999E-2</v>
      </c>
      <c r="M66" s="58">
        <v>127828.61</v>
      </c>
      <c r="N66" s="58">
        <v>110.26</v>
      </c>
      <c r="O66" s="58">
        <v>140.94382538599999</v>
      </c>
      <c r="P66" s="59">
        <v>2E-3</v>
      </c>
      <c r="Q66" s="59">
        <v>2.9999999999999997E-4</v>
      </c>
    </row>
    <row r="67" spans="1:17">
      <c r="A67" t="s">
        <v>3429</v>
      </c>
      <c r="B67" t="s">
        <v>2089</v>
      </c>
      <c r="C67" t="s">
        <v>2122</v>
      </c>
      <c r="D67" s="113" t="s">
        <v>3488</v>
      </c>
      <c r="E67" t="s">
        <v>470</v>
      </c>
      <c r="F67" t="s">
        <v>2123</v>
      </c>
      <c r="G67" t="s">
        <v>174</v>
      </c>
      <c r="H67" s="58">
        <v>7.75</v>
      </c>
      <c r="I67" t="s">
        <v>321</v>
      </c>
      <c r="J67" t="s">
        <v>98</v>
      </c>
      <c r="K67" s="59">
        <v>3.2599999999999997E-2</v>
      </c>
      <c r="L67" s="59">
        <v>3.5099999999999999E-2</v>
      </c>
      <c r="M67" s="58">
        <v>26749.84</v>
      </c>
      <c r="N67" s="58">
        <v>109.68</v>
      </c>
      <c r="O67" s="58">
        <v>29.339224512000001</v>
      </c>
      <c r="P67" s="59">
        <v>4.0000000000000002E-4</v>
      </c>
      <c r="Q67" s="59">
        <v>1E-4</v>
      </c>
    </row>
    <row r="68" spans="1:17">
      <c r="A68" t="s">
        <v>3429</v>
      </c>
      <c r="B68" t="s">
        <v>2089</v>
      </c>
      <c r="C68" t="s">
        <v>2124</v>
      </c>
      <c r="D68" s="113" t="s">
        <v>3488</v>
      </c>
      <c r="E68" t="s">
        <v>470</v>
      </c>
      <c r="F68" t="s">
        <v>2125</v>
      </c>
      <c r="G68" t="s">
        <v>174</v>
      </c>
      <c r="H68" s="58">
        <v>7.69</v>
      </c>
      <c r="I68" t="s">
        <v>321</v>
      </c>
      <c r="J68" t="s">
        <v>98</v>
      </c>
      <c r="K68" s="59">
        <v>3.6600000000000001E-2</v>
      </c>
      <c r="L68" s="59">
        <v>3.4200000000000001E-2</v>
      </c>
      <c r="M68" s="58">
        <v>26848.400000000001</v>
      </c>
      <c r="N68" s="58">
        <v>113.19</v>
      </c>
      <c r="O68" s="58">
        <v>30.389703959999999</v>
      </c>
      <c r="P68" s="59">
        <v>4.0000000000000002E-4</v>
      </c>
      <c r="Q68" s="59">
        <v>1E-4</v>
      </c>
    </row>
    <row r="69" spans="1:17">
      <c r="A69" t="s">
        <v>3429</v>
      </c>
      <c r="B69" t="s">
        <v>2089</v>
      </c>
      <c r="C69" t="s">
        <v>2139</v>
      </c>
      <c r="D69" s="113" t="s">
        <v>3488</v>
      </c>
      <c r="E69" t="s">
        <v>470</v>
      </c>
      <c r="F69" t="s">
        <v>2140</v>
      </c>
      <c r="G69" t="s">
        <v>174</v>
      </c>
      <c r="H69" s="58">
        <v>7.76</v>
      </c>
      <c r="I69" t="s">
        <v>321</v>
      </c>
      <c r="J69" t="s">
        <v>98</v>
      </c>
      <c r="K69" s="59">
        <v>3.4500000000000003E-2</v>
      </c>
      <c r="L69" s="59">
        <v>3.2800000000000003E-2</v>
      </c>
      <c r="M69" s="58">
        <v>50394.59</v>
      </c>
      <c r="N69" s="58">
        <v>113.25</v>
      </c>
      <c r="O69" s="58">
        <v>57.071873175</v>
      </c>
      <c r="P69" s="59">
        <v>8.0000000000000004E-4</v>
      </c>
      <c r="Q69" s="59">
        <v>1E-4</v>
      </c>
    </row>
    <row r="70" spans="1:17">
      <c r="A70" t="s">
        <v>3429</v>
      </c>
      <c r="B70" t="s">
        <v>2089</v>
      </c>
      <c r="C70" t="s">
        <v>2141</v>
      </c>
      <c r="D70" s="113" t="s">
        <v>3488</v>
      </c>
      <c r="E70" t="s">
        <v>470</v>
      </c>
      <c r="F70" t="s">
        <v>2142</v>
      </c>
      <c r="G70" t="s">
        <v>174</v>
      </c>
      <c r="H70" s="58">
        <v>7.83</v>
      </c>
      <c r="I70" t="s">
        <v>321</v>
      </c>
      <c r="J70" t="s">
        <v>98</v>
      </c>
      <c r="K70" s="59">
        <v>3.0499999999999999E-2</v>
      </c>
      <c r="L70" s="59">
        <v>3.2800000000000003E-2</v>
      </c>
      <c r="M70" s="58">
        <v>50819.21</v>
      </c>
      <c r="N70" s="58">
        <v>109.75</v>
      </c>
      <c r="O70" s="58">
        <v>55.774082974999999</v>
      </c>
      <c r="P70" s="59">
        <v>8.0000000000000004E-4</v>
      </c>
      <c r="Q70" s="59">
        <v>1E-4</v>
      </c>
    </row>
    <row r="71" spans="1:17">
      <c r="A71" t="s">
        <v>3429</v>
      </c>
      <c r="B71" t="s">
        <v>2089</v>
      </c>
      <c r="C71" t="s">
        <v>2126</v>
      </c>
      <c r="D71" s="113" t="s">
        <v>3488</v>
      </c>
      <c r="E71" t="s">
        <v>470</v>
      </c>
      <c r="F71" t="s">
        <v>2127</v>
      </c>
      <c r="G71" t="s">
        <v>174</v>
      </c>
      <c r="H71" s="58">
        <v>7.82</v>
      </c>
      <c r="I71" t="s">
        <v>321</v>
      </c>
      <c r="J71" t="s">
        <v>98</v>
      </c>
      <c r="K71" s="59">
        <v>2.9000000000000001E-2</v>
      </c>
      <c r="L71" s="59">
        <v>3.5099999999999999E-2</v>
      </c>
      <c r="M71" s="58">
        <v>47175.65</v>
      </c>
      <c r="N71" s="58">
        <v>105</v>
      </c>
      <c r="O71" s="58">
        <v>49.534432500000001</v>
      </c>
      <c r="P71" s="59">
        <v>6.9999999999999999E-4</v>
      </c>
      <c r="Q71" s="59">
        <v>1E-4</v>
      </c>
    </row>
    <row r="72" spans="1:17">
      <c r="A72" t="s">
        <v>3429</v>
      </c>
      <c r="B72" t="s">
        <v>2089</v>
      </c>
      <c r="C72" t="s">
        <v>2143</v>
      </c>
      <c r="D72" s="113" t="s">
        <v>3488</v>
      </c>
      <c r="E72" t="s">
        <v>470</v>
      </c>
      <c r="F72" t="s">
        <v>2144</v>
      </c>
      <c r="G72" t="s">
        <v>174</v>
      </c>
      <c r="H72" s="58">
        <v>7.94</v>
      </c>
      <c r="I72" t="s">
        <v>321</v>
      </c>
      <c r="J72" t="s">
        <v>98</v>
      </c>
      <c r="K72" s="59">
        <v>2.3800000000000002E-2</v>
      </c>
      <c r="L72" s="59">
        <v>3.4599999999999999E-2</v>
      </c>
      <c r="M72" s="58">
        <v>3350</v>
      </c>
      <c r="N72" s="58">
        <v>102</v>
      </c>
      <c r="O72" s="58">
        <v>3.4169999999999998</v>
      </c>
      <c r="P72" s="59">
        <v>0</v>
      </c>
      <c r="Q72" s="59">
        <v>0</v>
      </c>
    </row>
    <row r="73" spans="1:17">
      <c r="A73" t="s">
        <v>3429</v>
      </c>
      <c r="B73" t="s">
        <v>2089</v>
      </c>
      <c r="C73" t="s">
        <v>2145</v>
      </c>
      <c r="D73" s="113" t="s">
        <v>3488</v>
      </c>
      <c r="E73" t="s">
        <v>470</v>
      </c>
      <c r="F73" t="s">
        <v>2146</v>
      </c>
      <c r="G73" t="s">
        <v>174</v>
      </c>
      <c r="H73" s="58">
        <v>7.86</v>
      </c>
      <c r="I73" t="s">
        <v>321</v>
      </c>
      <c r="J73" t="s">
        <v>98</v>
      </c>
      <c r="K73" s="59">
        <v>2.4299999999999999E-2</v>
      </c>
      <c r="L73" s="59">
        <v>3.7900000000000003E-2</v>
      </c>
      <c r="M73" s="58">
        <v>49506.42</v>
      </c>
      <c r="N73" s="58">
        <v>99.67</v>
      </c>
      <c r="O73" s="58">
        <v>49.343048813999999</v>
      </c>
      <c r="P73" s="59">
        <v>6.9999999999999999E-4</v>
      </c>
      <c r="Q73" s="59">
        <v>1E-4</v>
      </c>
    </row>
    <row r="74" spans="1:17">
      <c r="A74" t="s">
        <v>3429</v>
      </c>
      <c r="B74" t="s">
        <v>2089</v>
      </c>
      <c r="C74" t="s">
        <v>2147</v>
      </c>
      <c r="D74" s="113" t="s">
        <v>3488</v>
      </c>
      <c r="E74" t="s">
        <v>470</v>
      </c>
      <c r="F74" t="s">
        <v>2148</v>
      </c>
      <c r="G74" t="s">
        <v>174</v>
      </c>
      <c r="H74" s="58">
        <v>7.85</v>
      </c>
      <c r="I74" t="s">
        <v>321</v>
      </c>
      <c r="J74" t="s">
        <v>98</v>
      </c>
      <c r="K74" s="59">
        <v>2.3800000000000002E-2</v>
      </c>
      <c r="L74" s="59">
        <v>3.9199999999999999E-2</v>
      </c>
      <c r="M74" s="58">
        <v>51382.62</v>
      </c>
      <c r="N74" s="58">
        <v>98.42</v>
      </c>
      <c r="O74" s="58">
        <v>50.570774604</v>
      </c>
      <c r="P74" s="59">
        <v>6.9999999999999999E-4</v>
      </c>
      <c r="Q74" s="59">
        <v>1E-4</v>
      </c>
    </row>
    <row r="75" spans="1:17">
      <c r="A75" t="s">
        <v>3429</v>
      </c>
      <c r="B75" t="s">
        <v>2089</v>
      </c>
      <c r="C75" t="s">
        <v>2128</v>
      </c>
      <c r="D75" s="113" t="s">
        <v>3488</v>
      </c>
      <c r="E75" t="s">
        <v>470</v>
      </c>
      <c r="F75" t="s">
        <v>2129</v>
      </c>
      <c r="G75" t="s">
        <v>174</v>
      </c>
      <c r="H75" s="58">
        <v>7.89</v>
      </c>
      <c r="I75" t="s">
        <v>321</v>
      </c>
      <c r="J75" t="s">
        <v>98</v>
      </c>
      <c r="K75" s="59">
        <v>2.7699999999999999E-2</v>
      </c>
      <c r="L75" s="59">
        <v>3.27E-2</v>
      </c>
      <c r="M75" s="58">
        <v>30755.53</v>
      </c>
      <c r="N75" s="58">
        <v>107.36</v>
      </c>
      <c r="O75" s="58">
        <v>33.019137008000001</v>
      </c>
      <c r="P75" s="59">
        <v>5.0000000000000001E-4</v>
      </c>
      <c r="Q75" s="59">
        <v>1E-4</v>
      </c>
    </row>
    <row r="76" spans="1:17">
      <c r="A76" t="s">
        <v>3429</v>
      </c>
      <c r="B76" t="s">
        <v>2089</v>
      </c>
      <c r="C76" t="s">
        <v>2130</v>
      </c>
      <c r="D76" s="113" t="s">
        <v>3488</v>
      </c>
      <c r="E76" t="s">
        <v>470</v>
      </c>
      <c r="F76" t="s">
        <v>2131</v>
      </c>
      <c r="G76" t="s">
        <v>174</v>
      </c>
      <c r="H76" s="58">
        <v>7.91</v>
      </c>
      <c r="I76" t="s">
        <v>321</v>
      </c>
      <c r="J76" t="s">
        <v>98</v>
      </c>
      <c r="K76" s="59">
        <v>2.3E-2</v>
      </c>
      <c r="L76" s="59">
        <v>3.6799999999999999E-2</v>
      </c>
      <c r="M76" s="58">
        <v>12901.77</v>
      </c>
      <c r="N76" s="58">
        <v>100</v>
      </c>
      <c r="O76" s="58">
        <v>12.901770000000001</v>
      </c>
      <c r="P76" s="59">
        <v>2.0000000000000001E-4</v>
      </c>
      <c r="Q76" s="59">
        <v>0</v>
      </c>
    </row>
    <row r="77" spans="1:17">
      <c r="A77" t="s">
        <v>3429</v>
      </c>
      <c r="B77" t="s">
        <v>2089</v>
      </c>
      <c r="C77" t="s">
        <v>2132</v>
      </c>
      <c r="D77" s="113" t="s">
        <v>3488</v>
      </c>
      <c r="E77" t="s">
        <v>470</v>
      </c>
      <c r="F77" t="s">
        <v>2133</v>
      </c>
      <c r="G77" t="s">
        <v>174</v>
      </c>
      <c r="H77" s="58">
        <v>7.99</v>
      </c>
      <c r="I77" t="s">
        <v>321</v>
      </c>
      <c r="J77" t="s">
        <v>98</v>
      </c>
      <c r="K77" s="59">
        <v>2.1999999999999999E-2</v>
      </c>
      <c r="L77" s="59">
        <v>3.4299999999999997E-2</v>
      </c>
      <c r="M77" s="58">
        <v>20229.900000000001</v>
      </c>
      <c r="N77" s="58">
        <v>101.37</v>
      </c>
      <c r="O77" s="58">
        <v>20.507049630000001</v>
      </c>
      <c r="P77" s="59">
        <v>2.9999999999999997E-4</v>
      </c>
      <c r="Q77" s="59">
        <v>0</v>
      </c>
    </row>
    <row r="78" spans="1:17">
      <c r="A78" t="s">
        <v>3429</v>
      </c>
      <c r="B78" t="s">
        <v>2089</v>
      </c>
      <c r="C78" t="s">
        <v>2134</v>
      </c>
      <c r="D78" s="113" t="s">
        <v>3488</v>
      </c>
      <c r="E78" t="s">
        <v>470</v>
      </c>
      <c r="F78" t="s">
        <v>395</v>
      </c>
      <c r="G78" t="s">
        <v>174</v>
      </c>
      <c r="H78" s="58">
        <v>7.9</v>
      </c>
      <c r="I78" t="s">
        <v>321</v>
      </c>
      <c r="J78" t="s">
        <v>98</v>
      </c>
      <c r="K78" s="59">
        <v>2.3800000000000002E-2</v>
      </c>
      <c r="L78" s="59">
        <v>3.6900000000000002E-2</v>
      </c>
      <c r="M78" s="58">
        <v>26306.7</v>
      </c>
      <c r="N78" s="58">
        <v>100.91</v>
      </c>
      <c r="O78" s="58">
        <v>26.546090970000002</v>
      </c>
      <c r="P78" s="59">
        <v>4.0000000000000002E-4</v>
      </c>
      <c r="Q78" s="59">
        <v>1E-4</v>
      </c>
    </row>
    <row r="79" spans="1:17">
      <c r="A79" t="s">
        <v>3429</v>
      </c>
      <c r="B79" t="s">
        <v>2089</v>
      </c>
      <c r="C79" t="s">
        <v>2135</v>
      </c>
      <c r="D79" s="113" t="s">
        <v>3488</v>
      </c>
      <c r="E79" t="s">
        <v>470</v>
      </c>
      <c r="F79" t="s">
        <v>2136</v>
      </c>
      <c r="G79" t="s">
        <v>174</v>
      </c>
      <c r="H79" s="58">
        <v>7.79</v>
      </c>
      <c r="I79" t="s">
        <v>321</v>
      </c>
      <c r="J79" t="s">
        <v>98</v>
      </c>
      <c r="K79" s="59">
        <v>2.3599999999999999E-2</v>
      </c>
      <c r="L79" s="59">
        <v>4.24E-2</v>
      </c>
      <c r="M79" s="58">
        <v>78107.75</v>
      </c>
      <c r="N79" s="58">
        <v>96.74</v>
      </c>
      <c r="O79" s="58">
        <v>75.561437350000006</v>
      </c>
      <c r="P79" s="59">
        <v>1.1000000000000001E-3</v>
      </c>
      <c r="Q79" s="59">
        <v>2.0000000000000001E-4</v>
      </c>
    </row>
    <row r="80" spans="1:17">
      <c r="A80" t="s">
        <v>3429</v>
      </c>
      <c r="B80" t="s">
        <v>2089</v>
      </c>
      <c r="C80" t="s">
        <v>2118</v>
      </c>
      <c r="D80" s="113" t="s">
        <v>3488</v>
      </c>
      <c r="E80" t="s">
        <v>470</v>
      </c>
      <c r="F80" t="s">
        <v>2119</v>
      </c>
      <c r="G80" t="s">
        <v>174</v>
      </c>
      <c r="H80" s="58">
        <v>7.76</v>
      </c>
      <c r="I80" t="s">
        <v>321</v>
      </c>
      <c r="J80" t="s">
        <v>98</v>
      </c>
      <c r="K80" s="59">
        <v>2.3199999999999998E-2</v>
      </c>
      <c r="L80" s="59">
        <v>4.4400000000000002E-2</v>
      </c>
      <c r="M80" s="58">
        <v>56197.58</v>
      </c>
      <c r="N80" s="58">
        <v>94.71</v>
      </c>
      <c r="O80" s="58">
        <v>53.224728018</v>
      </c>
      <c r="P80" s="59">
        <v>8.0000000000000004E-4</v>
      </c>
      <c r="Q80" s="59">
        <v>1E-4</v>
      </c>
    </row>
    <row r="81" spans="1:17">
      <c r="A81" t="s">
        <v>3429</v>
      </c>
      <c r="B81" t="s">
        <v>2089</v>
      </c>
      <c r="C81" t="s">
        <v>2137</v>
      </c>
      <c r="D81" s="113" t="s">
        <v>3488</v>
      </c>
      <c r="E81" t="s">
        <v>470</v>
      </c>
      <c r="F81" t="s">
        <v>2138</v>
      </c>
      <c r="G81" t="s">
        <v>174</v>
      </c>
      <c r="H81" s="58">
        <v>7.64</v>
      </c>
      <c r="I81" t="s">
        <v>321</v>
      </c>
      <c r="J81" t="s">
        <v>98</v>
      </c>
      <c r="K81" s="59">
        <v>2.0899999999999998E-2</v>
      </c>
      <c r="L81" s="59">
        <v>5.3800000000000001E-2</v>
      </c>
      <c r="M81" s="58">
        <v>80513.25</v>
      </c>
      <c r="N81" s="58">
        <v>84.42</v>
      </c>
      <c r="O81" s="58">
        <v>67.969285650000003</v>
      </c>
      <c r="P81" s="59">
        <v>1E-3</v>
      </c>
      <c r="Q81" s="59">
        <v>1E-4</v>
      </c>
    </row>
    <row r="82" spans="1:17">
      <c r="A82" t="s">
        <v>3430</v>
      </c>
      <c r="B82" t="s">
        <v>2047</v>
      </c>
      <c r="C82" t="s">
        <v>2153</v>
      </c>
      <c r="D82" s="113" t="s">
        <v>3488</v>
      </c>
      <c r="E82" t="s">
        <v>483</v>
      </c>
      <c r="F82" t="s">
        <v>2154</v>
      </c>
      <c r="G82" t="s">
        <v>127</v>
      </c>
      <c r="H82" s="58">
        <v>7.61</v>
      </c>
      <c r="I82" t="s">
        <v>551</v>
      </c>
      <c r="J82" t="s">
        <v>98</v>
      </c>
      <c r="K82" s="59">
        <v>1.6299999999999999E-2</v>
      </c>
      <c r="L82" s="59">
        <v>3.1199999999999999E-2</v>
      </c>
      <c r="M82" s="58">
        <v>191348.25</v>
      </c>
      <c r="N82" s="58">
        <v>99.62</v>
      </c>
      <c r="O82" s="58">
        <v>190.62112665000001</v>
      </c>
      <c r="P82" s="59">
        <v>2.7000000000000001E-3</v>
      </c>
      <c r="Q82" s="59">
        <v>4.0000000000000002E-4</v>
      </c>
    </row>
    <row r="83" spans="1:17">
      <c r="A83" t="s">
        <v>3430</v>
      </c>
      <c r="B83" t="s">
        <v>2047</v>
      </c>
      <c r="C83" t="s">
        <v>2155</v>
      </c>
      <c r="D83" s="113" t="s">
        <v>3488</v>
      </c>
      <c r="E83" t="s">
        <v>483</v>
      </c>
      <c r="F83" t="s">
        <v>2156</v>
      </c>
      <c r="G83" t="s">
        <v>127</v>
      </c>
      <c r="H83" s="58">
        <v>7.62</v>
      </c>
      <c r="I83" t="s">
        <v>551</v>
      </c>
      <c r="J83" t="s">
        <v>98</v>
      </c>
      <c r="K83" s="59">
        <v>1.4999999999999999E-2</v>
      </c>
      <c r="L83" s="59">
        <v>3.1899999999999998E-2</v>
      </c>
      <c r="M83" s="58">
        <v>89949.01</v>
      </c>
      <c r="N83" s="58">
        <v>97.96</v>
      </c>
      <c r="O83" s="58">
        <v>88.114050195999994</v>
      </c>
      <c r="P83" s="59">
        <v>1.2999999999999999E-3</v>
      </c>
      <c r="Q83" s="59">
        <v>2.0000000000000001E-4</v>
      </c>
    </row>
    <row r="84" spans="1:17">
      <c r="A84" t="s">
        <v>3431</v>
      </c>
      <c r="B84" t="s">
        <v>2089</v>
      </c>
      <c r="C84" t="s">
        <v>2232</v>
      </c>
      <c r="D84" s="113" t="s">
        <v>3488</v>
      </c>
      <c r="E84" t="s">
        <v>2150</v>
      </c>
      <c r="F84" t="s">
        <v>2233</v>
      </c>
      <c r="G84" t="s">
        <v>1885</v>
      </c>
      <c r="H84" s="58">
        <v>4.72</v>
      </c>
      <c r="I84" t="s">
        <v>341</v>
      </c>
      <c r="J84" t="s">
        <v>98</v>
      </c>
      <c r="K84" s="59">
        <v>3.1E-2</v>
      </c>
      <c r="L84" s="59">
        <v>2.6700000000000002E-2</v>
      </c>
      <c r="M84" s="58">
        <v>201609.55</v>
      </c>
      <c r="N84" s="58">
        <v>113.73</v>
      </c>
      <c r="O84" s="58">
        <v>229.29054121499999</v>
      </c>
      <c r="P84" s="59">
        <v>3.3E-3</v>
      </c>
      <c r="Q84" s="59">
        <v>5.0000000000000001E-4</v>
      </c>
    </row>
    <row r="85" spans="1:17">
      <c r="A85" t="s">
        <v>3431</v>
      </c>
      <c r="B85" t="s">
        <v>2089</v>
      </c>
      <c r="C85" t="s">
        <v>2234</v>
      </c>
      <c r="D85" s="113" t="s">
        <v>3488</v>
      </c>
      <c r="E85" t="s">
        <v>2150</v>
      </c>
      <c r="F85" t="s">
        <v>2235</v>
      </c>
      <c r="G85" t="s">
        <v>1885</v>
      </c>
      <c r="H85" s="58">
        <v>4.74</v>
      </c>
      <c r="I85" t="s">
        <v>341</v>
      </c>
      <c r="J85" t="s">
        <v>98</v>
      </c>
      <c r="K85" s="59">
        <v>2.4899999999999999E-2</v>
      </c>
      <c r="L85" s="59">
        <v>2.6800000000000001E-2</v>
      </c>
      <c r="M85" s="58">
        <v>84694.48</v>
      </c>
      <c r="N85" s="58">
        <v>112.44</v>
      </c>
      <c r="O85" s="58">
        <v>95.230473312000001</v>
      </c>
      <c r="P85" s="59">
        <v>1.4E-3</v>
      </c>
      <c r="Q85" s="59">
        <v>2.0000000000000001E-4</v>
      </c>
    </row>
    <row r="86" spans="1:17">
      <c r="A86" t="s">
        <v>3431</v>
      </c>
      <c r="B86" t="s">
        <v>2089</v>
      </c>
      <c r="C86" t="s">
        <v>2236</v>
      </c>
      <c r="D86" s="113" t="s">
        <v>3488</v>
      </c>
      <c r="E86" t="s">
        <v>2150</v>
      </c>
      <c r="F86" t="s">
        <v>2235</v>
      </c>
      <c r="G86" t="s">
        <v>1885</v>
      </c>
      <c r="H86" s="58">
        <v>4.99</v>
      </c>
      <c r="I86" t="s">
        <v>341</v>
      </c>
      <c r="J86" t="s">
        <v>98</v>
      </c>
      <c r="K86" s="59">
        <v>3.5999999999999997E-2</v>
      </c>
      <c r="L86" s="59">
        <v>2.7099999999999999E-2</v>
      </c>
      <c r="M86" s="58">
        <v>56353.75</v>
      </c>
      <c r="N86" s="58">
        <v>116.58</v>
      </c>
      <c r="O86" s="58">
        <v>65.697201750000005</v>
      </c>
      <c r="P86" s="59">
        <v>8.9999999999999998E-4</v>
      </c>
      <c r="Q86" s="59">
        <v>1E-4</v>
      </c>
    </row>
    <row r="87" spans="1:17">
      <c r="A87" t="s">
        <v>3432</v>
      </c>
      <c r="B87" t="s">
        <v>2047</v>
      </c>
      <c r="C87" t="s">
        <v>2215</v>
      </c>
      <c r="D87" s="113" t="s">
        <v>3488</v>
      </c>
      <c r="E87" t="s">
        <v>2150</v>
      </c>
      <c r="F87" t="s">
        <v>446</v>
      </c>
      <c r="G87" t="s">
        <v>1885</v>
      </c>
      <c r="H87" s="58">
        <v>7.5</v>
      </c>
      <c r="I87" t="s">
        <v>341</v>
      </c>
      <c r="J87" t="s">
        <v>98</v>
      </c>
      <c r="K87" s="59">
        <v>1.7999999999999999E-2</v>
      </c>
      <c r="L87" s="59">
        <v>3.7699999999999997E-2</v>
      </c>
      <c r="M87" s="58">
        <v>1016844.95</v>
      </c>
      <c r="N87" s="58">
        <v>93.1</v>
      </c>
      <c r="O87" s="58">
        <v>946.68264844999999</v>
      </c>
      <c r="P87" s="59">
        <v>1.35E-2</v>
      </c>
      <c r="Q87" s="59">
        <v>2.0999999999999999E-3</v>
      </c>
    </row>
    <row r="88" spans="1:17">
      <c r="A88" t="s">
        <v>3432</v>
      </c>
      <c r="B88" t="s">
        <v>2047</v>
      </c>
      <c r="C88" t="s">
        <v>2217</v>
      </c>
      <c r="D88" s="113" t="s">
        <v>3488</v>
      </c>
      <c r="E88" t="s">
        <v>2150</v>
      </c>
      <c r="F88" t="s">
        <v>446</v>
      </c>
      <c r="G88" t="s">
        <v>1885</v>
      </c>
      <c r="H88" s="58">
        <v>7.09</v>
      </c>
      <c r="I88" t="s">
        <v>341</v>
      </c>
      <c r="J88" t="s">
        <v>98</v>
      </c>
      <c r="K88" s="59">
        <v>1.8800000000000001E-2</v>
      </c>
      <c r="L88" s="59">
        <v>3.9E-2</v>
      </c>
      <c r="M88" s="58">
        <v>628117.87</v>
      </c>
      <c r="N88" s="58">
        <v>93.53</v>
      </c>
      <c r="O88" s="58">
        <v>587.47864381099998</v>
      </c>
      <c r="P88" s="59">
        <v>8.3999999999999995E-3</v>
      </c>
      <c r="Q88" s="59">
        <v>1.2999999999999999E-3</v>
      </c>
    </row>
    <row r="89" spans="1:17">
      <c r="A89" t="s">
        <v>3432</v>
      </c>
      <c r="B89" t="s">
        <v>2047</v>
      </c>
      <c r="C89" t="s">
        <v>2214</v>
      </c>
      <c r="D89" s="113" t="s">
        <v>3488</v>
      </c>
      <c r="E89" t="s">
        <v>2150</v>
      </c>
      <c r="F89" t="s">
        <v>357</v>
      </c>
      <c r="G89" t="s">
        <v>1885</v>
      </c>
      <c r="H89" s="58">
        <v>7.4</v>
      </c>
      <c r="I89" t="s">
        <v>341</v>
      </c>
      <c r="J89" t="s">
        <v>98</v>
      </c>
      <c r="K89" s="59">
        <v>2.3699999999999999E-2</v>
      </c>
      <c r="L89" s="59">
        <v>2.5999999999999999E-2</v>
      </c>
      <c r="M89" s="58">
        <v>415019.83</v>
      </c>
      <c r="N89" s="58">
        <v>104.47</v>
      </c>
      <c r="O89" s="58">
        <v>433.57121640100002</v>
      </c>
      <c r="P89" s="59">
        <v>6.1999999999999998E-3</v>
      </c>
      <c r="Q89" s="59">
        <v>8.9999999999999998E-4</v>
      </c>
    </row>
    <row r="90" spans="1:17">
      <c r="A90" t="s">
        <v>3432</v>
      </c>
      <c r="B90" t="s">
        <v>2047</v>
      </c>
      <c r="C90" t="s">
        <v>2216</v>
      </c>
      <c r="D90" s="113" t="s">
        <v>3488</v>
      </c>
      <c r="E90" t="s">
        <v>2150</v>
      </c>
      <c r="F90" t="s">
        <v>357</v>
      </c>
      <c r="G90" t="s">
        <v>1885</v>
      </c>
      <c r="H90" s="58">
        <v>7.03</v>
      </c>
      <c r="I90" t="s">
        <v>341</v>
      </c>
      <c r="J90" t="s">
        <v>98</v>
      </c>
      <c r="K90" s="59">
        <v>2.3199999999999998E-2</v>
      </c>
      <c r="L90" s="59">
        <v>2.7400000000000001E-2</v>
      </c>
      <c r="M90" s="58">
        <v>294937.95</v>
      </c>
      <c r="N90" s="58">
        <v>103.18</v>
      </c>
      <c r="O90" s="58">
        <v>304.31697681000003</v>
      </c>
      <c r="P90" s="59">
        <v>4.4000000000000003E-3</v>
      </c>
      <c r="Q90" s="59">
        <v>6.9999999999999999E-4</v>
      </c>
    </row>
    <row r="91" spans="1:17">
      <c r="A91" t="s">
        <v>3433</v>
      </c>
      <c r="B91" t="s">
        <v>2089</v>
      </c>
      <c r="C91" t="s">
        <v>2149</v>
      </c>
      <c r="D91" s="113" t="s">
        <v>3488</v>
      </c>
      <c r="E91" t="s">
        <v>2150</v>
      </c>
      <c r="F91" t="s">
        <v>2151</v>
      </c>
      <c r="G91" t="s">
        <v>1885</v>
      </c>
      <c r="H91" s="58">
        <v>5.16</v>
      </c>
      <c r="I91" t="s">
        <v>341</v>
      </c>
      <c r="J91" t="s">
        <v>98</v>
      </c>
      <c r="K91" s="59">
        <v>1.7899999999999999E-2</v>
      </c>
      <c r="L91" s="59">
        <v>2.9000000000000001E-2</v>
      </c>
      <c r="M91" s="58">
        <v>239736.73</v>
      </c>
      <c r="N91" s="58">
        <v>105.5</v>
      </c>
      <c r="O91" s="58">
        <v>252.92225015</v>
      </c>
      <c r="P91" s="59">
        <v>3.5999999999999999E-3</v>
      </c>
      <c r="Q91" s="59">
        <v>5.0000000000000001E-4</v>
      </c>
    </row>
    <row r="92" spans="1:17">
      <c r="A92" t="s">
        <v>3433</v>
      </c>
      <c r="B92" t="s">
        <v>2089</v>
      </c>
      <c r="C92" t="s">
        <v>2152</v>
      </c>
      <c r="D92" s="113" t="s">
        <v>3488</v>
      </c>
      <c r="E92" t="s">
        <v>2150</v>
      </c>
      <c r="F92" t="s">
        <v>2151</v>
      </c>
      <c r="G92" t="s">
        <v>1885</v>
      </c>
      <c r="H92" s="58">
        <v>6.53</v>
      </c>
      <c r="I92" t="s">
        <v>341</v>
      </c>
      <c r="J92" t="s">
        <v>98</v>
      </c>
      <c r="K92" s="59">
        <v>7.5499999999999998E-2</v>
      </c>
      <c r="L92" s="59">
        <v>7.5700000000000003E-2</v>
      </c>
      <c r="M92" s="58">
        <v>11903.07</v>
      </c>
      <c r="N92" s="58">
        <v>101.83</v>
      </c>
      <c r="O92" s="58">
        <v>12.120896181000001</v>
      </c>
      <c r="P92" s="59">
        <v>2.0000000000000001E-4</v>
      </c>
      <c r="Q92" s="59">
        <v>0</v>
      </c>
    </row>
    <row r="93" spans="1:17">
      <c r="A93" t="s">
        <v>3412</v>
      </c>
      <c r="B93" t="s">
        <v>2089</v>
      </c>
      <c r="C93" t="s">
        <v>2237</v>
      </c>
      <c r="D93" s="113" t="s">
        <v>3488</v>
      </c>
      <c r="E93" t="s">
        <v>2150</v>
      </c>
      <c r="F93" t="s">
        <v>2238</v>
      </c>
      <c r="G93" t="s">
        <v>1885</v>
      </c>
      <c r="H93" s="58">
        <v>4.7300000000000004</v>
      </c>
      <c r="I93" t="s">
        <v>110</v>
      </c>
      <c r="J93" t="s">
        <v>98</v>
      </c>
      <c r="K93" s="59">
        <v>6.9500000000000006E-2</v>
      </c>
      <c r="L93" s="59">
        <v>7.0499999999999993E-2</v>
      </c>
      <c r="M93" s="58">
        <v>80507.33</v>
      </c>
      <c r="N93" s="58">
        <v>100.41</v>
      </c>
      <c r="O93" s="58">
        <v>80.837410052999999</v>
      </c>
      <c r="P93" s="59">
        <v>1.1999999999999999E-3</v>
      </c>
      <c r="Q93" s="59">
        <v>2.0000000000000001E-4</v>
      </c>
    </row>
    <row r="94" spans="1:17">
      <c r="A94" t="s">
        <v>3412</v>
      </c>
      <c r="B94" t="s">
        <v>2089</v>
      </c>
      <c r="C94" t="s">
        <v>2239</v>
      </c>
      <c r="D94" s="113" t="s">
        <v>3488</v>
      </c>
      <c r="E94" t="s">
        <v>2150</v>
      </c>
      <c r="F94" t="s">
        <v>2238</v>
      </c>
      <c r="G94" t="s">
        <v>1885</v>
      </c>
      <c r="H94" s="58">
        <v>3.53</v>
      </c>
      <c r="I94" t="s">
        <v>110</v>
      </c>
      <c r="J94" t="s">
        <v>98</v>
      </c>
      <c r="K94" s="59">
        <v>6.9500000000000006E-2</v>
      </c>
      <c r="L94" s="59">
        <v>7.0800000000000002E-2</v>
      </c>
      <c r="M94" s="58">
        <v>101175.95</v>
      </c>
      <c r="N94" s="58">
        <v>100.21</v>
      </c>
      <c r="O94" s="58">
        <v>101.38841949499999</v>
      </c>
      <c r="P94" s="59">
        <v>1.4E-3</v>
      </c>
      <c r="Q94" s="59">
        <v>2.0000000000000001E-4</v>
      </c>
    </row>
    <row r="95" spans="1:17">
      <c r="A95" t="s">
        <v>3435</v>
      </c>
      <c r="B95" t="s">
        <v>2089</v>
      </c>
      <c r="C95" t="s">
        <v>2212</v>
      </c>
      <c r="D95" s="113" t="s">
        <v>3488</v>
      </c>
      <c r="E95" t="s">
        <v>470</v>
      </c>
      <c r="F95" t="s">
        <v>2213</v>
      </c>
      <c r="G95" t="s">
        <v>174</v>
      </c>
      <c r="H95" s="58">
        <v>3.67</v>
      </c>
      <c r="I95" t="s">
        <v>321</v>
      </c>
      <c r="J95" t="s">
        <v>98</v>
      </c>
      <c r="K95" s="59">
        <v>5.2600000000000001E-2</v>
      </c>
      <c r="L95" s="59">
        <v>3.2099999999999997E-2</v>
      </c>
      <c r="M95" s="58">
        <v>9002.2800000000007</v>
      </c>
      <c r="N95" s="58">
        <v>124.46</v>
      </c>
      <c r="O95" s="58">
        <v>11.204237687999999</v>
      </c>
      <c r="P95" s="59">
        <v>2.0000000000000001E-4</v>
      </c>
      <c r="Q95" s="59">
        <v>0</v>
      </c>
    </row>
    <row r="96" spans="1:17">
      <c r="A96" t="s">
        <v>3435</v>
      </c>
      <c r="B96" t="s">
        <v>2089</v>
      </c>
      <c r="C96" t="s">
        <v>2198</v>
      </c>
      <c r="D96" s="113" t="s">
        <v>3488</v>
      </c>
      <c r="E96" t="s">
        <v>470</v>
      </c>
      <c r="F96" t="s">
        <v>2199</v>
      </c>
      <c r="G96" t="s">
        <v>174</v>
      </c>
      <c r="H96" s="58">
        <v>3.7</v>
      </c>
      <c r="I96" t="s">
        <v>321</v>
      </c>
      <c r="J96" t="s">
        <v>98</v>
      </c>
      <c r="K96" s="59">
        <v>5.1299999999999998E-2</v>
      </c>
      <c r="L96" s="59">
        <v>2.5499999999999998E-2</v>
      </c>
      <c r="M96" s="58">
        <v>33196.39</v>
      </c>
      <c r="N96" s="58">
        <v>126.84</v>
      </c>
      <c r="O96" s="58">
        <v>42.106301076000001</v>
      </c>
      <c r="P96" s="59">
        <v>5.9999999999999995E-4</v>
      </c>
      <c r="Q96" s="59">
        <v>1E-4</v>
      </c>
    </row>
    <row r="97" spans="1:17">
      <c r="A97" t="s">
        <v>3435</v>
      </c>
      <c r="B97" t="s">
        <v>2089</v>
      </c>
      <c r="C97" t="s">
        <v>2200</v>
      </c>
      <c r="D97" s="113" t="s">
        <v>3488</v>
      </c>
      <c r="E97" t="s">
        <v>470</v>
      </c>
      <c r="F97" t="s">
        <v>2201</v>
      </c>
      <c r="G97" t="s">
        <v>174</v>
      </c>
      <c r="H97" s="58">
        <v>3.7</v>
      </c>
      <c r="I97" t="s">
        <v>321</v>
      </c>
      <c r="J97" t="s">
        <v>98</v>
      </c>
      <c r="K97" s="59">
        <v>5.1499999999999997E-2</v>
      </c>
      <c r="L97" s="59">
        <v>2.5499999999999998E-2</v>
      </c>
      <c r="M97" s="58">
        <v>19319.43</v>
      </c>
      <c r="N97" s="58">
        <v>126.9</v>
      </c>
      <c r="O97" s="58">
        <v>24.51635667</v>
      </c>
      <c r="P97" s="59">
        <v>4.0000000000000002E-4</v>
      </c>
      <c r="Q97" s="59">
        <v>1E-4</v>
      </c>
    </row>
    <row r="98" spans="1:17">
      <c r="A98" t="s">
        <v>3435</v>
      </c>
      <c r="B98" t="s">
        <v>2089</v>
      </c>
      <c r="C98" t="s">
        <v>2202</v>
      </c>
      <c r="D98" s="113" t="s">
        <v>3488</v>
      </c>
      <c r="E98" t="s">
        <v>470</v>
      </c>
      <c r="F98" t="s">
        <v>2203</v>
      </c>
      <c r="G98" t="s">
        <v>174</v>
      </c>
      <c r="H98" s="58">
        <v>3.77</v>
      </c>
      <c r="I98" t="s">
        <v>321</v>
      </c>
      <c r="J98" t="s">
        <v>98</v>
      </c>
      <c r="K98" s="59">
        <v>5.0999999999999997E-2</v>
      </c>
      <c r="L98" s="59">
        <v>2.5999999999999999E-2</v>
      </c>
      <c r="M98" s="58">
        <v>13602.11</v>
      </c>
      <c r="N98" s="58">
        <v>125.11</v>
      </c>
      <c r="O98" s="58">
        <v>17.017599821000001</v>
      </c>
      <c r="P98" s="59">
        <v>2.0000000000000001E-4</v>
      </c>
      <c r="Q98" s="59">
        <v>0</v>
      </c>
    </row>
    <row r="99" spans="1:17">
      <c r="A99" t="s">
        <v>3435</v>
      </c>
      <c r="B99" t="s">
        <v>2089</v>
      </c>
      <c r="C99" t="s">
        <v>2171</v>
      </c>
      <c r="D99" s="113" t="s">
        <v>3488</v>
      </c>
      <c r="E99" t="s">
        <v>470</v>
      </c>
      <c r="F99" t="s">
        <v>2172</v>
      </c>
      <c r="G99" t="s">
        <v>174</v>
      </c>
      <c r="H99" s="58">
        <v>3.72</v>
      </c>
      <c r="I99" t="s">
        <v>321</v>
      </c>
      <c r="J99" t="s">
        <v>98</v>
      </c>
      <c r="K99" s="59">
        <v>5.0999999999999997E-2</v>
      </c>
      <c r="L99" s="59">
        <v>2.2599999999999999E-2</v>
      </c>
      <c r="M99" s="58">
        <v>7686.38</v>
      </c>
      <c r="N99" s="58">
        <v>126.24</v>
      </c>
      <c r="O99" s="58">
        <v>9.7032861120000007</v>
      </c>
      <c r="P99" s="59">
        <v>1E-4</v>
      </c>
      <c r="Q99" s="59">
        <v>0</v>
      </c>
    </row>
    <row r="100" spans="1:17">
      <c r="A100" t="s">
        <v>3435</v>
      </c>
      <c r="B100" t="s">
        <v>2089</v>
      </c>
      <c r="C100" t="s">
        <v>2173</v>
      </c>
      <c r="D100" s="113" t="s">
        <v>3488</v>
      </c>
      <c r="E100" t="s">
        <v>470</v>
      </c>
      <c r="F100" t="s">
        <v>2174</v>
      </c>
      <c r="G100" t="s">
        <v>174</v>
      </c>
      <c r="H100" s="58">
        <v>3.7</v>
      </c>
      <c r="I100" t="s">
        <v>321</v>
      </c>
      <c r="J100" t="s">
        <v>98</v>
      </c>
      <c r="K100" s="59">
        <v>5.0999999999999997E-2</v>
      </c>
      <c r="L100" s="59">
        <v>2.5600000000000001E-2</v>
      </c>
      <c r="M100" s="58">
        <v>15553.31</v>
      </c>
      <c r="N100" s="58">
        <v>124.63</v>
      </c>
      <c r="O100" s="58">
        <v>19.384090253</v>
      </c>
      <c r="P100" s="59">
        <v>2.9999999999999997E-4</v>
      </c>
      <c r="Q100" s="59">
        <v>0</v>
      </c>
    </row>
    <row r="101" spans="1:17">
      <c r="A101" t="s">
        <v>3435</v>
      </c>
      <c r="B101" t="s">
        <v>2089</v>
      </c>
      <c r="C101" t="s">
        <v>2160</v>
      </c>
      <c r="D101" s="113" t="s">
        <v>3488</v>
      </c>
      <c r="E101" t="s">
        <v>470</v>
      </c>
      <c r="F101" t="s">
        <v>593</v>
      </c>
      <c r="G101" t="s">
        <v>174</v>
      </c>
      <c r="H101" s="58">
        <v>3.7</v>
      </c>
      <c r="I101" t="s">
        <v>321</v>
      </c>
      <c r="J101" t="s">
        <v>98</v>
      </c>
      <c r="K101" s="59">
        <v>5.0999999999999997E-2</v>
      </c>
      <c r="L101" s="59">
        <v>2.5499999999999998E-2</v>
      </c>
      <c r="M101" s="58">
        <v>24110.28</v>
      </c>
      <c r="N101" s="58">
        <v>124.86</v>
      </c>
      <c r="O101" s="58">
        <v>30.104095608000002</v>
      </c>
      <c r="P101" s="59">
        <v>4.0000000000000002E-4</v>
      </c>
      <c r="Q101" s="59">
        <v>1E-4</v>
      </c>
    </row>
    <row r="102" spans="1:17">
      <c r="A102" t="s">
        <v>3435</v>
      </c>
      <c r="B102" t="s">
        <v>2089</v>
      </c>
      <c r="C102" t="s">
        <v>2175</v>
      </c>
      <c r="D102" s="113" t="s">
        <v>3488</v>
      </c>
      <c r="E102" t="s">
        <v>470</v>
      </c>
      <c r="F102" t="s">
        <v>593</v>
      </c>
      <c r="G102" t="s">
        <v>174</v>
      </c>
      <c r="H102" s="58">
        <v>3.72</v>
      </c>
      <c r="I102" t="s">
        <v>321</v>
      </c>
      <c r="J102" t="s">
        <v>98</v>
      </c>
      <c r="K102" s="59">
        <v>5.0999999999999997E-2</v>
      </c>
      <c r="L102" s="59">
        <v>2.2599999999999999E-2</v>
      </c>
      <c r="M102" s="58">
        <v>10553.43</v>
      </c>
      <c r="N102" s="58">
        <v>125.97</v>
      </c>
      <c r="O102" s="58">
        <v>13.294155771</v>
      </c>
      <c r="P102" s="59">
        <v>2.0000000000000001E-4</v>
      </c>
      <c r="Q102" s="59">
        <v>0</v>
      </c>
    </row>
    <row r="103" spans="1:17">
      <c r="A103" t="s">
        <v>3435</v>
      </c>
      <c r="B103" t="s">
        <v>2089</v>
      </c>
      <c r="C103" t="s">
        <v>2204</v>
      </c>
      <c r="D103" s="113" t="s">
        <v>3488</v>
      </c>
      <c r="E103" t="s">
        <v>470</v>
      </c>
      <c r="F103" t="s">
        <v>2205</v>
      </c>
      <c r="G103" t="s">
        <v>174</v>
      </c>
      <c r="H103" s="58">
        <v>3.7</v>
      </c>
      <c r="I103" t="s">
        <v>321</v>
      </c>
      <c r="J103" t="s">
        <v>98</v>
      </c>
      <c r="K103" s="59">
        <v>5.0999999999999997E-2</v>
      </c>
      <c r="L103" s="59">
        <v>2.5600000000000001E-2</v>
      </c>
      <c r="M103" s="58">
        <v>25039.95</v>
      </c>
      <c r="N103" s="58">
        <v>125.11</v>
      </c>
      <c r="O103" s="58">
        <v>31.327481445</v>
      </c>
      <c r="P103" s="59">
        <v>4.0000000000000002E-4</v>
      </c>
      <c r="Q103" s="59">
        <v>1E-4</v>
      </c>
    </row>
    <row r="104" spans="1:17">
      <c r="A104" t="s">
        <v>3435</v>
      </c>
      <c r="B104" t="s">
        <v>2089</v>
      </c>
      <c r="C104" t="s">
        <v>2185</v>
      </c>
      <c r="D104" s="113" t="s">
        <v>3488</v>
      </c>
      <c r="E104" t="s">
        <v>470</v>
      </c>
      <c r="F104" t="s">
        <v>2186</v>
      </c>
      <c r="G104" t="s">
        <v>174</v>
      </c>
      <c r="H104" s="58">
        <v>3.7</v>
      </c>
      <c r="I104" t="s">
        <v>321</v>
      </c>
      <c r="J104" t="s">
        <v>98</v>
      </c>
      <c r="K104" s="59">
        <v>5.0999999999999997E-2</v>
      </c>
      <c r="L104" s="59">
        <v>2.5700000000000001E-2</v>
      </c>
      <c r="M104" s="58">
        <v>11103.97</v>
      </c>
      <c r="N104" s="58">
        <v>125.41</v>
      </c>
      <c r="O104" s="58">
        <v>13.925488777</v>
      </c>
      <c r="P104" s="59">
        <v>2.0000000000000001E-4</v>
      </c>
      <c r="Q104" s="59">
        <v>0</v>
      </c>
    </row>
    <row r="105" spans="1:17">
      <c r="A105" t="s">
        <v>3435</v>
      </c>
      <c r="B105" t="s">
        <v>2089</v>
      </c>
      <c r="C105" t="s">
        <v>2187</v>
      </c>
      <c r="D105" s="113" t="s">
        <v>3488</v>
      </c>
      <c r="E105" t="s">
        <v>470</v>
      </c>
      <c r="F105" t="s">
        <v>2188</v>
      </c>
      <c r="G105" t="s">
        <v>174</v>
      </c>
      <c r="H105" s="58">
        <v>3.7</v>
      </c>
      <c r="I105" t="s">
        <v>321</v>
      </c>
      <c r="J105" t="s">
        <v>98</v>
      </c>
      <c r="K105" s="59">
        <v>5.0999999999999997E-2</v>
      </c>
      <c r="L105" s="59">
        <v>2.5600000000000001E-2</v>
      </c>
      <c r="M105" s="58">
        <v>14002.11</v>
      </c>
      <c r="N105" s="58">
        <v>124.05</v>
      </c>
      <c r="O105" s="58">
        <v>17.369617455</v>
      </c>
      <c r="P105" s="59">
        <v>2.0000000000000001E-4</v>
      </c>
      <c r="Q105" s="59">
        <v>0</v>
      </c>
    </row>
    <row r="106" spans="1:17">
      <c r="A106" t="s">
        <v>3435</v>
      </c>
      <c r="B106" t="s">
        <v>2089</v>
      </c>
      <c r="C106" t="s">
        <v>2208</v>
      </c>
      <c r="D106" s="113" t="s">
        <v>3488</v>
      </c>
      <c r="E106" t="s">
        <v>470</v>
      </c>
      <c r="F106" t="s">
        <v>2209</v>
      </c>
      <c r="G106" t="s">
        <v>174</v>
      </c>
      <c r="H106" s="58">
        <v>3.72</v>
      </c>
      <c r="I106" t="s">
        <v>321</v>
      </c>
      <c r="J106" t="s">
        <v>98</v>
      </c>
      <c r="K106" s="59">
        <v>5.0999999999999997E-2</v>
      </c>
      <c r="L106" s="59">
        <v>2.2499999999999999E-2</v>
      </c>
      <c r="M106" s="58">
        <v>3201.38</v>
      </c>
      <c r="N106" s="58">
        <v>125.43</v>
      </c>
      <c r="O106" s="58">
        <v>4.0154909339999998</v>
      </c>
      <c r="P106" s="59">
        <v>1E-4</v>
      </c>
      <c r="Q106" s="59">
        <v>0</v>
      </c>
    </row>
    <row r="107" spans="1:17">
      <c r="A107" t="s">
        <v>3435</v>
      </c>
      <c r="B107" t="s">
        <v>2089</v>
      </c>
      <c r="C107" t="s">
        <v>2169</v>
      </c>
      <c r="D107" s="113" t="s">
        <v>3488</v>
      </c>
      <c r="E107" t="s">
        <v>470</v>
      </c>
      <c r="F107" t="s">
        <v>2170</v>
      </c>
      <c r="G107" t="s">
        <v>174</v>
      </c>
      <c r="H107" s="58">
        <v>3.7</v>
      </c>
      <c r="I107" t="s">
        <v>321</v>
      </c>
      <c r="J107" t="s">
        <v>98</v>
      </c>
      <c r="K107" s="59">
        <v>5.0999999999999997E-2</v>
      </c>
      <c r="L107" s="59">
        <v>2.5499999999999998E-2</v>
      </c>
      <c r="M107" s="58">
        <v>28232.27</v>
      </c>
      <c r="N107" s="58">
        <v>124.29</v>
      </c>
      <c r="O107" s="58">
        <v>35.089888383000002</v>
      </c>
      <c r="P107" s="59">
        <v>5.0000000000000001E-4</v>
      </c>
      <c r="Q107" s="59">
        <v>1E-4</v>
      </c>
    </row>
    <row r="108" spans="1:17">
      <c r="A108" t="s">
        <v>3435</v>
      </c>
      <c r="B108" t="s">
        <v>2089</v>
      </c>
      <c r="C108" t="s">
        <v>2176</v>
      </c>
      <c r="D108" s="113" t="s">
        <v>3488</v>
      </c>
      <c r="E108" t="s">
        <v>470</v>
      </c>
      <c r="F108" t="s">
        <v>593</v>
      </c>
      <c r="G108" t="s">
        <v>174</v>
      </c>
      <c r="H108" s="58">
        <v>3.72</v>
      </c>
      <c r="I108" t="s">
        <v>321</v>
      </c>
      <c r="J108" t="s">
        <v>98</v>
      </c>
      <c r="K108" s="59">
        <v>5.0999999999999997E-2</v>
      </c>
      <c r="L108" s="59">
        <v>2.2700000000000001E-2</v>
      </c>
      <c r="M108" s="58">
        <v>6367.69</v>
      </c>
      <c r="N108" s="58">
        <v>125.29</v>
      </c>
      <c r="O108" s="58">
        <v>7.9780788009999997</v>
      </c>
      <c r="P108" s="59">
        <v>1E-4</v>
      </c>
      <c r="Q108" s="59">
        <v>0</v>
      </c>
    </row>
    <row r="109" spans="1:17">
      <c r="A109" t="s">
        <v>3435</v>
      </c>
      <c r="B109" t="s">
        <v>2089</v>
      </c>
      <c r="C109" t="s">
        <v>2177</v>
      </c>
      <c r="D109" s="113" t="s">
        <v>3488</v>
      </c>
      <c r="E109" t="s">
        <v>470</v>
      </c>
      <c r="F109" t="s">
        <v>593</v>
      </c>
      <c r="G109" t="s">
        <v>174</v>
      </c>
      <c r="H109" s="58">
        <v>3.72</v>
      </c>
      <c r="I109" t="s">
        <v>321</v>
      </c>
      <c r="J109" t="s">
        <v>98</v>
      </c>
      <c r="K109" s="59">
        <v>5.0999999999999997E-2</v>
      </c>
      <c r="L109" s="59">
        <v>2.3199999999999998E-2</v>
      </c>
      <c r="M109" s="58">
        <v>5592.09</v>
      </c>
      <c r="N109" s="58">
        <v>124.07</v>
      </c>
      <c r="O109" s="58">
        <v>6.9381060630000002</v>
      </c>
      <c r="P109" s="59">
        <v>1E-4</v>
      </c>
      <c r="Q109" s="59">
        <v>0</v>
      </c>
    </row>
    <row r="110" spans="1:17">
      <c r="A110" t="s">
        <v>3435</v>
      </c>
      <c r="B110" t="s">
        <v>2089</v>
      </c>
      <c r="C110" t="s">
        <v>2178</v>
      </c>
      <c r="D110" s="113" t="s">
        <v>3488</v>
      </c>
      <c r="E110" t="s">
        <v>470</v>
      </c>
      <c r="F110" t="s">
        <v>593</v>
      </c>
      <c r="G110" t="s">
        <v>174</v>
      </c>
      <c r="H110" s="58">
        <v>3.67</v>
      </c>
      <c r="I110" t="s">
        <v>321</v>
      </c>
      <c r="J110" t="s">
        <v>98</v>
      </c>
      <c r="K110" s="59">
        <v>5.0999999999999997E-2</v>
      </c>
      <c r="L110" s="59">
        <v>3.2300000000000002E-2</v>
      </c>
      <c r="M110" s="58">
        <v>17434.34</v>
      </c>
      <c r="N110" s="58">
        <v>119.74</v>
      </c>
      <c r="O110" s="58">
        <v>20.875878715999999</v>
      </c>
      <c r="P110" s="59">
        <v>2.9999999999999997E-4</v>
      </c>
      <c r="Q110" s="59">
        <v>0</v>
      </c>
    </row>
    <row r="111" spans="1:17">
      <c r="A111" t="s">
        <v>3435</v>
      </c>
      <c r="B111" t="s">
        <v>2089</v>
      </c>
      <c r="C111" t="s">
        <v>2179</v>
      </c>
      <c r="D111" s="113" t="s">
        <v>3488</v>
      </c>
      <c r="E111" t="s">
        <v>470</v>
      </c>
      <c r="F111" t="s">
        <v>593</v>
      </c>
      <c r="G111" t="s">
        <v>174</v>
      </c>
      <c r="H111" s="58">
        <v>3.67</v>
      </c>
      <c r="I111" t="s">
        <v>321</v>
      </c>
      <c r="J111" t="s">
        <v>98</v>
      </c>
      <c r="K111" s="59">
        <v>5.0999999999999997E-2</v>
      </c>
      <c r="L111" s="59">
        <v>3.2300000000000002E-2</v>
      </c>
      <c r="M111" s="58">
        <v>12756.86</v>
      </c>
      <c r="N111" s="58">
        <v>119.5</v>
      </c>
      <c r="O111" s="58">
        <v>15.2444477</v>
      </c>
      <c r="P111" s="59">
        <v>2.0000000000000001E-4</v>
      </c>
      <c r="Q111" s="59">
        <v>0</v>
      </c>
    </row>
    <row r="112" spans="1:17">
      <c r="A112" t="s">
        <v>3435</v>
      </c>
      <c r="B112" t="s">
        <v>2089</v>
      </c>
      <c r="C112" t="s">
        <v>2180</v>
      </c>
      <c r="D112" s="113" t="s">
        <v>3488</v>
      </c>
      <c r="E112" t="s">
        <v>470</v>
      </c>
      <c r="F112" t="s">
        <v>593</v>
      </c>
      <c r="G112" t="s">
        <v>174</v>
      </c>
      <c r="H112" s="58">
        <v>3.71</v>
      </c>
      <c r="I112" t="s">
        <v>321</v>
      </c>
      <c r="J112" t="s">
        <v>98</v>
      </c>
      <c r="K112" s="59">
        <v>5.0999999999999997E-2</v>
      </c>
      <c r="L112" s="59">
        <v>2.3699999999999999E-2</v>
      </c>
      <c r="M112" s="58">
        <v>6220.18</v>
      </c>
      <c r="N112" s="58">
        <v>123.25</v>
      </c>
      <c r="O112" s="58">
        <v>7.66637185</v>
      </c>
      <c r="P112" s="59">
        <v>1E-4</v>
      </c>
      <c r="Q112" s="59">
        <v>0</v>
      </c>
    </row>
    <row r="113" spans="1:17">
      <c r="A113" t="s">
        <v>3435</v>
      </c>
      <c r="B113" t="s">
        <v>2089</v>
      </c>
      <c r="C113" t="s">
        <v>2161</v>
      </c>
      <c r="D113" s="113" t="s">
        <v>3488</v>
      </c>
      <c r="E113" t="s">
        <v>470</v>
      </c>
      <c r="F113" t="s">
        <v>593</v>
      </c>
      <c r="G113" t="s">
        <v>174</v>
      </c>
      <c r="H113" s="58">
        <v>3.71</v>
      </c>
      <c r="I113" t="s">
        <v>321</v>
      </c>
      <c r="J113" t="s">
        <v>98</v>
      </c>
      <c r="K113" s="59">
        <v>5.0999999999999997E-2</v>
      </c>
      <c r="L113" s="59">
        <v>2.3900000000000001E-2</v>
      </c>
      <c r="M113" s="58">
        <v>1606.42</v>
      </c>
      <c r="N113" s="58">
        <v>122.81</v>
      </c>
      <c r="O113" s="58">
        <v>1.972844402</v>
      </c>
      <c r="P113" s="59">
        <v>0</v>
      </c>
      <c r="Q113" s="59">
        <v>0</v>
      </c>
    </row>
    <row r="114" spans="1:17">
      <c r="A114" t="s">
        <v>3435</v>
      </c>
      <c r="B114" t="s">
        <v>2089</v>
      </c>
      <c r="C114" t="s">
        <v>2162</v>
      </c>
      <c r="D114" s="113" t="s">
        <v>3488</v>
      </c>
      <c r="E114" t="s">
        <v>470</v>
      </c>
      <c r="F114" t="s">
        <v>593</v>
      </c>
      <c r="G114" t="s">
        <v>174</v>
      </c>
      <c r="H114" s="58">
        <v>3.7</v>
      </c>
      <c r="I114" t="s">
        <v>321</v>
      </c>
      <c r="J114" t="s">
        <v>98</v>
      </c>
      <c r="K114" s="59">
        <v>5.0999999999999997E-2</v>
      </c>
      <c r="L114" s="59">
        <v>2.5600000000000001E-2</v>
      </c>
      <c r="M114" s="58">
        <v>18275.89</v>
      </c>
      <c r="N114" s="58">
        <v>122.53</v>
      </c>
      <c r="O114" s="58">
        <v>22.393448017000001</v>
      </c>
      <c r="P114" s="59">
        <v>2.9999999999999997E-4</v>
      </c>
      <c r="Q114" s="59">
        <v>0</v>
      </c>
    </row>
    <row r="115" spans="1:17">
      <c r="A115" t="s">
        <v>3435</v>
      </c>
      <c r="B115" t="s">
        <v>2089</v>
      </c>
      <c r="C115" t="s">
        <v>2163</v>
      </c>
      <c r="D115" s="113" t="s">
        <v>3488</v>
      </c>
      <c r="E115" t="s">
        <v>470</v>
      </c>
      <c r="F115" t="s">
        <v>593</v>
      </c>
      <c r="G115" t="s">
        <v>174</v>
      </c>
      <c r="H115" s="58">
        <v>3.71</v>
      </c>
      <c r="I115" t="s">
        <v>321</v>
      </c>
      <c r="J115" t="s">
        <v>98</v>
      </c>
      <c r="K115" s="59">
        <v>5.0999999999999997E-2</v>
      </c>
      <c r="L115" s="59">
        <v>2.5499999999999998E-2</v>
      </c>
      <c r="M115" s="58">
        <v>3534.92</v>
      </c>
      <c r="N115" s="58">
        <v>122.43</v>
      </c>
      <c r="O115" s="58">
        <v>4.327802556</v>
      </c>
      <c r="P115" s="59">
        <v>1E-4</v>
      </c>
      <c r="Q115" s="59">
        <v>0</v>
      </c>
    </row>
    <row r="116" spans="1:17">
      <c r="A116" t="s">
        <v>3435</v>
      </c>
      <c r="B116" t="s">
        <v>2089</v>
      </c>
      <c r="C116" t="s">
        <v>2164</v>
      </c>
      <c r="D116" s="113" t="s">
        <v>3488</v>
      </c>
      <c r="E116" t="s">
        <v>470</v>
      </c>
      <c r="F116" t="s">
        <v>593</v>
      </c>
      <c r="G116" t="s">
        <v>174</v>
      </c>
      <c r="H116" s="58">
        <v>3.71</v>
      </c>
      <c r="I116" t="s">
        <v>321</v>
      </c>
      <c r="J116" t="s">
        <v>98</v>
      </c>
      <c r="K116" s="59">
        <v>5.0999999999999997E-2</v>
      </c>
      <c r="L116" s="59">
        <v>2.5499999999999998E-2</v>
      </c>
      <c r="M116" s="58">
        <v>3402.36</v>
      </c>
      <c r="N116" s="58">
        <v>123.16</v>
      </c>
      <c r="O116" s="58">
        <v>4.1903465759999996</v>
      </c>
      <c r="P116" s="59">
        <v>1E-4</v>
      </c>
      <c r="Q116" s="59">
        <v>0</v>
      </c>
    </row>
    <row r="117" spans="1:17">
      <c r="A117" t="s">
        <v>3435</v>
      </c>
      <c r="B117" t="s">
        <v>2089</v>
      </c>
      <c r="C117" t="s">
        <v>2165</v>
      </c>
      <c r="D117" s="113" t="s">
        <v>3488</v>
      </c>
      <c r="E117" t="s">
        <v>470</v>
      </c>
      <c r="F117" t="s">
        <v>593</v>
      </c>
      <c r="G117" t="s">
        <v>174</v>
      </c>
      <c r="H117" s="58">
        <v>3.7</v>
      </c>
      <c r="I117" t="s">
        <v>321</v>
      </c>
      <c r="J117" t="s">
        <v>98</v>
      </c>
      <c r="K117" s="59">
        <v>5.0999999999999997E-2</v>
      </c>
      <c r="L117" s="59">
        <v>2.5499999999999998E-2</v>
      </c>
      <c r="M117" s="58">
        <v>6775.9</v>
      </c>
      <c r="N117" s="58">
        <v>123.39</v>
      </c>
      <c r="O117" s="58">
        <v>8.3607830100000005</v>
      </c>
      <c r="P117" s="59">
        <v>1E-4</v>
      </c>
      <c r="Q117" s="59">
        <v>0</v>
      </c>
    </row>
    <row r="118" spans="1:17">
      <c r="A118" t="s">
        <v>3435</v>
      </c>
      <c r="B118" t="s">
        <v>2089</v>
      </c>
      <c r="C118" t="s">
        <v>2166</v>
      </c>
      <c r="D118" s="113" t="s">
        <v>3488</v>
      </c>
      <c r="E118" t="s">
        <v>470</v>
      </c>
      <c r="F118" t="s">
        <v>593</v>
      </c>
      <c r="G118" t="s">
        <v>174</v>
      </c>
      <c r="H118" s="58">
        <v>3.7</v>
      </c>
      <c r="I118" t="s">
        <v>321</v>
      </c>
      <c r="J118" t="s">
        <v>98</v>
      </c>
      <c r="K118" s="59">
        <v>5.0999999999999997E-2</v>
      </c>
      <c r="L118" s="59">
        <v>2.5499999999999998E-2</v>
      </c>
      <c r="M118" s="58">
        <v>4265.88</v>
      </c>
      <c r="N118" s="58">
        <v>122.91</v>
      </c>
      <c r="O118" s="58">
        <v>5.2431931079999998</v>
      </c>
      <c r="P118" s="59">
        <v>1E-4</v>
      </c>
      <c r="Q118" s="59">
        <v>0</v>
      </c>
    </row>
    <row r="119" spans="1:17">
      <c r="A119" t="s">
        <v>3435</v>
      </c>
      <c r="B119" t="s">
        <v>2089</v>
      </c>
      <c r="C119" t="s">
        <v>2167</v>
      </c>
      <c r="D119" s="113" t="s">
        <v>3488</v>
      </c>
      <c r="E119" t="s">
        <v>470</v>
      </c>
      <c r="F119" t="s">
        <v>593</v>
      </c>
      <c r="G119" t="s">
        <v>174</v>
      </c>
      <c r="H119" s="58">
        <v>3.71</v>
      </c>
      <c r="I119" t="s">
        <v>321</v>
      </c>
      <c r="J119" t="s">
        <v>98</v>
      </c>
      <c r="K119" s="59">
        <v>5.0999999999999997E-2</v>
      </c>
      <c r="L119" s="59">
        <v>2.5499999999999998E-2</v>
      </c>
      <c r="M119" s="58">
        <v>2398.5100000000002</v>
      </c>
      <c r="N119" s="58">
        <v>122.8</v>
      </c>
      <c r="O119" s="58">
        <v>2.9453702800000001</v>
      </c>
      <c r="P119" s="59">
        <v>0</v>
      </c>
      <c r="Q119" s="59">
        <v>0</v>
      </c>
    </row>
    <row r="120" spans="1:17">
      <c r="A120" t="s">
        <v>3435</v>
      </c>
      <c r="B120" t="s">
        <v>2089</v>
      </c>
      <c r="C120" t="s">
        <v>2168</v>
      </c>
      <c r="D120" s="113" t="s">
        <v>3488</v>
      </c>
      <c r="E120" t="s">
        <v>470</v>
      </c>
      <c r="F120" t="s">
        <v>593</v>
      </c>
      <c r="G120" t="s">
        <v>174</v>
      </c>
      <c r="H120" s="58">
        <v>3.71</v>
      </c>
      <c r="I120" t="s">
        <v>321</v>
      </c>
      <c r="J120" t="s">
        <v>98</v>
      </c>
      <c r="K120" s="59">
        <v>5.0999999999999997E-2</v>
      </c>
      <c r="L120" s="59">
        <v>2.5499999999999998E-2</v>
      </c>
      <c r="M120" s="58">
        <v>7130.49</v>
      </c>
      <c r="N120" s="58">
        <v>122.44</v>
      </c>
      <c r="O120" s="58">
        <v>8.7305719560000004</v>
      </c>
      <c r="P120" s="59">
        <v>1E-4</v>
      </c>
      <c r="Q120" s="59">
        <v>0</v>
      </c>
    </row>
    <row r="121" spans="1:17">
      <c r="A121" t="s">
        <v>3435</v>
      </c>
      <c r="B121" t="s">
        <v>2089</v>
      </c>
      <c r="C121" t="s">
        <v>2181</v>
      </c>
      <c r="D121" s="113" t="s">
        <v>3488</v>
      </c>
      <c r="E121" t="s">
        <v>470</v>
      </c>
      <c r="F121" t="s">
        <v>593</v>
      </c>
      <c r="G121" t="s">
        <v>174</v>
      </c>
      <c r="H121" s="58">
        <v>3.71</v>
      </c>
      <c r="I121" t="s">
        <v>321</v>
      </c>
      <c r="J121" t="s">
        <v>98</v>
      </c>
      <c r="K121" s="59">
        <v>5.0999999999999997E-2</v>
      </c>
      <c r="L121" s="59">
        <v>2.5499999999999998E-2</v>
      </c>
      <c r="M121" s="58">
        <v>2798.71</v>
      </c>
      <c r="N121" s="58">
        <v>122.44</v>
      </c>
      <c r="O121" s="58">
        <v>3.426740524</v>
      </c>
      <c r="P121" s="59">
        <v>0</v>
      </c>
      <c r="Q121" s="59">
        <v>0</v>
      </c>
    </row>
    <row r="122" spans="1:17">
      <c r="A122" t="s">
        <v>3435</v>
      </c>
      <c r="B122" t="s">
        <v>2089</v>
      </c>
      <c r="C122" t="s">
        <v>2182</v>
      </c>
      <c r="D122" s="113" t="s">
        <v>3488</v>
      </c>
      <c r="E122" t="s">
        <v>470</v>
      </c>
      <c r="F122" t="s">
        <v>593</v>
      </c>
      <c r="G122" t="s">
        <v>174</v>
      </c>
      <c r="H122" s="58">
        <v>3.71</v>
      </c>
      <c r="I122" t="s">
        <v>321</v>
      </c>
      <c r="J122" t="s">
        <v>98</v>
      </c>
      <c r="K122" s="59">
        <v>5.0999999999999997E-2</v>
      </c>
      <c r="L122" s="59">
        <v>2.5499999999999998E-2</v>
      </c>
      <c r="M122" s="58">
        <v>18629.560000000001</v>
      </c>
      <c r="N122" s="58">
        <v>122.68</v>
      </c>
      <c r="O122" s="58">
        <v>22.854744208</v>
      </c>
      <c r="P122" s="59">
        <v>2.9999999999999997E-4</v>
      </c>
      <c r="Q122" s="59">
        <v>0</v>
      </c>
    </row>
    <row r="123" spans="1:17">
      <c r="A123" t="s">
        <v>3435</v>
      </c>
      <c r="B123" t="s">
        <v>2089</v>
      </c>
      <c r="C123" t="s">
        <v>2183</v>
      </c>
      <c r="D123" s="113" t="s">
        <v>3488</v>
      </c>
      <c r="E123" t="s">
        <v>470</v>
      </c>
      <c r="F123" t="s">
        <v>593</v>
      </c>
      <c r="G123" t="s">
        <v>174</v>
      </c>
      <c r="H123" s="58">
        <v>3.7</v>
      </c>
      <c r="I123" t="s">
        <v>321</v>
      </c>
      <c r="J123" t="s">
        <v>98</v>
      </c>
      <c r="K123" s="59">
        <v>5.0999999999999997E-2</v>
      </c>
      <c r="L123" s="59">
        <v>2.5600000000000001E-2</v>
      </c>
      <c r="M123" s="58">
        <v>36391.18</v>
      </c>
      <c r="N123" s="58">
        <v>123.76</v>
      </c>
      <c r="O123" s="58">
        <v>45.037724367999999</v>
      </c>
      <c r="P123" s="59">
        <v>5.9999999999999995E-4</v>
      </c>
      <c r="Q123" s="59">
        <v>1E-4</v>
      </c>
    </row>
    <row r="124" spans="1:17">
      <c r="A124" t="s">
        <v>3435</v>
      </c>
      <c r="B124" t="s">
        <v>2089</v>
      </c>
      <c r="C124" t="s">
        <v>2159</v>
      </c>
      <c r="D124" s="113" t="s">
        <v>3488</v>
      </c>
      <c r="E124" t="s">
        <v>470</v>
      </c>
      <c r="F124" t="s">
        <v>593</v>
      </c>
      <c r="G124" t="s">
        <v>174</v>
      </c>
      <c r="H124" s="58">
        <v>3.72</v>
      </c>
      <c r="I124" t="s">
        <v>321</v>
      </c>
      <c r="J124" t="s">
        <v>98</v>
      </c>
      <c r="K124" s="59">
        <v>5.0999999999999997E-2</v>
      </c>
      <c r="L124" s="59">
        <v>2.2599999999999999E-2</v>
      </c>
      <c r="M124" s="58">
        <v>3865.24</v>
      </c>
      <c r="N124" s="58">
        <v>125.43</v>
      </c>
      <c r="O124" s="58">
        <v>4.8481705320000001</v>
      </c>
      <c r="P124" s="59">
        <v>1E-4</v>
      </c>
      <c r="Q124" s="59">
        <v>0</v>
      </c>
    </row>
    <row r="125" spans="1:17">
      <c r="A125" t="s">
        <v>3435</v>
      </c>
      <c r="B125" t="s">
        <v>2089</v>
      </c>
      <c r="C125" t="s">
        <v>2184</v>
      </c>
      <c r="D125" s="113" t="s">
        <v>3488</v>
      </c>
      <c r="E125" t="s">
        <v>470</v>
      </c>
      <c r="F125" t="s">
        <v>593</v>
      </c>
      <c r="G125" t="s">
        <v>174</v>
      </c>
      <c r="H125" s="58">
        <v>3.7</v>
      </c>
      <c r="I125" t="s">
        <v>321</v>
      </c>
      <c r="J125" t="s">
        <v>98</v>
      </c>
      <c r="K125" s="59">
        <v>5.0999999999999997E-2</v>
      </c>
      <c r="L125" s="59">
        <v>2.5600000000000001E-2</v>
      </c>
      <c r="M125" s="58">
        <v>44418.67</v>
      </c>
      <c r="N125" s="58">
        <v>124.26</v>
      </c>
      <c r="O125" s="58">
        <v>55.194639342000002</v>
      </c>
      <c r="P125" s="59">
        <v>8.0000000000000004E-4</v>
      </c>
      <c r="Q125" s="59">
        <v>1E-4</v>
      </c>
    </row>
    <row r="126" spans="1:17">
      <c r="A126" t="s">
        <v>3435</v>
      </c>
      <c r="B126" t="s">
        <v>2089</v>
      </c>
      <c r="C126" t="s">
        <v>2210</v>
      </c>
      <c r="D126" s="113" t="s">
        <v>3488</v>
      </c>
      <c r="E126" t="s">
        <v>470</v>
      </c>
      <c r="F126" t="s">
        <v>2211</v>
      </c>
      <c r="G126" t="s">
        <v>174</v>
      </c>
      <c r="H126" s="58">
        <v>3.7</v>
      </c>
      <c r="I126" t="s">
        <v>321</v>
      </c>
      <c r="J126" t="s">
        <v>98</v>
      </c>
      <c r="K126" s="59">
        <v>5.1900000000000002E-2</v>
      </c>
      <c r="L126" s="59">
        <v>2.5499999999999998E-2</v>
      </c>
      <c r="M126" s="58">
        <v>8774.0300000000007</v>
      </c>
      <c r="N126" s="58">
        <v>126.96</v>
      </c>
      <c r="O126" s="58">
        <v>11.139508488000001</v>
      </c>
      <c r="P126" s="59">
        <v>2.0000000000000001E-4</v>
      </c>
      <c r="Q126" s="59">
        <v>0</v>
      </c>
    </row>
    <row r="127" spans="1:17">
      <c r="A127" t="s">
        <v>3435</v>
      </c>
      <c r="B127" t="s">
        <v>2089</v>
      </c>
      <c r="C127" t="s">
        <v>2196</v>
      </c>
      <c r="D127" s="113" t="s">
        <v>3488</v>
      </c>
      <c r="E127" t="s">
        <v>470</v>
      </c>
      <c r="F127" t="s">
        <v>2197</v>
      </c>
      <c r="G127" t="s">
        <v>174</v>
      </c>
      <c r="H127" s="58">
        <v>3.72</v>
      </c>
      <c r="I127" t="s">
        <v>321</v>
      </c>
      <c r="J127" t="s">
        <v>98</v>
      </c>
      <c r="K127" s="59">
        <v>5.0999999999999997E-2</v>
      </c>
      <c r="L127" s="59">
        <v>2.2599999999999999E-2</v>
      </c>
      <c r="M127" s="58">
        <v>225222.36</v>
      </c>
      <c r="N127" s="58">
        <v>130.84</v>
      </c>
      <c r="O127" s="58">
        <v>294.68093582400002</v>
      </c>
      <c r="P127" s="59">
        <v>4.1999999999999997E-3</v>
      </c>
      <c r="Q127" s="59">
        <v>5.9999999999999995E-4</v>
      </c>
    </row>
    <row r="128" spans="1:17">
      <c r="A128" t="s">
        <v>3436</v>
      </c>
      <c r="B128" t="s">
        <v>2047</v>
      </c>
      <c r="C128" t="s">
        <v>2189</v>
      </c>
      <c r="D128" s="113" t="s">
        <v>3488</v>
      </c>
      <c r="E128" t="s">
        <v>483</v>
      </c>
      <c r="F128" t="s">
        <v>2190</v>
      </c>
      <c r="G128" t="s">
        <v>127</v>
      </c>
      <c r="H128" s="58">
        <v>2.84</v>
      </c>
      <c r="I128" t="s">
        <v>341</v>
      </c>
      <c r="J128" t="s">
        <v>98</v>
      </c>
      <c r="K128" s="59">
        <v>0.05</v>
      </c>
      <c r="L128" s="59">
        <v>2.0400000000000001E-2</v>
      </c>
      <c r="M128" s="58">
        <v>74093.289999999994</v>
      </c>
      <c r="N128" s="58">
        <v>122.33</v>
      </c>
      <c r="O128" s="58">
        <v>90.638321657000006</v>
      </c>
      <c r="P128" s="59">
        <v>1.2999999999999999E-3</v>
      </c>
      <c r="Q128" s="59">
        <v>2.0000000000000001E-4</v>
      </c>
    </row>
    <row r="129" spans="1:17">
      <c r="A129" t="s">
        <v>3436</v>
      </c>
      <c r="B129" t="s">
        <v>2047</v>
      </c>
      <c r="C129" t="s">
        <v>2191</v>
      </c>
      <c r="D129" s="113" t="s">
        <v>3488</v>
      </c>
      <c r="E129" t="s">
        <v>483</v>
      </c>
      <c r="F129" t="s">
        <v>2190</v>
      </c>
      <c r="G129" t="s">
        <v>127</v>
      </c>
      <c r="H129" s="58">
        <v>2.84</v>
      </c>
      <c r="I129" t="s">
        <v>341</v>
      </c>
      <c r="J129" t="s">
        <v>98</v>
      </c>
      <c r="K129" s="59">
        <v>0.05</v>
      </c>
      <c r="L129" s="59">
        <v>2.0400000000000001E-2</v>
      </c>
      <c r="M129" s="58">
        <v>23829.88</v>
      </c>
      <c r="N129" s="58">
        <v>122.33</v>
      </c>
      <c r="O129" s="58">
        <v>29.151092204000001</v>
      </c>
      <c r="P129" s="59">
        <v>4.0000000000000002E-4</v>
      </c>
      <c r="Q129" s="59">
        <v>1E-4</v>
      </c>
    </row>
    <row r="130" spans="1:17">
      <c r="A130" t="s">
        <v>3436</v>
      </c>
      <c r="B130" t="s">
        <v>2047</v>
      </c>
      <c r="C130" t="s">
        <v>2240</v>
      </c>
      <c r="D130" s="113" t="s">
        <v>3488</v>
      </c>
      <c r="E130" t="s">
        <v>483</v>
      </c>
      <c r="F130" t="s">
        <v>2241</v>
      </c>
      <c r="G130" t="s">
        <v>127</v>
      </c>
      <c r="H130" s="58">
        <v>1.61</v>
      </c>
      <c r="I130" t="s">
        <v>341</v>
      </c>
      <c r="J130" t="s">
        <v>98</v>
      </c>
      <c r="K130" s="59">
        <v>5.7000000000000002E-2</v>
      </c>
      <c r="L130" s="59">
        <v>2.0199999999999999E-2</v>
      </c>
      <c r="M130" s="58">
        <v>48648.800000000003</v>
      </c>
      <c r="N130" s="58">
        <v>125.54</v>
      </c>
      <c r="O130" s="58">
        <v>61.073703520000002</v>
      </c>
      <c r="P130" s="59">
        <v>8.9999999999999998E-4</v>
      </c>
      <c r="Q130" s="59">
        <v>1E-4</v>
      </c>
    </row>
    <row r="131" spans="1:17">
      <c r="A131" t="s">
        <v>3436</v>
      </c>
      <c r="B131" t="s">
        <v>2047</v>
      </c>
      <c r="C131" t="s">
        <v>2158</v>
      </c>
      <c r="D131" s="113" t="s">
        <v>3488</v>
      </c>
      <c r="E131" t="s">
        <v>483</v>
      </c>
      <c r="F131" t="s">
        <v>401</v>
      </c>
      <c r="G131" t="s">
        <v>127</v>
      </c>
      <c r="H131" s="58">
        <v>6.78</v>
      </c>
      <c r="I131" t="s">
        <v>341</v>
      </c>
      <c r="J131" t="s">
        <v>98</v>
      </c>
      <c r="K131" s="59">
        <v>4.1000000000000002E-2</v>
      </c>
      <c r="L131" s="59">
        <v>2.9499999999999998E-2</v>
      </c>
      <c r="M131" s="58">
        <v>87841.96</v>
      </c>
      <c r="N131" s="58">
        <v>121.36</v>
      </c>
      <c r="O131" s="58">
        <v>106.605002656</v>
      </c>
      <c r="P131" s="59">
        <v>1.5E-3</v>
      </c>
      <c r="Q131" s="59">
        <v>2.0000000000000001E-4</v>
      </c>
    </row>
    <row r="132" spans="1:17">
      <c r="A132" t="s">
        <v>3436</v>
      </c>
      <c r="B132" t="s">
        <v>2047</v>
      </c>
      <c r="C132" t="s">
        <v>2192</v>
      </c>
      <c r="D132" s="113" t="s">
        <v>3488</v>
      </c>
      <c r="E132" t="s">
        <v>483</v>
      </c>
      <c r="F132" t="s">
        <v>2193</v>
      </c>
      <c r="G132" t="s">
        <v>127</v>
      </c>
      <c r="H132" s="58">
        <v>5.1100000000000003</v>
      </c>
      <c r="I132" t="s">
        <v>341</v>
      </c>
      <c r="J132" t="s">
        <v>98</v>
      </c>
      <c r="K132" s="59">
        <v>0.05</v>
      </c>
      <c r="L132" s="59">
        <v>2.6100000000000002E-2</v>
      </c>
      <c r="M132" s="58">
        <v>95028.19</v>
      </c>
      <c r="N132" s="58">
        <v>125.93</v>
      </c>
      <c r="O132" s="58">
        <v>119.66899966699999</v>
      </c>
      <c r="P132" s="59">
        <v>1.6999999999999999E-3</v>
      </c>
      <c r="Q132" s="59">
        <v>2.9999999999999997E-4</v>
      </c>
    </row>
    <row r="133" spans="1:17">
      <c r="A133" t="s">
        <v>3436</v>
      </c>
      <c r="B133" t="s">
        <v>2047</v>
      </c>
      <c r="C133" t="s">
        <v>2194</v>
      </c>
      <c r="D133" s="113" t="s">
        <v>3488</v>
      </c>
      <c r="E133" t="s">
        <v>483</v>
      </c>
      <c r="F133" t="s">
        <v>2195</v>
      </c>
      <c r="G133" t="s">
        <v>127</v>
      </c>
      <c r="H133" s="58">
        <v>6.82</v>
      </c>
      <c r="I133" t="s">
        <v>341</v>
      </c>
      <c r="J133" t="s">
        <v>98</v>
      </c>
      <c r="K133" s="59">
        <v>4.1000000000000002E-2</v>
      </c>
      <c r="L133" s="59">
        <v>2.7099999999999999E-2</v>
      </c>
      <c r="M133" s="58">
        <v>296012.59999999998</v>
      </c>
      <c r="N133" s="58">
        <v>122.83</v>
      </c>
      <c r="O133" s="58">
        <v>363.59227657999998</v>
      </c>
      <c r="P133" s="59">
        <v>5.1999999999999998E-3</v>
      </c>
      <c r="Q133" s="59">
        <v>8.0000000000000004E-4</v>
      </c>
    </row>
    <row r="134" spans="1:17">
      <c r="A134" t="s">
        <v>3436</v>
      </c>
      <c r="B134" t="s">
        <v>2047</v>
      </c>
      <c r="C134" t="s">
        <v>2157</v>
      </c>
      <c r="D134" s="113" t="s">
        <v>3488</v>
      </c>
      <c r="E134" t="s">
        <v>483</v>
      </c>
      <c r="F134" t="s">
        <v>206</v>
      </c>
      <c r="G134" t="s">
        <v>127</v>
      </c>
      <c r="H134" s="58">
        <v>12.25</v>
      </c>
      <c r="I134" t="s">
        <v>341</v>
      </c>
      <c r="J134" t="s">
        <v>98</v>
      </c>
      <c r="K134" s="59">
        <v>2.1499999999999998E-2</v>
      </c>
      <c r="L134" s="59">
        <v>4.07E-2</v>
      </c>
      <c r="M134" s="58">
        <v>422230.77</v>
      </c>
      <c r="N134" s="58">
        <v>88.6</v>
      </c>
      <c r="O134" s="58">
        <v>374.09646221999998</v>
      </c>
      <c r="P134" s="59">
        <v>5.3E-3</v>
      </c>
      <c r="Q134" s="59">
        <v>8.0000000000000004E-4</v>
      </c>
    </row>
    <row r="135" spans="1:17">
      <c r="A135" t="s">
        <v>3437</v>
      </c>
      <c r="B135" t="s">
        <v>2089</v>
      </c>
      <c r="C135" t="s">
        <v>2223</v>
      </c>
      <c r="D135" s="113" t="s">
        <v>3488</v>
      </c>
      <c r="E135" t="s">
        <v>483</v>
      </c>
      <c r="F135" t="s">
        <v>270</v>
      </c>
      <c r="G135" t="s">
        <v>127</v>
      </c>
      <c r="H135" s="58">
        <v>4.25</v>
      </c>
      <c r="I135" t="s">
        <v>675</v>
      </c>
      <c r="J135" t="s">
        <v>98</v>
      </c>
      <c r="K135" s="59">
        <v>5.3499999999999999E-2</v>
      </c>
      <c r="L135" s="59">
        <v>2.5100000000000001E-2</v>
      </c>
      <c r="M135" s="58">
        <v>5175.0200000000004</v>
      </c>
      <c r="N135" s="58">
        <v>127.33</v>
      </c>
      <c r="O135" s="58">
        <v>6.5893529659999999</v>
      </c>
      <c r="P135" s="59">
        <v>1E-4</v>
      </c>
      <c r="Q135" s="59">
        <v>0</v>
      </c>
    </row>
    <row r="136" spans="1:17">
      <c r="A136" t="s">
        <v>3437</v>
      </c>
      <c r="B136" t="s">
        <v>2089</v>
      </c>
      <c r="C136" t="s">
        <v>2225</v>
      </c>
      <c r="D136" s="113" t="s">
        <v>3488</v>
      </c>
      <c r="E136" t="s">
        <v>483</v>
      </c>
      <c r="F136" t="s">
        <v>270</v>
      </c>
      <c r="G136" t="s">
        <v>127</v>
      </c>
      <c r="H136" s="58">
        <v>4.25</v>
      </c>
      <c r="I136" t="s">
        <v>675</v>
      </c>
      <c r="J136" t="s">
        <v>98</v>
      </c>
      <c r="K136" s="59">
        <v>5.3499999999999999E-2</v>
      </c>
      <c r="L136" s="59">
        <v>2.5100000000000001E-2</v>
      </c>
      <c r="M136" s="58">
        <v>6612.52</v>
      </c>
      <c r="N136" s="58">
        <v>127.33</v>
      </c>
      <c r="O136" s="58">
        <v>8.4197217159999997</v>
      </c>
      <c r="P136" s="59">
        <v>1E-4</v>
      </c>
      <c r="Q136" s="59">
        <v>0</v>
      </c>
    </row>
    <row r="137" spans="1:17">
      <c r="A137" t="s">
        <v>3437</v>
      </c>
      <c r="B137" t="s">
        <v>2089</v>
      </c>
      <c r="C137" t="s">
        <v>2226</v>
      </c>
      <c r="D137" s="113" t="s">
        <v>3488</v>
      </c>
      <c r="E137" t="s">
        <v>483</v>
      </c>
      <c r="F137" t="s">
        <v>2220</v>
      </c>
      <c r="G137" t="s">
        <v>127</v>
      </c>
      <c r="H137" s="58">
        <v>4.29</v>
      </c>
      <c r="I137" t="s">
        <v>675</v>
      </c>
      <c r="J137" t="s">
        <v>98</v>
      </c>
      <c r="K137" s="59">
        <v>5.3499999999999999E-2</v>
      </c>
      <c r="L137" s="59">
        <v>1.9400000000000001E-2</v>
      </c>
      <c r="M137" s="58">
        <v>43961.51</v>
      </c>
      <c r="N137" s="58">
        <v>132.38</v>
      </c>
      <c r="O137" s="58">
        <v>58.196246938000002</v>
      </c>
      <c r="P137" s="59">
        <v>8.0000000000000004E-4</v>
      </c>
      <c r="Q137" s="59">
        <v>1E-4</v>
      </c>
    </row>
    <row r="138" spans="1:17">
      <c r="A138" t="s">
        <v>3437</v>
      </c>
      <c r="B138" t="s">
        <v>2089</v>
      </c>
      <c r="C138" t="s">
        <v>2227</v>
      </c>
      <c r="D138" s="113" t="s">
        <v>3488</v>
      </c>
      <c r="E138" t="s">
        <v>483</v>
      </c>
      <c r="F138" t="s">
        <v>270</v>
      </c>
      <c r="G138" t="s">
        <v>127</v>
      </c>
      <c r="H138" s="58">
        <v>4.25</v>
      </c>
      <c r="I138" t="s">
        <v>675</v>
      </c>
      <c r="J138" t="s">
        <v>98</v>
      </c>
      <c r="K138" s="59">
        <v>5.3499999999999999E-2</v>
      </c>
      <c r="L138" s="59">
        <v>2.5100000000000001E-2</v>
      </c>
      <c r="M138" s="58">
        <v>7762.53</v>
      </c>
      <c r="N138" s="58">
        <v>127.33</v>
      </c>
      <c r="O138" s="58">
        <v>9.8840294489999998</v>
      </c>
      <c r="P138" s="59">
        <v>1E-4</v>
      </c>
      <c r="Q138" s="59">
        <v>0</v>
      </c>
    </row>
    <row r="139" spans="1:17">
      <c r="A139" t="s">
        <v>3437</v>
      </c>
      <c r="B139" t="s">
        <v>2089</v>
      </c>
      <c r="C139" t="s">
        <v>2228</v>
      </c>
      <c r="D139" s="113" t="s">
        <v>3488</v>
      </c>
      <c r="E139" t="s">
        <v>483</v>
      </c>
      <c r="F139" t="s">
        <v>2220</v>
      </c>
      <c r="G139" t="s">
        <v>127</v>
      </c>
      <c r="H139" s="58">
        <v>4.29</v>
      </c>
      <c r="I139" t="s">
        <v>675</v>
      </c>
      <c r="J139" t="s">
        <v>98</v>
      </c>
      <c r="K139" s="59">
        <v>5.3499999999999999E-2</v>
      </c>
      <c r="L139" s="59">
        <v>1.9400000000000001E-2</v>
      </c>
      <c r="M139" s="58">
        <v>31667.19</v>
      </c>
      <c r="N139" s="58">
        <v>132.38</v>
      </c>
      <c r="O139" s="58">
        <v>41.921026122000001</v>
      </c>
      <c r="P139" s="59">
        <v>5.9999999999999995E-4</v>
      </c>
      <c r="Q139" s="59">
        <v>1E-4</v>
      </c>
    </row>
    <row r="140" spans="1:17">
      <c r="A140" t="s">
        <v>3437</v>
      </c>
      <c r="B140" t="s">
        <v>2089</v>
      </c>
      <c r="C140" t="s">
        <v>2229</v>
      </c>
      <c r="D140" s="113" t="s">
        <v>3488</v>
      </c>
      <c r="E140" t="s">
        <v>483</v>
      </c>
      <c r="F140" t="s">
        <v>270</v>
      </c>
      <c r="G140" t="s">
        <v>127</v>
      </c>
      <c r="H140" s="58">
        <v>4.25</v>
      </c>
      <c r="I140" t="s">
        <v>675</v>
      </c>
      <c r="J140" t="s">
        <v>98</v>
      </c>
      <c r="K140" s="59">
        <v>5.3499999999999999E-2</v>
      </c>
      <c r="L140" s="59">
        <v>2.5100000000000001E-2</v>
      </c>
      <c r="M140" s="58">
        <v>6323.57</v>
      </c>
      <c r="N140" s="58">
        <v>127.33</v>
      </c>
      <c r="O140" s="58">
        <v>8.0518016810000006</v>
      </c>
      <c r="P140" s="59">
        <v>1E-4</v>
      </c>
      <c r="Q140" s="59">
        <v>0</v>
      </c>
    </row>
    <row r="141" spans="1:17">
      <c r="A141" t="s">
        <v>3437</v>
      </c>
      <c r="B141" t="s">
        <v>2089</v>
      </c>
      <c r="C141" t="s">
        <v>2219</v>
      </c>
      <c r="D141" s="113" t="s">
        <v>3488</v>
      </c>
      <c r="E141" t="s">
        <v>483</v>
      </c>
      <c r="F141" t="s">
        <v>2220</v>
      </c>
      <c r="G141" t="s">
        <v>127</v>
      </c>
      <c r="H141" s="58">
        <v>4.29</v>
      </c>
      <c r="I141" t="s">
        <v>675</v>
      </c>
      <c r="J141" t="s">
        <v>98</v>
      </c>
      <c r="K141" s="59">
        <v>5.3499999999999999E-2</v>
      </c>
      <c r="L141" s="59">
        <v>1.9400000000000001E-2</v>
      </c>
      <c r="M141" s="58">
        <v>38031.67</v>
      </c>
      <c r="N141" s="58">
        <v>132.38</v>
      </c>
      <c r="O141" s="58">
        <v>50.346324746000001</v>
      </c>
      <c r="P141" s="59">
        <v>6.9999999999999999E-4</v>
      </c>
      <c r="Q141" s="59">
        <v>1E-4</v>
      </c>
    </row>
    <row r="142" spans="1:17">
      <c r="A142" t="s">
        <v>3437</v>
      </c>
      <c r="B142" t="s">
        <v>2089</v>
      </c>
      <c r="C142" t="s">
        <v>2221</v>
      </c>
      <c r="D142" s="113" t="s">
        <v>3488</v>
      </c>
      <c r="E142" t="s">
        <v>483</v>
      </c>
      <c r="F142" t="s">
        <v>270</v>
      </c>
      <c r="G142" t="s">
        <v>127</v>
      </c>
      <c r="H142" s="58">
        <v>4.25</v>
      </c>
      <c r="I142" t="s">
        <v>675</v>
      </c>
      <c r="J142" t="s">
        <v>98</v>
      </c>
      <c r="K142" s="59">
        <v>5.3499999999999999E-2</v>
      </c>
      <c r="L142" s="59">
        <v>2.5100000000000001E-2</v>
      </c>
      <c r="M142" s="58">
        <v>6612.52</v>
      </c>
      <c r="N142" s="58">
        <v>127.33</v>
      </c>
      <c r="O142" s="58">
        <v>8.4197217159999997</v>
      </c>
      <c r="P142" s="59">
        <v>1E-4</v>
      </c>
      <c r="Q142" s="59">
        <v>0</v>
      </c>
    </row>
    <row r="143" spans="1:17">
      <c r="A143" t="s">
        <v>3437</v>
      </c>
      <c r="B143" t="s">
        <v>2089</v>
      </c>
      <c r="C143" t="s">
        <v>2224</v>
      </c>
      <c r="D143" s="113" t="s">
        <v>3488</v>
      </c>
      <c r="E143" t="s">
        <v>483</v>
      </c>
      <c r="F143" t="s">
        <v>2172</v>
      </c>
      <c r="G143" t="s">
        <v>127</v>
      </c>
      <c r="H143" s="58">
        <v>4.29</v>
      </c>
      <c r="I143" t="s">
        <v>675</v>
      </c>
      <c r="J143" t="s">
        <v>98</v>
      </c>
      <c r="K143" s="59">
        <v>5.3499999999999999E-2</v>
      </c>
      <c r="L143" s="59">
        <v>1.9300000000000001E-2</v>
      </c>
      <c r="M143" s="58">
        <v>34894.080000000002</v>
      </c>
      <c r="N143" s="58">
        <v>132.41999999999999</v>
      </c>
      <c r="O143" s="58">
        <v>46.206740736</v>
      </c>
      <c r="P143" s="59">
        <v>6.9999999999999999E-4</v>
      </c>
      <c r="Q143" s="59">
        <v>1E-4</v>
      </c>
    </row>
    <row r="144" spans="1:17">
      <c r="A144" t="s">
        <v>3437</v>
      </c>
      <c r="B144" t="s">
        <v>2089</v>
      </c>
      <c r="C144" t="s">
        <v>2222</v>
      </c>
      <c r="D144" s="113" t="s">
        <v>3488</v>
      </c>
      <c r="E144" t="s">
        <v>483</v>
      </c>
      <c r="F144" t="s">
        <v>2172</v>
      </c>
      <c r="G144" t="s">
        <v>127</v>
      </c>
      <c r="H144" s="58">
        <v>4.29</v>
      </c>
      <c r="I144" t="s">
        <v>675</v>
      </c>
      <c r="J144" t="s">
        <v>98</v>
      </c>
      <c r="K144" s="59">
        <v>5.3499999999999999E-2</v>
      </c>
      <c r="L144" s="59">
        <v>1.9300000000000001E-2</v>
      </c>
      <c r="M144" s="58">
        <v>32841.49</v>
      </c>
      <c r="N144" s="58">
        <v>132.41999999999999</v>
      </c>
      <c r="O144" s="58">
        <v>43.488701057999997</v>
      </c>
      <c r="P144" s="59">
        <v>5.9999999999999995E-4</v>
      </c>
      <c r="Q144" s="59">
        <v>1E-4</v>
      </c>
    </row>
    <row r="145" spans="1:17">
      <c r="A145" t="s">
        <v>3438</v>
      </c>
      <c r="B145" t="s">
        <v>2047</v>
      </c>
      <c r="C145" t="s">
        <v>2218</v>
      </c>
      <c r="D145" s="113" t="s">
        <v>3488</v>
      </c>
      <c r="E145" t="s">
        <v>483</v>
      </c>
      <c r="F145" t="s">
        <v>2108</v>
      </c>
      <c r="G145" t="s">
        <v>127</v>
      </c>
      <c r="H145" s="58">
        <v>3.97</v>
      </c>
      <c r="I145" t="s">
        <v>675</v>
      </c>
      <c r="J145" t="s">
        <v>98</v>
      </c>
      <c r="K145" s="59">
        <v>2.98E-2</v>
      </c>
      <c r="L145" s="59">
        <v>0.02</v>
      </c>
      <c r="M145" s="58">
        <v>107311.21</v>
      </c>
      <c r="N145" s="58">
        <v>117.66</v>
      </c>
      <c r="O145" s="58">
        <v>126.262369686</v>
      </c>
      <c r="P145" s="59">
        <v>1.8E-3</v>
      </c>
      <c r="Q145" s="59">
        <v>2.9999999999999997E-4</v>
      </c>
    </row>
    <row r="146" spans="1:17">
      <c r="A146" t="s">
        <v>3439</v>
      </c>
      <c r="B146" t="s">
        <v>2047</v>
      </c>
      <c r="C146" t="s">
        <v>2206</v>
      </c>
      <c r="D146" s="113" t="s">
        <v>3488</v>
      </c>
      <c r="E146" t="s">
        <v>470</v>
      </c>
      <c r="F146" t="s">
        <v>2207</v>
      </c>
      <c r="G146" t="s">
        <v>174</v>
      </c>
      <c r="H146" s="58">
        <v>0.46</v>
      </c>
      <c r="I146" t="s">
        <v>113</v>
      </c>
      <c r="J146" t="s">
        <v>98</v>
      </c>
      <c r="K146" s="59">
        <v>0.04</v>
      </c>
      <c r="L146" s="59">
        <v>5.4800000000000001E-2</v>
      </c>
      <c r="M146" s="58">
        <v>197467.53</v>
      </c>
      <c r="N146" s="58">
        <v>99.54</v>
      </c>
      <c r="O146" s="58">
        <v>196.55917936200001</v>
      </c>
      <c r="P146" s="59">
        <v>2.8E-3</v>
      </c>
      <c r="Q146" s="59">
        <v>4.0000000000000002E-4</v>
      </c>
    </row>
    <row r="147" spans="1:17">
      <c r="A147" s="64" t="s">
        <v>3440</v>
      </c>
      <c r="B147" t="s">
        <v>2047</v>
      </c>
      <c r="C147" t="s">
        <v>2244</v>
      </c>
      <c r="D147" s="113" t="s">
        <v>3488</v>
      </c>
      <c r="E147" t="s">
        <v>295</v>
      </c>
      <c r="F147" t="s">
        <v>2243</v>
      </c>
      <c r="G147" t="s">
        <v>1885</v>
      </c>
      <c r="H147" s="58">
        <v>3.28</v>
      </c>
      <c r="I147" t="s">
        <v>110</v>
      </c>
      <c r="J147" t="s">
        <v>98</v>
      </c>
      <c r="K147" s="59">
        <v>2.3900000000000001E-2</v>
      </c>
      <c r="L147" s="59">
        <v>4.7399999999999998E-2</v>
      </c>
      <c r="M147" s="58">
        <v>189877.68</v>
      </c>
      <c r="N147" s="58">
        <v>92.77</v>
      </c>
      <c r="O147" s="58">
        <v>176.14952373599999</v>
      </c>
      <c r="P147" s="59">
        <v>2.5000000000000001E-3</v>
      </c>
      <c r="Q147" s="59">
        <v>4.0000000000000002E-4</v>
      </c>
    </row>
    <row r="148" spans="1:17">
      <c r="A148" s="64" t="s">
        <v>3440</v>
      </c>
      <c r="B148" t="s">
        <v>2047</v>
      </c>
      <c r="C148" t="s">
        <v>2242</v>
      </c>
      <c r="D148" s="113" t="s">
        <v>3488</v>
      </c>
      <c r="E148" t="s">
        <v>295</v>
      </c>
      <c r="F148" t="s">
        <v>2243</v>
      </c>
      <c r="G148" t="s">
        <v>1885</v>
      </c>
      <c r="H148" s="58">
        <v>3.39</v>
      </c>
      <c r="I148" t="s">
        <v>110</v>
      </c>
      <c r="J148" t="s">
        <v>98</v>
      </c>
      <c r="K148" s="59">
        <v>1.2999999999999999E-2</v>
      </c>
      <c r="L148" s="59">
        <v>2.12E-2</v>
      </c>
      <c r="M148" s="58">
        <v>188687.7</v>
      </c>
      <c r="N148" s="58">
        <v>108.17</v>
      </c>
      <c r="O148" s="58">
        <v>204.10348508999999</v>
      </c>
      <c r="P148" s="59">
        <v>2.8999999999999998E-3</v>
      </c>
      <c r="Q148" s="59">
        <v>4.0000000000000002E-4</v>
      </c>
    </row>
    <row r="149" spans="1:17">
      <c r="A149" t="s">
        <v>3447</v>
      </c>
      <c r="B149" t="s">
        <v>2089</v>
      </c>
      <c r="C149" t="s">
        <v>2324</v>
      </c>
      <c r="D149" s="113" t="s">
        <v>3488</v>
      </c>
      <c r="E149" t="s">
        <v>552</v>
      </c>
      <c r="F149" t="s">
        <v>593</v>
      </c>
      <c r="G149" t="s">
        <v>127</v>
      </c>
      <c r="H149" s="58">
        <v>11.07</v>
      </c>
      <c r="I149" t="s">
        <v>675</v>
      </c>
      <c r="J149" t="s">
        <v>98</v>
      </c>
      <c r="K149" s="59">
        <v>2.75E-2</v>
      </c>
      <c r="L149" s="59">
        <v>4.2500000000000003E-2</v>
      </c>
      <c r="M149" s="58">
        <v>53181.02</v>
      </c>
      <c r="N149" s="58">
        <v>85.68</v>
      </c>
      <c r="O149" s="58">
        <v>45.565497936</v>
      </c>
      <c r="P149" s="59">
        <v>6.9999999999999999E-4</v>
      </c>
      <c r="Q149" s="59">
        <v>1E-4</v>
      </c>
    </row>
    <row r="150" spans="1:17">
      <c r="A150" t="s">
        <v>3441</v>
      </c>
      <c r="B150" t="s">
        <v>2047</v>
      </c>
      <c r="C150" t="s">
        <v>2355</v>
      </c>
      <c r="D150" s="113" t="s">
        <v>3488</v>
      </c>
      <c r="E150" t="s">
        <v>295</v>
      </c>
      <c r="F150" t="s">
        <v>2356</v>
      </c>
      <c r="G150" t="s">
        <v>1885</v>
      </c>
      <c r="H150" s="58">
        <v>0.56000000000000005</v>
      </c>
      <c r="I150" t="s">
        <v>110</v>
      </c>
      <c r="J150" t="s">
        <v>98</v>
      </c>
      <c r="K150" s="59">
        <v>2.76E-2</v>
      </c>
      <c r="L150" s="59">
        <v>5.6899999999999999E-2</v>
      </c>
      <c r="M150" s="58">
        <v>66775.98</v>
      </c>
      <c r="N150" s="58">
        <v>99.35</v>
      </c>
      <c r="O150" s="58">
        <v>66.341936129999993</v>
      </c>
      <c r="P150" s="59">
        <v>8.9999999999999998E-4</v>
      </c>
      <c r="Q150" s="59">
        <v>1E-4</v>
      </c>
    </row>
    <row r="151" spans="1:17">
      <c r="A151" t="s">
        <v>3409</v>
      </c>
      <c r="B151" t="s">
        <v>2089</v>
      </c>
      <c r="C151" t="s">
        <v>2369</v>
      </c>
      <c r="D151" s="113" t="s">
        <v>3488</v>
      </c>
      <c r="E151" t="s">
        <v>552</v>
      </c>
      <c r="F151" t="s">
        <v>2370</v>
      </c>
      <c r="G151" t="s">
        <v>127</v>
      </c>
      <c r="H151" s="58">
        <v>6.83</v>
      </c>
      <c r="I151" t="s">
        <v>675</v>
      </c>
      <c r="J151" t="s">
        <v>98</v>
      </c>
      <c r="K151" s="59">
        <v>2.6200000000000001E-2</v>
      </c>
      <c r="L151" s="59">
        <v>3.5799999999999998E-2</v>
      </c>
      <c r="M151" s="58">
        <v>82552.08</v>
      </c>
      <c r="N151" s="58">
        <v>106.14</v>
      </c>
      <c r="O151" s="58">
        <v>87.620777712000006</v>
      </c>
      <c r="P151" s="59">
        <v>1.2999999999999999E-3</v>
      </c>
      <c r="Q151" s="59">
        <v>2.0000000000000001E-4</v>
      </c>
    </row>
    <row r="152" spans="1:17">
      <c r="A152" t="s">
        <v>3409</v>
      </c>
      <c r="B152" t="s">
        <v>2089</v>
      </c>
      <c r="C152" t="s">
        <v>2371</v>
      </c>
      <c r="D152" s="113" t="s">
        <v>3488</v>
      </c>
      <c r="E152" t="s">
        <v>552</v>
      </c>
      <c r="F152" t="s">
        <v>2372</v>
      </c>
      <c r="G152" t="s">
        <v>127</v>
      </c>
      <c r="H152" s="58">
        <v>6.88</v>
      </c>
      <c r="I152" t="s">
        <v>675</v>
      </c>
      <c r="J152" t="s">
        <v>98</v>
      </c>
      <c r="K152" s="59">
        <v>2.7799999999999998E-2</v>
      </c>
      <c r="L152" s="59">
        <v>3.1600000000000003E-2</v>
      </c>
      <c r="M152" s="58">
        <v>13165.88</v>
      </c>
      <c r="N152" s="58">
        <v>110.49</v>
      </c>
      <c r="O152" s="58">
        <v>14.546980811999999</v>
      </c>
      <c r="P152" s="59">
        <v>2.0000000000000001E-4</v>
      </c>
      <c r="Q152" s="59">
        <v>0</v>
      </c>
    </row>
    <row r="153" spans="1:17">
      <c r="A153" t="s">
        <v>3409</v>
      </c>
      <c r="B153" t="s">
        <v>2089</v>
      </c>
      <c r="C153" t="s">
        <v>2373</v>
      </c>
      <c r="D153" s="113" t="s">
        <v>3488</v>
      </c>
      <c r="E153" t="s">
        <v>552</v>
      </c>
      <c r="F153" t="s">
        <v>2374</v>
      </c>
      <c r="G153" t="s">
        <v>127</v>
      </c>
      <c r="H153" s="58">
        <v>6.9</v>
      </c>
      <c r="I153" t="s">
        <v>675</v>
      </c>
      <c r="J153" t="s">
        <v>98</v>
      </c>
      <c r="K153" s="59">
        <v>2.7799999999999998E-2</v>
      </c>
      <c r="L153" s="59">
        <v>3.0700000000000002E-2</v>
      </c>
      <c r="M153" s="58">
        <v>15397.91</v>
      </c>
      <c r="N153" s="58">
        <v>110.19</v>
      </c>
      <c r="O153" s="58">
        <v>16.966957029</v>
      </c>
      <c r="P153" s="59">
        <v>2.0000000000000001E-4</v>
      </c>
      <c r="Q153" s="59">
        <v>0</v>
      </c>
    </row>
    <row r="154" spans="1:17">
      <c r="A154" t="s">
        <v>3409</v>
      </c>
      <c r="B154" t="s">
        <v>2089</v>
      </c>
      <c r="C154" t="s">
        <v>2377</v>
      </c>
      <c r="D154" s="113" t="s">
        <v>3488</v>
      </c>
      <c r="E154" t="s">
        <v>552</v>
      </c>
      <c r="F154" t="s">
        <v>2378</v>
      </c>
      <c r="G154" t="s">
        <v>127</v>
      </c>
      <c r="H154" s="58">
        <v>6.85</v>
      </c>
      <c r="I154" t="s">
        <v>675</v>
      </c>
      <c r="J154" t="s">
        <v>98</v>
      </c>
      <c r="K154" s="59">
        <v>3.0800000000000001E-2</v>
      </c>
      <c r="L154" s="59">
        <v>3.1199999999999999E-2</v>
      </c>
      <c r="M154" s="58">
        <v>98207.35</v>
      </c>
      <c r="N154" s="58">
        <v>111.79</v>
      </c>
      <c r="O154" s="58">
        <v>109.785996565</v>
      </c>
      <c r="P154" s="59">
        <v>1.6000000000000001E-3</v>
      </c>
      <c r="Q154" s="59">
        <v>2.0000000000000001E-4</v>
      </c>
    </row>
    <row r="155" spans="1:17">
      <c r="A155" t="s">
        <v>3409</v>
      </c>
      <c r="B155" t="s">
        <v>2089</v>
      </c>
      <c r="C155" t="s">
        <v>2375</v>
      </c>
      <c r="D155" s="113" t="s">
        <v>3488</v>
      </c>
      <c r="E155" t="s">
        <v>552</v>
      </c>
      <c r="F155" t="s">
        <v>2376</v>
      </c>
      <c r="G155" t="s">
        <v>127</v>
      </c>
      <c r="H155" s="58">
        <v>6.9</v>
      </c>
      <c r="I155" t="s">
        <v>675</v>
      </c>
      <c r="J155" t="s">
        <v>98</v>
      </c>
      <c r="K155" s="59">
        <v>2.8500000000000001E-2</v>
      </c>
      <c r="L155" s="59">
        <v>3.04E-2</v>
      </c>
      <c r="M155" s="58">
        <v>86256.86</v>
      </c>
      <c r="N155" s="58">
        <v>110.9</v>
      </c>
      <c r="O155" s="58">
        <v>95.658857740000002</v>
      </c>
      <c r="P155" s="59">
        <v>1.4E-3</v>
      </c>
      <c r="Q155" s="59">
        <v>2.0000000000000001E-4</v>
      </c>
    </row>
    <row r="156" spans="1:17">
      <c r="A156" t="s">
        <v>3409</v>
      </c>
      <c r="B156" t="s">
        <v>2089</v>
      </c>
      <c r="C156" t="s">
        <v>2379</v>
      </c>
      <c r="D156" s="113" t="s">
        <v>3488</v>
      </c>
      <c r="E156" t="s">
        <v>552</v>
      </c>
      <c r="F156" t="s">
        <v>2380</v>
      </c>
      <c r="G156" t="s">
        <v>127</v>
      </c>
      <c r="H156" s="58">
        <v>6.88</v>
      </c>
      <c r="I156" t="s">
        <v>675</v>
      </c>
      <c r="J156" t="s">
        <v>98</v>
      </c>
      <c r="K156" s="59">
        <v>3.0200000000000001E-2</v>
      </c>
      <c r="L156" s="59">
        <v>2.98E-2</v>
      </c>
      <c r="M156" s="58">
        <v>124104.47</v>
      </c>
      <c r="N156" s="58">
        <v>112.72</v>
      </c>
      <c r="O156" s="58">
        <v>139.89055858399999</v>
      </c>
      <c r="P156" s="59">
        <v>2E-3</v>
      </c>
      <c r="Q156" s="59">
        <v>2.9999999999999997E-4</v>
      </c>
    </row>
    <row r="157" spans="1:17">
      <c r="A157" t="s">
        <v>3409</v>
      </c>
      <c r="B157" t="s">
        <v>2089</v>
      </c>
      <c r="C157" t="s">
        <v>2381</v>
      </c>
      <c r="D157" s="113" t="s">
        <v>3488</v>
      </c>
      <c r="E157" t="s">
        <v>552</v>
      </c>
      <c r="F157" t="s">
        <v>2382</v>
      </c>
      <c r="G157" t="s">
        <v>127</v>
      </c>
      <c r="H157" s="58">
        <v>6.91</v>
      </c>
      <c r="I157" t="s">
        <v>675</v>
      </c>
      <c r="J157" t="s">
        <v>98</v>
      </c>
      <c r="K157" s="59">
        <v>2.7300000000000001E-2</v>
      </c>
      <c r="L157" s="59">
        <v>3.0800000000000001E-2</v>
      </c>
      <c r="M157" s="58">
        <v>10657.44</v>
      </c>
      <c r="N157" s="58">
        <v>109.73</v>
      </c>
      <c r="O157" s="58">
        <v>11.694408912</v>
      </c>
      <c r="P157" s="59">
        <v>2.0000000000000001E-4</v>
      </c>
      <c r="Q157" s="59">
        <v>0</v>
      </c>
    </row>
    <row r="158" spans="1:17">
      <c r="A158" t="s">
        <v>3409</v>
      </c>
      <c r="B158" t="s">
        <v>2089</v>
      </c>
      <c r="C158" t="s">
        <v>2383</v>
      </c>
      <c r="D158" s="113" t="s">
        <v>3488</v>
      </c>
      <c r="E158" t="s">
        <v>552</v>
      </c>
      <c r="F158" t="s">
        <v>2384</v>
      </c>
      <c r="G158" t="s">
        <v>127</v>
      </c>
      <c r="H158" s="58">
        <v>6.92</v>
      </c>
      <c r="I158" t="s">
        <v>675</v>
      </c>
      <c r="J158" t="s">
        <v>98</v>
      </c>
      <c r="K158" s="59">
        <v>2.52E-2</v>
      </c>
      <c r="L158" s="59">
        <v>3.1699999999999999E-2</v>
      </c>
      <c r="M158" s="58">
        <v>32755.46</v>
      </c>
      <c r="N158" s="58">
        <v>106.56</v>
      </c>
      <c r="O158" s="58">
        <v>34.904218176000001</v>
      </c>
      <c r="P158" s="59">
        <v>5.0000000000000001E-4</v>
      </c>
      <c r="Q158" s="59">
        <v>1E-4</v>
      </c>
    </row>
    <row r="159" spans="1:17">
      <c r="A159" t="s">
        <v>3409</v>
      </c>
      <c r="B159" t="s">
        <v>2089</v>
      </c>
      <c r="C159" t="s">
        <v>2385</v>
      </c>
      <c r="D159" s="113" t="s">
        <v>3488</v>
      </c>
      <c r="E159" t="s">
        <v>552</v>
      </c>
      <c r="F159" t="s">
        <v>2386</v>
      </c>
      <c r="G159" t="s">
        <v>127</v>
      </c>
      <c r="H159" s="58">
        <v>6.85</v>
      </c>
      <c r="I159" t="s">
        <v>675</v>
      </c>
      <c r="J159" t="s">
        <v>98</v>
      </c>
      <c r="K159" s="59">
        <v>2.52E-2</v>
      </c>
      <c r="L159" s="59">
        <v>3.5900000000000001E-2</v>
      </c>
      <c r="M159" s="58">
        <v>32316.7</v>
      </c>
      <c r="N159" s="58">
        <v>102.96</v>
      </c>
      <c r="O159" s="58">
        <v>33.273274319999999</v>
      </c>
      <c r="P159" s="59">
        <v>5.0000000000000001E-4</v>
      </c>
      <c r="Q159" s="59">
        <v>1E-4</v>
      </c>
    </row>
    <row r="160" spans="1:17">
      <c r="A160" t="s">
        <v>3409</v>
      </c>
      <c r="B160" t="s">
        <v>2089</v>
      </c>
      <c r="C160" t="s">
        <v>2365</v>
      </c>
      <c r="D160" s="113" t="s">
        <v>3488</v>
      </c>
      <c r="E160" t="s">
        <v>552</v>
      </c>
      <c r="F160" t="s">
        <v>2366</v>
      </c>
      <c r="G160" t="s">
        <v>127</v>
      </c>
      <c r="H160" s="58">
        <v>6.85</v>
      </c>
      <c r="I160" t="s">
        <v>675</v>
      </c>
      <c r="J160" t="s">
        <v>98</v>
      </c>
      <c r="K160" s="59">
        <v>2.52E-2</v>
      </c>
      <c r="L160" s="59">
        <v>3.5400000000000001E-2</v>
      </c>
      <c r="M160" s="58">
        <v>40027.519999999997</v>
      </c>
      <c r="N160" s="58">
        <v>104.18</v>
      </c>
      <c r="O160" s="58">
        <v>41.700670336000002</v>
      </c>
      <c r="P160" s="59">
        <v>5.9999999999999995E-4</v>
      </c>
      <c r="Q160" s="59">
        <v>1E-4</v>
      </c>
    </row>
    <row r="161" spans="1:17">
      <c r="A161" t="s">
        <v>3409</v>
      </c>
      <c r="B161" t="s">
        <v>2089</v>
      </c>
      <c r="C161" t="s">
        <v>2367</v>
      </c>
      <c r="D161" s="113" t="s">
        <v>3488</v>
      </c>
      <c r="E161" t="s">
        <v>552</v>
      </c>
      <c r="F161" t="s">
        <v>2368</v>
      </c>
      <c r="G161" t="s">
        <v>127</v>
      </c>
      <c r="H161" s="58">
        <v>6.85</v>
      </c>
      <c r="I161" t="s">
        <v>675</v>
      </c>
      <c r="J161" t="s">
        <v>98</v>
      </c>
      <c r="K161" s="59">
        <v>2.52E-2</v>
      </c>
      <c r="L161" s="59">
        <v>3.5799999999999998E-2</v>
      </c>
      <c r="M161" s="58">
        <v>22289.69</v>
      </c>
      <c r="N161" s="58">
        <v>103.91</v>
      </c>
      <c r="O161" s="58">
        <v>23.161216879000001</v>
      </c>
      <c r="P161" s="59">
        <v>2.9999999999999997E-4</v>
      </c>
      <c r="Q161" s="59">
        <v>1E-4</v>
      </c>
    </row>
    <row r="162" spans="1:17">
      <c r="A162" t="s">
        <v>3409</v>
      </c>
      <c r="B162" t="s">
        <v>2089</v>
      </c>
      <c r="C162" t="s">
        <v>2363</v>
      </c>
      <c r="D162" s="113" t="s">
        <v>3488</v>
      </c>
      <c r="E162" t="s">
        <v>552</v>
      </c>
      <c r="F162" t="s">
        <v>2364</v>
      </c>
      <c r="G162" t="s">
        <v>127</v>
      </c>
      <c r="H162" s="58">
        <v>6.56</v>
      </c>
      <c r="I162" t="s">
        <v>675</v>
      </c>
      <c r="J162" t="s">
        <v>98</v>
      </c>
      <c r="K162" s="59">
        <v>2.52E-2</v>
      </c>
      <c r="L162" s="59">
        <v>3.1800000000000002E-2</v>
      </c>
      <c r="M162" s="58">
        <v>125880.27</v>
      </c>
      <c r="N162" s="58">
        <v>107.73</v>
      </c>
      <c r="O162" s="58">
        <v>135.610814871</v>
      </c>
      <c r="P162" s="59">
        <v>1.9E-3</v>
      </c>
      <c r="Q162" s="59">
        <v>2.9999999999999997E-4</v>
      </c>
    </row>
    <row r="163" spans="1:17">
      <c r="A163" t="s">
        <v>3409</v>
      </c>
      <c r="B163" t="s">
        <v>2089</v>
      </c>
      <c r="C163" t="s">
        <v>2357</v>
      </c>
      <c r="D163" s="113" t="s">
        <v>3488</v>
      </c>
      <c r="E163" t="s">
        <v>552</v>
      </c>
      <c r="F163" t="s">
        <v>2358</v>
      </c>
      <c r="G163" t="s">
        <v>127</v>
      </c>
      <c r="H163" s="58">
        <v>9.3800000000000008</v>
      </c>
      <c r="I163" t="s">
        <v>675</v>
      </c>
      <c r="J163" t="s">
        <v>98</v>
      </c>
      <c r="K163" s="59">
        <v>2.63E-2</v>
      </c>
      <c r="L163" s="59">
        <v>3.1600000000000003E-2</v>
      </c>
      <c r="M163" s="58">
        <v>55272.97</v>
      </c>
      <c r="N163" s="58">
        <v>101.28</v>
      </c>
      <c r="O163" s="58">
        <v>55.980464015999999</v>
      </c>
      <c r="P163" s="59">
        <v>8.0000000000000004E-4</v>
      </c>
      <c r="Q163" s="59">
        <v>1E-4</v>
      </c>
    </row>
    <row r="164" spans="1:17">
      <c r="A164" t="s">
        <v>3409</v>
      </c>
      <c r="B164" t="s">
        <v>2089</v>
      </c>
      <c r="C164" t="s">
        <v>2359</v>
      </c>
      <c r="D164" s="113" t="s">
        <v>3488</v>
      </c>
      <c r="E164" t="s">
        <v>552</v>
      </c>
      <c r="F164" t="s">
        <v>529</v>
      </c>
      <c r="G164" t="s">
        <v>127</v>
      </c>
      <c r="H164" s="58">
        <v>9.09</v>
      </c>
      <c r="I164" t="s">
        <v>675</v>
      </c>
      <c r="J164" t="s">
        <v>98</v>
      </c>
      <c r="K164" s="59">
        <v>3.0800000000000001E-2</v>
      </c>
      <c r="L164" s="59">
        <v>3.6799999999999999E-2</v>
      </c>
      <c r="M164" s="58">
        <v>17988.25</v>
      </c>
      <c r="N164" s="58">
        <v>98.95</v>
      </c>
      <c r="O164" s="58">
        <v>17.799373374999998</v>
      </c>
      <c r="P164" s="59">
        <v>2.9999999999999997E-4</v>
      </c>
      <c r="Q164" s="59">
        <v>0</v>
      </c>
    </row>
    <row r="165" spans="1:17">
      <c r="A165" t="s">
        <v>3402</v>
      </c>
      <c r="B165" t="s">
        <v>2089</v>
      </c>
      <c r="C165" t="s">
        <v>2314</v>
      </c>
      <c r="D165" s="113" t="s">
        <v>3488</v>
      </c>
      <c r="E165" t="s">
        <v>552</v>
      </c>
      <c r="F165" t="s">
        <v>2315</v>
      </c>
      <c r="G165" t="s">
        <v>127</v>
      </c>
      <c r="H165" s="58">
        <v>7.55</v>
      </c>
      <c r="I165" t="s">
        <v>675</v>
      </c>
      <c r="J165" t="s">
        <v>98</v>
      </c>
      <c r="K165" s="59">
        <v>3.73E-2</v>
      </c>
      <c r="L165" s="59">
        <v>3.5999999999999997E-2</v>
      </c>
      <c r="M165" s="58">
        <v>124466.1</v>
      </c>
      <c r="N165" s="58">
        <v>114.27</v>
      </c>
      <c r="O165" s="58">
        <v>142.22741246999999</v>
      </c>
      <c r="P165" s="59">
        <v>2E-3</v>
      </c>
      <c r="Q165" s="59">
        <v>2.9999999999999997E-4</v>
      </c>
    </row>
    <row r="166" spans="1:17">
      <c r="A166" t="s">
        <v>3402</v>
      </c>
      <c r="B166" t="s">
        <v>2089</v>
      </c>
      <c r="C166" t="s">
        <v>2316</v>
      </c>
      <c r="D166" s="113" t="s">
        <v>3488</v>
      </c>
      <c r="E166" t="s">
        <v>552</v>
      </c>
      <c r="F166" t="s">
        <v>2317</v>
      </c>
      <c r="G166" t="s">
        <v>127</v>
      </c>
      <c r="H166" s="58">
        <v>7.57</v>
      </c>
      <c r="I166" t="s">
        <v>675</v>
      </c>
      <c r="J166" t="s">
        <v>98</v>
      </c>
      <c r="K166" s="59">
        <v>3.5499999999999997E-2</v>
      </c>
      <c r="L166" s="59">
        <v>3.6299999999999999E-2</v>
      </c>
      <c r="M166" s="58">
        <v>26572.44</v>
      </c>
      <c r="N166" s="58">
        <v>112.34</v>
      </c>
      <c r="O166" s="58">
        <v>29.851479095999998</v>
      </c>
      <c r="P166" s="59">
        <v>4.0000000000000002E-4</v>
      </c>
      <c r="Q166" s="59">
        <v>1E-4</v>
      </c>
    </row>
    <row r="167" spans="1:17">
      <c r="A167" t="s">
        <v>3402</v>
      </c>
      <c r="B167" t="s">
        <v>2089</v>
      </c>
      <c r="C167" t="s">
        <v>2318</v>
      </c>
      <c r="D167" s="113" t="s">
        <v>3488</v>
      </c>
      <c r="E167" t="s">
        <v>552</v>
      </c>
      <c r="F167" t="s">
        <v>2319</v>
      </c>
      <c r="G167" t="s">
        <v>127</v>
      </c>
      <c r="H167" s="58">
        <v>7.41</v>
      </c>
      <c r="I167" t="s">
        <v>675</v>
      </c>
      <c r="J167" t="s">
        <v>98</v>
      </c>
      <c r="K167" s="59">
        <v>3.4700000000000002E-2</v>
      </c>
      <c r="L167" s="59">
        <v>4.3799999999999999E-2</v>
      </c>
      <c r="M167" s="58">
        <v>47216.34</v>
      </c>
      <c r="N167" s="58">
        <v>105.64</v>
      </c>
      <c r="O167" s="58">
        <v>49.879341576000002</v>
      </c>
      <c r="P167" s="59">
        <v>6.9999999999999999E-4</v>
      </c>
      <c r="Q167" s="59">
        <v>1E-4</v>
      </c>
    </row>
    <row r="168" spans="1:17">
      <c r="A168" t="s">
        <v>3402</v>
      </c>
      <c r="B168" t="s">
        <v>2089</v>
      </c>
      <c r="C168" t="s">
        <v>2306</v>
      </c>
      <c r="D168" s="113" t="s">
        <v>3488</v>
      </c>
      <c r="E168" t="s">
        <v>552</v>
      </c>
      <c r="F168" t="s">
        <v>2307</v>
      </c>
      <c r="G168" t="s">
        <v>127</v>
      </c>
      <c r="H168" s="58">
        <v>7.57</v>
      </c>
      <c r="I168" t="s">
        <v>675</v>
      </c>
      <c r="J168" t="s">
        <v>98</v>
      </c>
      <c r="K168" s="59">
        <v>3.44E-2</v>
      </c>
      <c r="L168" s="59">
        <v>3.6900000000000002E-2</v>
      </c>
      <c r="M168" s="58">
        <v>30463.87</v>
      </c>
      <c r="N168" s="58">
        <v>111.1</v>
      </c>
      <c r="O168" s="58">
        <v>33.845359569999999</v>
      </c>
      <c r="P168" s="59">
        <v>5.0000000000000001E-4</v>
      </c>
      <c r="Q168" s="59">
        <v>1E-4</v>
      </c>
    </row>
    <row r="169" spans="1:17">
      <c r="A169" t="s">
        <v>3402</v>
      </c>
      <c r="B169" t="s">
        <v>2089</v>
      </c>
      <c r="C169" t="s">
        <v>2308</v>
      </c>
      <c r="D169" s="113" t="s">
        <v>3488</v>
      </c>
      <c r="E169" t="s">
        <v>552</v>
      </c>
      <c r="F169" t="s">
        <v>2309</v>
      </c>
      <c r="G169" t="s">
        <v>127</v>
      </c>
      <c r="H169" s="58">
        <v>7.53</v>
      </c>
      <c r="I169" t="s">
        <v>675</v>
      </c>
      <c r="J169" t="s">
        <v>98</v>
      </c>
      <c r="K169" s="59">
        <v>3.6600000000000001E-2</v>
      </c>
      <c r="L169" s="59">
        <v>3.6999999999999998E-2</v>
      </c>
      <c r="M169" s="58">
        <v>40640.86</v>
      </c>
      <c r="N169" s="58">
        <v>111.56</v>
      </c>
      <c r="O169" s="58">
        <v>45.338943415999999</v>
      </c>
      <c r="P169" s="59">
        <v>5.9999999999999995E-4</v>
      </c>
      <c r="Q169" s="59">
        <v>1E-4</v>
      </c>
    </row>
    <row r="170" spans="1:17">
      <c r="A170" t="s">
        <v>3402</v>
      </c>
      <c r="B170" t="s">
        <v>2089</v>
      </c>
      <c r="C170" t="s">
        <v>2312</v>
      </c>
      <c r="D170" s="113" t="s">
        <v>3488</v>
      </c>
      <c r="E170" t="s">
        <v>552</v>
      </c>
      <c r="F170" t="s">
        <v>2313</v>
      </c>
      <c r="G170" t="s">
        <v>127</v>
      </c>
      <c r="H170" s="58">
        <v>7.5</v>
      </c>
      <c r="I170" t="s">
        <v>675</v>
      </c>
      <c r="J170" t="s">
        <v>98</v>
      </c>
      <c r="K170" s="59">
        <v>3.6200000000000003E-2</v>
      </c>
      <c r="L170" s="59">
        <v>3.8800000000000001E-2</v>
      </c>
      <c r="M170" s="58">
        <v>81254.22</v>
      </c>
      <c r="N170" s="58">
        <v>109.59</v>
      </c>
      <c r="O170" s="58">
        <v>89.046499698000005</v>
      </c>
      <c r="P170" s="59">
        <v>1.2999999999999999E-3</v>
      </c>
      <c r="Q170" s="59">
        <v>2.0000000000000001E-4</v>
      </c>
    </row>
    <row r="171" spans="1:17">
      <c r="A171" t="s">
        <v>3402</v>
      </c>
      <c r="B171" t="s">
        <v>2089</v>
      </c>
      <c r="C171" t="s">
        <v>2320</v>
      </c>
      <c r="D171" s="113" t="s">
        <v>3488</v>
      </c>
      <c r="E171" t="s">
        <v>552</v>
      </c>
      <c r="F171" t="s">
        <v>2321</v>
      </c>
      <c r="G171" t="s">
        <v>127</v>
      </c>
      <c r="H171" s="58">
        <v>7.58</v>
      </c>
      <c r="I171" t="s">
        <v>675</v>
      </c>
      <c r="J171" t="s">
        <v>98</v>
      </c>
      <c r="K171" s="59">
        <v>3.8199999999999998E-2</v>
      </c>
      <c r="L171" s="59">
        <v>3.3799999999999997E-2</v>
      </c>
      <c r="M171" s="58">
        <v>57398.49</v>
      </c>
      <c r="N171" s="58">
        <v>115.23</v>
      </c>
      <c r="O171" s="58">
        <v>66.140280027000003</v>
      </c>
      <c r="P171" s="59">
        <v>8.9999999999999998E-4</v>
      </c>
      <c r="Q171" s="59">
        <v>1E-4</v>
      </c>
    </row>
    <row r="172" spans="1:17">
      <c r="A172" t="s">
        <v>3402</v>
      </c>
      <c r="B172" t="s">
        <v>2089</v>
      </c>
      <c r="C172" t="s">
        <v>2298</v>
      </c>
      <c r="D172" s="113" t="s">
        <v>3488</v>
      </c>
      <c r="E172" t="s">
        <v>552</v>
      </c>
      <c r="F172" t="s">
        <v>2299</v>
      </c>
      <c r="G172" t="s">
        <v>127</v>
      </c>
      <c r="H172" s="58">
        <v>7.6</v>
      </c>
      <c r="I172" t="s">
        <v>675</v>
      </c>
      <c r="J172" t="s">
        <v>98</v>
      </c>
      <c r="K172" s="59">
        <v>3.3700000000000001E-2</v>
      </c>
      <c r="L172" s="59">
        <v>3.6299999999999999E-2</v>
      </c>
      <c r="M172" s="58">
        <v>136293.51999999999</v>
      </c>
      <c r="N172" s="58">
        <v>109.67</v>
      </c>
      <c r="O172" s="58">
        <v>149.47310338400001</v>
      </c>
      <c r="P172" s="59">
        <v>2.0999999999999999E-3</v>
      </c>
      <c r="Q172" s="59">
        <v>2.9999999999999997E-4</v>
      </c>
    </row>
    <row r="173" spans="1:17">
      <c r="A173" t="s">
        <v>3402</v>
      </c>
      <c r="B173" t="s">
        <v>2089</v>
      </c>
      <c r="C173" t="s">
        <v>2310</v>
      </c>
      <c r="D173" s="113" t="s">
        <v>3488</v>
      </c>
      <c r="E173" t="s">
        <v>552</v>
      </c>
      <c r="F173" t="s">
        <v>2311</v>
      </c>
      <c r="G173" t="s">
        <v>127</v>
      </c>
      <c r="H173" s="58">
        <v>7.47</v>
      </c>
      <c r="I173" t="s">
        <v>675</v>
      </c>
      <c r="J173" t="s">
        <v>98</v>
      </c>
      <c r="K173" s="59">
        <v>2.75E-2</v>
      </c>
      <c r="L173" s="59">
        <v>4.6399999999999997E-2</v>
      </c>
      <c r="M173" s="58">
        <v>158674.64000000001</v>
      </c>
      <c r="N173" s="58">
        <v>96.34</v>
      </c>
      <c r="O173" s="58">
        <v>152.867148176</v>
      </c>
      <c r="P173" s="59">
        <v>2.2000000000000001E-3</v>
      </c>
      <c r="Q173" s="59">
        <v>2.9999999999999997E-4</v>
      </c>
    </row>
    <row r="174" spans="1:17">
      <c r="A174" t="s">
        <v>3402</v>
      </c>
      <c r="B174" t="s">
        <v>2089</v>
      </c>
      <c r="C174" t="s">
        <v>2300</v>
      </c>
      <c r="D174" s="113" t="s">
        <v>3488</v>
      </c>
      <c r="E174" t="s">
        <v>552</v>
      </c>
      <c r="F174" t="s">
        <v>2301</v>
      </c>
      <c r="G174" t="s">
        <v>127</v>
      </c>
      <c r="H174" s="58">
        <v>7.8</v>
      </c>
      <c r="I174" t="s">
        <v>675</v>
      </c>
      <c r="J174" t="s">
        <v>98</v>
      </c>
      <c r="K174" s="59">
        <v>2.7900000000000001E-2</v>
      </c>
      <c r="L174" s="59">
        <v>3.1899999999999998E-2</v>
      </c>
      <c r="M174" s="58">
        <v>32282.87</v>
      </c>
      <c r="N174" s="58">
        <v>108.25</v>
      </c>
      <c r="O174" s="58">
        <v>34.946206775</v>
      </c>
      <c r="P174" s="59">
        <v>5.0000000000000001E-4</v>
      </c>
      <c r="Q174" s="59">
        <v>1E-4</v>
      </c>
    </row>
    <row r="175" spans="1:17">
      <c r="A175" t="s">
        <v>3402</v>
      </c>
      <c r="B175" t="s">
        <v>2089</v>
      </c>
      <c r="C175" t="s">
        <v>2302</v>
      </c>
      <c r="D175" s="113" t="s">
        <v>3488</v>
      </c>
      <c r="E175" t="s">
        <v>552</v>
      </c>
      <c r="F175" t="s">
        <v>2303</v>
      </c>
      <c r="G175" t="s">
        <v>127</v>
      </c>
      <c r="H175" s="58">
        <v>7.58</v>
      </c>
      <c r="I175" t="s">
        <v>675</v>
      </c>
      <c r="J175" t="s">
        <v>98</v>
      </c>
      <c r="K175" s="59">
        <v>2.75E-2</v>
      </c>
      <c r="L175" s="59">
        <v>4.1700000000000001E-2</v>
      </c>
      <c r="M175" s="58">
        <v>26613.38</v>
      </c>
      <c r="N175" s="58">
        <v>100.5</v>
      </c>
      <c r="O175" s="58">
        <v>26.746446899999999</v>
      </c>
      <c r="P175" s="59">
        <v>4.0000000000000002E-4</v>
      </c>
      <c r="Q175" s="59">
        <v>1E-4</v>
      </c>
    </row>
    <row r="176" spans="1:17">
      <c r="A176" t="s">
        <v>3402</v>
      </c>
      <c r="B176" t="s">
        <v>2089</v>
      </c>
      <c r="C176" t="s">
        <v>2304</v>
      </c>
      <c r="D176" s="113" t="s">
        <v>3488</v>
      </c>
      <c r="E176" t="s">
        <v>552</v>
      </c>
      <c r="F176" t="s">
        <v>2305</v>
      </c>
      <c r="G176" t="s">
        <v>127</v>
      </c>
      <c r="H176" s="58">
        <v>7.48</v>
      </c>
      <c r="I176" t="s">
        <v>675</v>
      </c>
      <c r="J176" t="s">
        <v>98</v>
      </c>
      <c r="K176" s="59">
        <v>2.75E-2</v>
      </c>
      <c r="L176" s="59">
        <v>4.5999999999999999E-2</v>
      </c>
      <c r="M176" s="58">
        <v>43167.040000000001</v>
      </c>
      <c r="N176" s="58">
        <v>97.38</v>
      </c>
      <c r="O176" s="58">
        <v>42.036063552000002</v>
      </c>
      <c r="P176" s="59">
        <v>5.9999999999999995E-4</v>
      </c>
      <c r="Q176" s="59">
        <v>1E-4</v>
      </c>
    </row>
    <row r="177" spans="1:17">
      <c r="A177" t="s">
        <v>3402</v>
      </c>
      <c r="B177" t="s">
        <v>2089</v>
      </c>
      <c r="C177" t="s">
        <v>2287</v>
      </c>
      <c r="D177" s="113" t="s">
        <v>3488</v>
      </c>
      <c r="E177" t="s">
        <v>552</v>
      </c>
      <c r="F177" t="s">
        <v>2288</v>
      </c>
      <c r="G177" t="s">
        <v>127</v>
      </c>
      <c r="H177" s="58">
        <v>7.35</v>
      </c>
      <c r="I177" t="s">
        <v>675</v>
      </c>
      <c r="J177" t="s">
        <v>98</v>
      </c>
      <c r="K177" s="59">
        <v>2.75E-2</v>
      </c>
      <c r="L177" s="59">
        <v>5.16E-2</v>
      </c>
      <c r="M177" s="58">
        <v>22395.64</v>
      </c>
      <c r="N177" s="58">
        <v>93.59</v>
      </c>
      <c r="O177" s="58">
        <v>20.960079476000001</v>
      </c>
      <c r="P177" s="59">
        <v>2.9999999999999997E-4</v>
      </c>
      <c r="Q177" s="59">
        <v>0</v>
      </c>
    </row>
    <row r="178" spans="1:17">
      <c r="A178" t="s">
        <v>3402</v>
      </c>
      <c r="B178" t="s">
        <v>2089</v>
      </c>
      <c r="C178" t="s">
        <v>2289</v>
      </c>
      <c r="D178" s="113" t="s">
        <v>3488</v>
      </c>
      <c r="E178" t="s">
        <v>552</v>
      </c>
      <c r="F178" t="s">
        <v>2290</v>
      </c>
      <c r="G178" t="s">
        <v>127</v>
      </c>
      <c r="H178" s="58">
        <v>7.27</v>
      </c>
      <c r="I178" t="s">
        <v>675</v>
      </c>
      <c r="J178" t="s">
        <v>98</v>
      </c>
      <c r="K178" s="59">
        <v>2.75E-2</v>
      </c>
      <c r="L178" s="59">
        <v>5.5399999999999998E-2</v>
      </c>
      <c r="M178" s="58">
        <v>43016.37</v>
      </c>
      <c r="N178" s="58">
        <v>91.05</v>
      </c>
      <c r="O178" s="58">
        <v>39.166404884999999</v>
      </c>
      <c r="P178" s="59">
        <v>5.9999999999999995E-4</v>
      </c>
      <c r="Q178" s="59">
        <v>1E-4</v>
      </c>
    </row>
    <row r="179" spans="1:17">
      <c r="A179" t="s">
        <v>3402</v>
      </c>
      <c r="B179" t="s">
        <v>2089</v>
      </c>
      <c r="C179" t="s">
        <v>2291</v>
      </c>
      <c r="D179" s="113" t="s">
        <v>3488</v>
      </c>
      <c r="E179" t="s">
        <v>552</v>
      </c>
      <c r="F179" t="s">
        <v>280</v>
      </c>
      <c r="G179" t="s">
        <v>127</v>
      </c>
      <c r="H179" s="58">
        <v>6.71</v>
      </c>
      <c r="I179" t="s">
        <v>675</v>
      </c>
      <c r="J179" t="s">
        <v>98</v>
      </c>
      <c r="K179" s="59">
        <v>2.75E-2</v>
      </c>
      <c r="L179" s="59">
        <v>8.1600000000000006E-2</v>
      </c>
      <c r="M179" s="58">
        <v>48187.54</v>
      </c>
      <c r="N179" s="58">
        <v>74.97</v>
      </c>
      <c r="O179" s="58">
        <v>36.126198737999999</v>
      </c>
      <c r="P179" s="59">
        <v>5.0000000000000001E-4</v>
      </c>
      <c r="Q179" s="59">
        <v>1E-4</v>
      </c>
    </row>
    <row r="180" spans="1:17">
      <c r="A180" t="s">
        <v>3402</v>
      </c>
      <c r="B180" t="s">
        <v>2089</v>
      </c>
      <c r="C180" t="s">
        <v>2292</v>
      </c>
      <c r="D180" s="113" t="s">
        <v>3488</v>
      </c>
      <c r="E180" t="s">
        <v>552</v>
      </c>
      <c r="F180" t="s">
        <v>265</v>
      </c>
      <c r="G180" t="s">
        <v>127</v>
      </c>
      <c r="H180" s="58">
        <v>6.95</v>
      </c>
      <c r="I180" t="s">
        <v>675</v>
      </c>
      <c r="J180" t="s">
        <v>98</v>
      </c>
      <c r="K180" s="59">
        <v>2.75E-2</v>
      </c>
      <c r="L180" s="59">
        <v>7.0199999999999999E-2</v>
      </c>
      <c r="M180" s="58">
        <v>58495.28</v>
      </c>
      <c r="N180" s="58">
        <v>80.209999999999994</v>
      </c>
      <c r="O180" s="58">
        <v>46.919064087999999</v>
      </c>
      <c r="P180" s="59">
        <v>6.9999999999999999E-4</v>
      </c>
      <c r="Q180" s="59">
        <v>1E-4</v>
      </c>
    </row>
    <row r="181" spans="1:17">
      <c r="A181" t="s">
        <v>3402</v>
      </c>
      <c r="B181" t="s">
        <v>2089</v>
      </c>
      <c r="C181" t="s">
        <v>2294</v>
      </c>
      <c r="D181" s="113" t="s">
        <v>3488</v>
      </c>
      <c r="E181" t="s">
        <v>552</v>
      </c>
      <c r="F181" t="s">
        <v>2295</v>
      </c>
      <c r="G181" t="s">
        <v>127</v>
      </c>
      <c r="H181" s="58">
        <v>7.57</v>
      </c>
      <c r="I181" t="s">
        <v>675</v>
      </c>
      <c r="J181" t="s">
        <v>98</v>
      </c>
      <c r="K181" s="59">
        <v>2.9100000000000001E-2</v>
      </c>
      <c r="L181" s="59">
        <v>4.07E-2</v>
      </c>
      <c r="M181" s="58">
        <v>86350.17</v>
      </c>
      <c r="N181" s="58">
        <v>97.05</v>
      </c>
      <c r="O181" s="58">
        <v>83.802839985000006</v>
      </c>
      <c r="P181" s="59">
        <v>1.1999999999999999E-3</v>
      </c>
      <c r="Q181" s="59">
        <v>2.0000000000000001E-4</v>
      </c>
    </row>
    <row r="182" spans="1:17">
      <c r="A182" t="s">
        <v>3402</v>
      </c>
      <c r="B182" t="s">
        <v>2089</v>
      </c>
      <c r="C182" t="s">
        <v>2296</v>
      </c>
      <c r="D182" s="113" t="s">
        <v>3488</v>
      </c>
      <c r="E182" t="s">
        <v>552</v>
      </c>
      <c r="F182" t="s">
        <v>2025</v>
      </c>
      <c r="G182" t="s">
        <v>127</v>
      </c>
      <c r="H182" s="58">
        <v>7.45</v>
      </c>
      <c r="I182" t="s">
        <v>675</v>
      </c>
      <c r="J182" t="s">
        <v>98</v>
      </c>
      <c r="K182" s="59">
        <v>3.4599999999999999E-2</v>
      </c>
      <c r="L182" s="59">
        <v>4.2200000000000001E-2</v>
      </c>
      <c r="M182" s="58">
        <v>41782.339999999997</v>
      </c>
      <c r="N182" s="58">
        <v>97.91</v>
      </c>
      <c r="O182" s="58">
        <v>40.909089094000002</v>
      </c>
      <c r="P182" s="59">
        <v>5.9999999999999995E-4</v>
      </c>
      <c r="Q182" s="59">
        <v>1E-4</v>
      </c>
    </row>
    <row r="183" spans="1:17">
      <c r="A183" t="s">
        <v>3402</v>
      </c>
      <c r="B183" t="s">
        <v>2089</v>
      </c>
      <c r="C183" t="s">
        <v>2297</v>
      </c>
      <c r="D183" s="113" t="s">
        <v>3488</v>
      </c>
      <c r="E183" t="s">
        <v>552</v>
      </c>
      <c r="F183" t="s">
        <v>2044</v>
      </c>
      <c r="G183" t="s">
        <v>127</v>
      </c>
      <c r="H183" s="58">
        <v>7.33</v>
      </c>
      <c r="I183" t="s">
        <v>675</v>
      </c>
      <c r="J183" t="s">
        <v>98</v>
      </c>
      <c r="K183" s="59">
        <v>3.9699999999999999E-2</v>
      </c>
      <c r="L183" s="59">
        <v>4.3799999999999999E-2</v>
      </c>
      <c r="M183" s="58">
        <v>47473.24</v>
      </c>
      <c r="N183" s="58">
        <v>98.41</v>
      </c>
      <c r="O183" s="58">
        <v>46.718415483999998</v>
      </c>
      <c r="P183" s="59">
        <v>6.9999999999999999E-4</v>
      </c>
      <c r="Q183" s="59">
        <v>1E-4</v>
      </c>
    </row>
    <row r="184" spans="1:17">
      <c r="A184" t="s">
        <v>3402</v>
      </c>
      <c r="B184" t="s">
        <v>2089</v>
      </c>
      <c r="C184" t="s">
        <v>2293</v>
      </c>
      <c r="D184" s="113" t="s">
        <v>3488</v>
      </c>
      <c r="E184" t="s">
        <v>552</v>
      </c>
      <c r="F184" t="s">
        <v>232</v>
      </c>
      <c r="G184" t="s">
        <v>127</v>
      </c>
      <c r="H184" s="58">
        <v>7.2</v>
      </c>
      <c r="I184" t="s">
        <v>675</v>
      </c>
      <c r="J184" t="s">
        <v>98</v>
      </c>
      <c r="K184" s="59">
        <v>4.4499999999999998E-2</v>
      </c>
      <c r="L184" s="59">
        <v>4.6899999999999997E-2</v>
      </c>
      <c r="M184" s="58">
        <v>34270.589999999997</v>
      </c>
      <c r="N184" s="58">
        <v>98.94</v>
      </c>
      <c r="O184" s="58">
        <v>33.907321746000001</v>
      </c>
      <c r="P184" s="59">
        <v>5.0000000000000001E-4</v>
      </c>
      <c r="Q184" s="59">
        <v>1E-4</v>
      </c>
    </row>
    <row r="185" spans="1:17">
      <c r="A185" t="s">
        <v>3442</v>
      </c>
      <c r="B185" t="s">
        <v>2089</v>
      </c>
      <c r="C185" t="s">
        <v>2253</v>
      </c>
      <c r="D185" s="113" t="s">
        <v>3488</v>
      </c>
      <c r="E185" t="s">
        <v>552</v>
      </c>
      <c r="F185" t="s">
        <v>3443</v>
      </c>
      <c r="G185" t="s">
        <v>127</v>
      </c>
      <c r="H185" s="58">
        <v>4.97</v>
      </c>
      <c r="I185" t="s">
        <v>321</v>
      </c>
      <c r="J185" t="s">
        <v>98</v>
      </c>
      <c r="K185" s="59">
        <v>4.4999999999999998E-2</v>
      </c>
      <c r="L185" s="59">
        <v>3.7100000000000001E-2</v>
      </c>
      <c r="M185" s="58">
        <v>197476.5</v>
      </c>
      <c r="N185" s="58">
        <v>106.49</v>
      </c>
      <c r="O185" s="58">
        <v>210.29272485000001</v>
      </c>
      <c r="P185" s="59">
        <v>3.0000000000000001E-3</v>
      </c>
      <c r="Q185" s="59">
        <v>5.0000000000000001E-4</v>
      </c>
    </row>
    <row r="186" spans="1:17">
      <c r="A186" t="s">
        <v>3444</v>
      </c>
      <c r="B186" t="s">
        <v>2089</v>
      </c>
      <c r="C186" t="s">
        <v>2362</v>
      </c>
      <c r="D186" s="113" t="s">
        <v>3488</v>
      </c>
      <c r="E186" t="s">
        <v>552</v>
      </c>
      <c r="F186" t="s">
        <v>3443</v>
      </c>
      <c r="G186" t="s">
        <v>127</v>
      </c>
      <c r="H186" s="58">
        <v>5.1100000000000003</v>
      </c>
      <c r="I186" t="s">
        <v>321</v>
      </c>
      <c r="J186" t="s">
        <v>98</v>
      </c>
      <c r="K186" s="59">
        <v>4.5499999999999999E-2</v>
      </c>
      <c r="L186" s="59">
        <v>3.7699999999999997E-2</v>
      </c>
      <c r="M186" s="58">
        <v>417976.13</v>
      </c>
      <c r="N186" s="58">
        <v>106.58</v>
      </c>
      <c r="O186" s="58">
        <v>445.47895935399998</v>
      </c>
      <c r="P186" s="59">
        <v>6.4000000000000003E-3</v>
      </c>
      <c r="Q186" s="59">
        <v>1E-3</v>
      </c>
    </row>
    <row r="187" spans="1:17">
      <c r="A187" t="s">
        <v>3445</v>
      </c>
      <c r="B187" t="s">
        <v>2089</v>
      </c>
      <c r="C187" t="s">
        <v>2245</v>
      </c>
      <c r="D187" s="113" t="s">
        <v>3488</v>
      </c>
      <c r="E187" t="s">
        <v>547</v>
      </c>
      <c r="F187" t="s">
        <v>2246</v>
      </c>
      <c r="G187" t="s">
        <v>174</v>
      </c>
      <c r="H187" s="58">
        <v>4.57</v>
      </c>
      <c r="I187" t="s">
        <v>321</v>
      </c>
      <c r="J187" t="s">
        <v>102</v>
      </c>
      <c r="K187" s="59">
        <v>2.3599999999999999E-2</v>
      </c>
      <c r="L187" s="59">
        <v>5.4199999999999998E-2</v>
      </c>
      <c r="M187" s="58">
        <v>351968.17</v>
      </c>
      <c r="N187" s="58">
        <v>87.309999999999775</v>
      </c>
      <c r="O187" s="58">
        <v>1232.77835645503</v>
      </c>
      <c r="P187" s="59">
        <v>1.7600000000000001E-2</v>
      </c>
      <c r="Q187" s="59">
        <v>2.7000000000000001E-3</v>
      </c>
    </row>
    <row r="188" spans="1:17">
      <c r="A188" t="s">
        <v>3446</v>
      </c>
      <c r="B188" t="s">
        <v>2089</v>
      </c>
      <c r="C188" t="s">
        <v>2263</v>
      </c>
      <c r="D188" s="113" t="s">
        <v>3488</v>
      </c>
      <c r="E188" t="s">
        <v>552</v>
      </c>
      <c r="F188" t="s">
        <v>664</v>
      </c>
      <c r="G188" t="s">
        <v>127</v>
      </c>
      <c r="H188" s="58">
        <v>8.6</v>
      </c>
      <c r="I188" t="s">
        <v>675</v>
      </c>
      <c r="J188" t="s">
        <v>98</v>
      </c>
      <c r="K188" s="59">
        <v>2.35E-2</v>
      </c>
      <c r="L188" s="59">
        <v>4.0899999999999999E-2</v>
      </c>
      <c r="M188" s="58">
        <v>243987.05</v>
      </c>
      <c r="N188" s="58">
        <v>96.18</v>
      </c>
      <c r="O188" s="58">
        <v>234.66674469</v>
      </c>
      <c r="P188" s="59">
        <v>3.3999999999999998E-3</v>
      </c>
      <c r="Q188" s="59">
        <v>5.0000000000000001E-4</v>
      </c>
    </row>
    <row r="189" spans="1:17">
      <c r="A189" t="s">
        <v>3446</v>
      </c>
      <c r="B189" t="s">
        <v>2089</v>
      </c>
      <c r="C189" t="s">
        <v>2264</v>
      </c>
      <c r="D189" s="113" t="s">
        <v>3488</v>
      </c>
      <c r="E189" t="s">
        <v>552</v>
      </c>
      <c r="F189" t="s">
        <v>2265</v>
      </c>
      <c r="G189" t="s">
        <v>127</v>
      </c>
      <c r="H189" s="58">
        <v>8.5</v>
      </c>
      <c r="I189" t="s">
        <v>675</v>
      </c>
      <c r="J189" t="s">
        <v>98</v>
      </c>
      <c r="K189" s="59">
        <v>2.47E-2</v>
      </c>
      <c r="L189" s="59">
        <v>4.3299999999999998E-2</v>
      </c>
      <c r="M189" s="58">
        <v>30524.12</v>
      </c>
      <c r="N189" s="58">
        <v>95.37</v>
      </c>
      <c r="O189" s="58">
        <v>29.110853244000001</v>
      </c>
      <c r="P189" s="59">
        <v>4.0000000000000002E-4</v>
      </c>
      <c r="Q189" s="59">
        <v>1E-4</v>
      </c>
    </row>
    <row r="190" spans="1:17">
      <c r="A190" t="s">
        <v>3446</v>
      </c>
      <c r="B190" t="s">
        <v>2089</v>
      </c>
      <c r="C190" t="s">
        <v>2254</v>
      </c>
      <c r="D190" s="113" t="s">
        <v>3488</v>
      </c>
      <c r="E190" t="s">
        <v>552</v>
      </c>
      <c r="F190" t="s">
        <v>2255</v>
      </c>
      <c r="G190" t="s">
        <v>127</v>
      </c>
      <c r="H190" s="58">
        <v>8.41</v>
      </c>
      <c r="I190" t="s">
        <v>675</v>
      </c>
      <c r="J190" t="s">
        <v>98</v>
      </c>
      <c r="K190" s="59">
        <v>2.5600000000000001E-2</v>
      </c>
      <c r="L190" s="59">
        <v>4.5900000000000003E-2</v>
      </c>
      <c r="M190" s="58">
        <v>140514.76</v>
      </c>
      <c r="N190" s="58">
        <v>93.5</v>
      </c>
      <c r="O190" s="58">
        <v>131.3813006</v>
      </c>
      <c r="P190" s="59">
        <v>1.9E-3</v>
      </c>
      <c r="Q190" s="59">
        <v>2.9999999999999997E-4</v>
      </c>
    </row>
    <row r="191" spans="1:17">
      <c r="A191" t="s">
        <v>3446</v>
      </c>
      <c r="B191" t="s">
        <v>2089</v>
      </c>
      <c r="C191" t="s">
        <v>2256</v>
      </c>
      <c r="D191" s="113" t="s">
        <v>3488</v>
      </c>
      <c r="E191" t="s">
        <v>552</v>
      </c>
      <c r="F191" t="s">
        <v>2257</v>
      </c>
      <c r="G191" t="s">
        <v>127</v>
      </c>
      <c r="H191" s="58">
        <v>8.5299999999999994</v>
      </c>
      <c r="I191" t="s">
        <v>675</v>
      </c>
      <c r="J191" t="s">
        <v>98</v>
      </c>
      <c r="K191" s="59">
        <v>2.2700000000000001E-2</v>
      </c>
      <c r="L191" s="59">
        <v>4.4299999999999999E-2</v>
      </c>
      <c r="M191" s="58">
        <v>140033.31</v>
      </c>
      <c r="N191" s="58">
        <v>91.47</v>
      </c>
      <c r="O191" s="58">
        <v>128.08846865699999</v>
      </c>
      <c r="P191" s="59">
        <v>1.8E-3</v>
      </c>
      <c r="Q191" s="59">
        <v>2.9999999999999997E-4</v>
      </c>
    </row>
    <row r="192" spans="1:17">
      <c r="A192" t="s">
        <v>3446</v>
      </c>
      <c r="B192" t="s">
        <v>2089</v>
      </c>
      <c r="C192" t="s">
        <v>2258</v>
      </c>
      <c r="D192" s="113" t="s">
        <v>3488</v>
      </c>
      <c r="E192" t="s">
        <v>552</v>
      </c>
      <c r="F192" t="s">
        <v>364</v>
      </c>
      <c r="G192" t="s">
        <v>127</v>
      </c>
      <c r="H192" s="58">
        <v>8.57</v>
      </c>
      <c r="I192" t="s">
        <v>675</v>
      </c>
      <c r="J192" t="s">
        <v>98</v>
      </c>
      <c r="K192" s="59">
        <v>1.7899999999999999E-2</v>
      </c>
      <c r="L192" s="59">
        <v>4.7100000000000003E-2</v>
      </c>
      <c r="M192" s="58">
        <v>115389.06</v>
      </c>
      <c r="N192" s="58">
        <v>84.42</v>
      </c>
      <c r="O192" s="58">
        <v>97.411444451999998</v>
      </c>
      <c r="P192" s="59">
        <v>1.4E-3</v>
      </c>
      <c r="Q192" s="59">
        <v>2.0000000000000001E-4</v>
      </c>
    </row>
    <row r="193" spans="1:17">
      <c r="A193" t="s">
        <v>3446</v>
      </c>
      <c r="B193" t="s">
        <v>2089</v>
      </c>
      <c r="C193" t="s">
        <v>2259</v>
      </c>
      <c r="D193" s="113" t="s">
        <v>3488</v>
      </c>
      <c r="E193" t="s">
        <v>552</v>
      </c>
      <c r="F193" t="s">
        <v>265</v>
      </c>
      <c r="G193" t="s">
        <v>127</v>
      </c>
      <c r="H193" s="58">
        <v>8.41</v>
      </c>
      <c r="I193" t="s">
        <v>675</v>
      </c>
      <c r="J193" t="s">
        <v>98</v>
      </c>
      <c r="K193" s="59">
        <v>2.3599999999999999E-2</v>
      </c>
      <c r="L193" s="59">
        <v>4.7800000000000002E-2</v>
      </c>
      <c r="M193" s="58">
        <v>135320.57</v>
      </c>
      <c r="N193" s="58">
        <v>88.43</v>
      </c>
      <c r="O193" s="58">
        <v>119.663980051</v>
      </c>
      <c r="P193" s="59">
        <v>1.6999999999999999E-3</v>
      </c>
      <c r="Q193" s="59">
        <v>2.9999999999999997E-4</v>
      </c>
    </row>
    <row r="194" spans="1:17">
      <c r="A194" t="s">
        <v>3446</v>
      </c>
      <c r="B194" t="s">
        <v>2089</v>
      </c>
      <c r="C194" t="s">
        <v>2260</v>
      </c>
      <c r="D194" s="113" t="s">
        <v>3488</v>
      </c>
      <c r="E194" t="s">
        <v>552</v>
      </c>
      <c r="F194" t="s">
        <v>2261</v>
      </c>
      <c r="G194" t="s">
        <v>127</v>
      </c>
      <c r="H194" s="58">
        <v>8.4499999999999993</v>
      </c>
      <c r="I194" t="s">
        <v>675</v>
      </c>
      <c r="J194" t="s">
        <v>98</v>
      </c>
      <c r="K194" s="59">
        <v>2.4E-2</v>
      </c>
      <c r="L194" s="59">
        <v>4.5699999999999998E-2</v>
      </c>
      <c r="M194" s="58">
        <v>154119.53</v>
      </c>
      <c r="N194" s="58">
        <v>89.67</v>
      </c>
      <c r="O194" s="58">
        <v>138.198982551</v>
      </c>
      <c r="P194" s="59">
        <v>2E-3</v>
      </c>
      <c r="Q194" s="59">
        <v>2.9999999999999997E-4</v>
      </c>
    </row>
    <row r="195" spans="1:17">
      <c r="A195" t="s">
        <v>3446</v>
      </c>
      <c r="B195" t="s">
        <v>2089</v>
      </c>
      <c r="C195" t="s">
        <v>2266</v>
      </c>
      <c r="D195" s="113" t="s">
        <v>3488</v>
      </c>
      <c r="E195" t="s">
        <v>552</v>
      </c>
      <c r="F195" t="s">
        <v>241</v>
      </c>
      <c r="G195" t="s">
        <v>127</v>
      </c>
      <c r="H195" s="58">
        <v>8.1999999999999993</v>
      </c>
      <c r="I195" t="s">
        <v>675</v>
      </c>
      <c r="J195" t="s">
        <v>98</v>
      </c>
      <c r="K195" s="59">
        <v>4.1200000000000001E-2</v>
      </c>
      <c r="L195" s="59">
        <v>4.1399999999999999E-2</v>
      </c>
      <c r="M195" s="58">
        <v>2381.23</v>
      </c>
      <c r="N195" s="58">
        <v>100.49</v>
      </c>
      <c r="O195" s="58">
        <v>2.3928980270000002</v>
      </c>
      <c r="P195" s="59">
        <v>0</v>
      </c>
      <c r="Q195" s="59">
        <v>0</v>
      </c>
    </row>
    <row r="196" spans="1:17">
      <c r="A196" t="s">
        <v>3446</v>
      </c>
      <c r="B196" t="s">
        <v>2089</v>
      </c>
      <c r="C196" t="s">
        <v>2262</v>
      </c>
      <c r="D196" s="113" t="s">
        <v>3488</v>
      </c>
      <c r="E196" t="s">
        <v>552</v>
      </c>
      <c r="F196" t="s">
        <v>241</v>
      </c>
      <c r="G196" t="s">
        <v>127</v>
      </c>
      <c r="H196" s="58">
        <v>8.1999999999999993</v>
      </c>
      <c r="I196" t="s">
        <v>675</v>
      </c>
      <c r="J196" t="s">
        <v>98</v>
      </c>
      <c r="K196" s="59">
        <v>4.1200000000000001E-2</v>
      </c>
      <c r="L196" s="59">
        <v>4.1399999999999999E-2</v>
      </c>
      <c r="M196" s="58">
        <v>72429.119999999995</v>
      </c>
      <c r="N196" s="58">
        <v>100.49</v>
      </c>
      <c r="O196" s="58">
        <v>72.784022687999993</v>
      </c>
      <c r="P196" s="59">
        <v>1E-3</v>
      </c>
      <c r="Q196" s="59">
        <v>2.0000000000000001E-4</v>
      </c>
    </row>
    <row r="197" spans="1:17">
      <c r="A197" t="s">
        <v>3403</v>
      </c>
      <c r="B197" t="s">
        <v>2089</v>
      </c>
      <c r="C197" t="s">
        <v>2350</v>
      </c>
      <c r="D197" s="113" t="s">
        <v>3488</v>
      </c>
      <c r="E197" t="s">
        <v>547</v>
      </c>
      <c r="F197" t="s">
        <v>203</v>
      </c>
      <c r="G197" t="s">
        <v>174</v>
      </c>
      <c r="H197" s="58">
        <v>4.24</v>
      </c>
      <c r="I197" t="s">
        <v>110</v>
      </c>
      <c r="J197" t="s">
        <v>98</v>
      </c>
      <c r="K197" s="59">
        <v>7.3999999999999996E-2</v>
      </c>
      <c r="L197" s="59">
        <v>7.2800000000000004E-2</v>
      </c>
      <c r="M197" s="58">
        <v>2147631.52</v>
      </c>
      <c r="N197" s="58">
        <v>99.42</v>
      </c>
      <c r="O197" s="58">
        <v>2135.1752571840002</v>
      </c>
      <c r="P197" s="59">
        <v>3.0499999999999999E-2</v>
      </c>
      <c r="Q197" s="59">
        <v>4.5999999999999999E-3</v>
      </c>
    </row>
    <row r="198" spans="1:17">
      <c r="A198" t="s">
        <v>3403</v>
      </c>
      <c r="B198" t="s">
        <v>2089</v>
      </c>
      <c r="C198" t="s">
        <v>2351</v>
      </c>
      <c r="D198" s="113" t="s">
        <v>3488</v>
      </c>
      <c r="E198" t="s">
        <v>547</v>
      </c>
      <c r="F198" t="s">
        <v>389</v>
      </c>
      <c r="G198" t="s">
        <v>174</v>
      </c>
      <c r="H198" s="58">
        <v>4.24</v>
      </c>
      <c r="I198" t="s">
        <v>110</v>
      </c>
      <c r="J198" t="s">
        <v>98</v>
      </c>
      <c r="K198" s="59">
        <v>7.3999999999999996E-2</v>
      </c>
      <c r="L198" s="59">
        <v>7.2700000000000001E-2</v>
      </c>
      <c r="M198" s="58">
        <v>370698.83</v>
      </c>
      <c r="N198" s="58">
        <v>99.46</v>
      </c>
      <c r="O198" s="58">
        <v>368.69705631800002</v>
      </c>
      <c r="P198" s="59">
        <v>5.3E-3</v>
      </c>
      <c r="Q198" s="59">
        <v>8.0000000000000004E-4</v>
      </c>
    </row>
    <row r="199" spans="1:17">
      <c r="A199" t="s">
        <v>3403</v>
      </c>
      <c r="B199" t="s">
        <v>2089</v>
      </c>
      <c r="C199" t="s">
        <v>2352</v>
      </c>
      <c r="D199" s="113" t="s">
        <v>3488</v>
      </c>
      <c r="E199" t="s">
        <v>547</v>
      </c>
      <c r="F199" t="s">
        <v>290</v>
      </c>
      <c r="G199" t="s">
        <v>174</v>
      </c>
      <c r="H199" s="58">
        <v>4.25</v>
      </c>
      <c r="I199" t="s">
        <v>110</v>
      </c>
      <c r="J199" t="s">
        <v>98</v>
      </c>
      <c r="K199" s="59">
        <v>7.3999999999999996E-2</v>
      </c>
      <c r="L199" s="59">
        <v>6.7100000000000007E-2</v>
      </c>
      <c r="M199" s="58">
        <v>1128365.32</v>
      </c>
      <c r="N199" s="58">
        <v>101.74</v>
      </c>
      <c r="O199" s="58">
        <v>1147.998876568</v>
      </c>
      <c r="P199" s="59">
        <v>1.6400000000000001E-2</v>
      </c>
      <c r="Q199" s="59">
        <v>2.5000000000000001E-3</v>
      </c>
    </row>
    <row r="200" spans="1:17">
      <c r="A200" t="s">
        <v>3447</v>
      </c>
      <c r="B200" t="s">
        <v>2089</v>
      </c>
      <c r="C200" t="s">
        <v>2325</v>
      </c>
      <c r="D200" s="113" t="s">
        <v>3488</v>
      </c>
      <c r="E200" t="s">
        <v>552</v>
      </c>
      <c r="F200" t="s">
        <v>2326</v>
      </c>
      <c r="G200" t="s">
        <v>127</v>
      </c>
      <c r="H200" s="58">
        <v>10.9</v>
      </c>
      <c r="I200" t="s">
        <v>675</v>
      </c>
      <c r="J200" t="s">
        <v>98</v>
      </c>
      <c r="K200" s="59">
        <v>3.9600000000000003E-2</v>
      </c>
      <c r="L200" s="59">
        <v>3.9E-2</v>
      </c>
      <c r="M200" s="58">
        <v>46988.62</v>
      </c>
      <c r="N200" s="58">
        <v>98.47</v>
      </c>
      <c r="O200" s="58">
        <v>46.269694114000004</v>
      </c>
      <c r="P200" s="59">
        <v>6.9999999999999999E-4</v>
      </c>
      <c r="Q200" s="59">
        <v>1E-4</v>
      </c>
    </row>
    <row r="201" spans="1:17">
      <c r="A201" t="s">
        <v>3447</v>
      </c>
      <c r="B201" t="s">
        <v>2089</v>
      </c>
      <c r="C201" t="s">
        <v>2327</v>
      </c>
      <c r="D201" s="113" t="s">
        <v>3488</v>
      </c>
      <c r="E201" t="s">
        <v>552</v>
      </c>
      <c r="F201" t="s">
        <v>246</v>
      </c>
      <c r="G201" t="s">
        <v>127</v>
      </c>
      <c r="H201" s="58">
        <v>10.73</v>
      </c>
      <c r="I201" t="s">
        <v>675</v>
      </c>
      <c r="J201" t="s">
        <v>98</v>
      </c>
      <c r="K201" s="59">
        <v>4.4900000000000002E-2</v>
      </c>
      <c r="L201" s="59">
        <v>4.1700000000000001E-2</v>
      </c>
      <c r="M201" s="58">
        <v>57324.35</v>
      </c>
      <c r="N201" s="58">
        <v>98.42</v>
      </c>
      <c r="O201" s="58">
        <v>56.41862527</v>
      </c>
      <c r="P201" s="59">
        <v>8.0000000000000004E-4</v>
      </c>
      <c r="Q201" s="59">
        <v>1E-4</v>
      </c>
    </row>
    <row r="202" spans="1:17">
      <c r="A202" t="s">
        <v>3447</v>
      </c>
      <c r="B202" t="s">
        <v>2089</v>
      </c>
      <c r="C202" t="s">
        <v>2328</v>
      </c>
      <c r="D202" s="113" t="s">
        <v>3488</v>
      </c>
      <c r="E202" t="s">
        <v>552</v>
      </c>
      <c r="F202" t="s">
        <v>232</v>
      </c>
      <c r="G202" t="s">
        <v>127</v>
      </c>
      <c r="H202" s="58">
        <v>10.65</v>
      </c>
      <c r="I202" t="s">
        <v>675</v>
      </c>
      <c r="J202" t="s">
        <v>98</v>
      </c>
      <c r="K202" s="59">
        <v>4.7800000000000002E-2</v>
      </c>
      <c r="L202" s="59">
        <v>4.24E-2</v>
      </c>
      <c r="M202" s="58">
        <v>28280.54</v>
      </c>
      <c r="N202" s="58">
        <v>99.75</v>
      </c>
      <c r="O202" s="58">
        <v>28.209838649999998</v>
      </c>
      <c r="P202" s="59">
        <v>4.0000000000000002E-4</v>
      </c>
      <c r="Q202" s="59">
        <v>1E-4</v>
      </c>
    </row>
    <row r="203" spans="1:17">
      <c r="A203" t="s">
        <v>3448</v>
      </c>
      <c r="B203" t="s">
        <v>2089</v>
      </c>
      <c r="C203" t="s">
        <v>2251</v>
      </c>
      <c r="D203" s="113" t="s">
        <v>3488</v>
      </c>
      <c r="E203" t="s">
        <v>295</v>
      </c>
      <c r="F203" t="s">
        <v>2252</v>
      </c>
      <c r="G203" t="s">
        <v>1885</v>
      </c>
      <c r="H203" s="58">
        <v>1.76</v>
      </c>
      <c r="I203" t="s">
        <v>341</v>
      </c>
      <c r="J203" t="s">
        <v>98</v>
      </c>
      <c r="K203" s="59">
        <v>7.6799999999999993E-2</v>
      </c>
      <c r="L203" s="59">
        <v>8.09E-2</v>
      </c>
      <c r="M203" s="58">
        <v>618716.22</v>
      </c>
      <c r="N203" s="58">
        <v>99.97</v>
      </c>
      <c r="O203" s="58">
        <v>618.53060513399998</v>
      </c>
      <c r="P203" s="59">
        <v>8.8000000000000005E-3</v>
      </c>
      <c r="Q203" s="59">
        <v>1.2999999999999999E-3</v>
      </c>
    </row>
    <row r="204" spans="1:17">
      <c r="A204" t="s">
        <v>3448</v>
      </c>
      <c r="B204" t="s">
        <v>2089</v>
      </c>
      <c r="C204" t="s">
        <v>2247</v>
      </c>
      <c r="D204" s="113" t="s">
        <v>3488</v>
      </c>
      <c r="E204" t="s">
        <v>295</v>
      </c>
      <c r="F204" t="s">
        <v>2248</v>
      </c>
      <c r="G204" t="s">
        <v>1885</v>
      </c>
      <c r="H204" s="58">
        <v>1.77</v>
      </c>
      <c r="I204" t="s">
        <v>341</v>
      </c>
      <c r="J204" t="s">
        <v>98</v>
      </c>
      <c r="K204" s="59">
        <v>7.6799999999999993E-2</v>
      </c>
      <c r="L204" s="59">
        <v>7.6799999999999993E-2</v>
      </c>
      <c r="M204" s="58">
        <v>1599.17</v>
      </c>
      <c r="N204" s="58">
        <v>100.64</v>
      </c>
      <c r="O204" s="58">
        <v>1.6094046879999999</v>
      </c>
      <c r="P204" s="59">
        <v>0</v>
      </c>
      <c r="Q204" s="59">
        <v>0</v>
      </c>
    </row>
    <row r="205" spans="1:17">
      <c r="A205" t="s">
        <v>3448</v>
      </c>
      <c r="B205" t="s">
        <v>2089</v>
      </c>
      <c r="C205" t="s">
        <v>2249</v>
      </c>
      <c r="D205" s="113" t="s">
        <v>3488</v>
      </c>
      <c r="E205" t="s">
        <v>295</v>
      </c>
      <c r="F205" t="s">
        <v>2250</v>
      </c>
      <c r="G205" t="s">
        <v>1885</v>
      </c>
      <c r="H205" s="58">
        <v>1.77</v>
      </c>
      <c r="I205" t="s">
        <v>341</v>
      </c>
      <c r="J205" t="s">
        <v>98</v>
      </c>
      <c r="K205" s="59">
        <v>7.6799999999999993E-2</v>
      </c>
      <c r="L205" s="59">
        <v>7.3099999999999998E-2</v>
      </c>
      <c r="M205" s="58">
        <v>79088.25</v>
      </c>
      <c r="N205" s="58">
        <v>101.26</v>
      </c>
      <c r="O205" s="58">
        <v>80.084761950000001</v>
      </c>
      <c r="P205" s="59">
        <v>1.1000000000000001E-3</v>
      </c>
      <c r="Q205" s="59">
        <v>2.0000000000000001E-4</v>
      </c>
    </row>
    <row r="206" spans="1:17">
      <c r="A206" t="s">
        <v>3426</v>
      </c>
      <c r="B206" t="s">
        <v>2089</v>
      </c>
      <c r="C206" t="s">
        <v>2323</v>
      </c>
      <c r="D206" s="113" t="s">
        <v>3488</v>
      </c>
      <c r="E206" t="s">
        <v>295</v>
      </c>
      <c r="F206" t="s">
        <v>206</v>
      </c>
      <c r="G206" t="s">
        <v>1885</v>
      </c>
      <c r="H206" s="58">
        <v>4.9400000000000004</v>
      </c>
      <c r="I206" t="s">
        <v>341</v>
      </c>
      <c r="J206" t="s">
        <v>98</v>
      </c>
      <c r="K206" s="59">
        <v>0.06</v>
      </c>
      <c r="L206" s="59">
        <v>1.9099999999999999E-2</v>
      </c>
      <c r="M206" s="58">
        <v>463621.53</v>
      </c>
      <c r="N206" s="58">
        <v>141.91999999999999</v>
      </c>
      <c r="O206" s="58">
        <v>657.97167537600001</v>
      </c>
      <c r="P206" s="59">
        <v>9.4000000000000004E-3</v>
      </c>
      <c r="Q206" s="59">
        <v>1.4E-3</v>
      </c>
    </row>
    <row r="207" spans="1:17">
      <c r="A207" t="s">
        <v>3426</v>
      </c>
      <c r="B207" t="s">
        <v>2089</v>
      </c>
      <c r="C207" t="s">
        <v>2322</v>
      </c>
      <c r="D207" s="113" t="s">
        <v>3488</v>
      </c>
      <c r="E207" t="s">
        <v>295</v>
      </c>
      <c r="F207" t="s">
        <v>206</v>
      </c>
      <c r="G207" t="s">
        <v>1885</v>
      </c>
      <c r="H207" s="58">
        <v>4.57</v>
      </c>
      <c r="I207" t="s">
        <v>341</v>
      </c>
      <c r="J207" t="s">
        <v>98</v>
      </c>
      <c r="K207" s="59">
        <v>4.2000000000000003E-2</v>
      </c>
      <c r="L207" s="59">
        <v>2.9899999999999999E-2</v>
      </c>
      <c r="M207" s="58">
        <v>32177.84</v>
      </c>
      <c r="N207" s="58">
        <v>118.95</v>
      </c>
      <c r="O207" s="58">
        <v>38.275540679999999</v>
      </c>
      <c r="P207" s="59">
        <v>5.0000000000000001E-4</v>
      </c>
      <c r="Q207" s="59">
        <v>1E-4</v>
      </c>
    </row>
    <row r="208" spans="1:17">
      <c r="A208" t="s">
        <v>3449</v>
      </c>
      <c r="B208" t="s">
        <v>2089</v>
      </c>
      <c r="C208" t="s">
        <v>2329</v>
      </c>
      <c r="D208" s="113" t="s">
        <v>3488</v>
      </c>
      <c r="E208" t="s">
        <v>552</v>
      </c>
      <c r="F208" t="s">
        <v>2330</v>
      </c>
      <c r="G208" t="s">
        <v>127</v>
      </c>
      <c r="H208" s="58">
        <v>2.92</v>
      </c>
      <c r="I208" t="s">
        <v>103</v>
      </c>
      <c r="J208" t="s">
        <v>98</v>
      </c>
      <c r="K208" s="59">
        <v>2.3599999999999999E-2</v>
      </c>
      <c r="L208" s="59">
        <v>2.7799999999999998E-2</v>
      </c>
      <c r="M208" s="58">
        <v>252064.29</v>
      </c>
      <c r="N208" s="58">
        <v>110.13</v>
      </c>
      <c r="O208" s="58">
        <v>277.598402577</v>
      </c>
      <c r="P208" s="59">
        <v>4.0000000000000001E-3</v>
      </c>
      <c r="Q208" s="59">
        <v>5.9999999999999995E-4</v>
      </c>
    </row>
    <row r="209" spans="1:17">
      <c r="A209" t="s">
        <v>3450</v>
      </c>
      <c r="B209" t="s">
        <v>2089</v>
      </c>
      <c r="C209" t="s">
        <v>2276</v>
      </c>
      <c r="D209" s="113" t="s">
        <v>3488</v>
      </c>
      <c r="E209" t="s">
        <v>295</v>
      </c>
      <c r="F209" t="s">
        <v>2277</v>
      </c>
      <c r="G209" t="s">
        <v>1885</v>
      </c>
      <c r="H209" s="58">
        <v>0.19</v>
      </c>
      <c r="I209" t="s">
        <v>110</v>
      </c>
      <c r="J209" t="s">
        <v>98</v>
      </c>
      <c r="K209" s="59">
        <v>3.1800000000000002E-2</v>
      </c>
      <c r="L209" s="59">
        <v>6.5699999999999995E-2</v>
      </c>
      <c r="M209" s="58">
        <v>32494.34</v>
      </c>
      <c r="N209" s="58">
        <v>99.54</v>
      </c>
      <c r="O209" s="58">
        <v>32.344866035999999</v>
      </c>
      <c r="P209" s="59">
        <v>5.0000000000000001E-4</v>
      </c>
      <c r="Q209" s="59">
        <v>1E-4</v>
      </c>
    </row>
    <row r="210" spans="1:17">
      <c r="A210" t="s">
        <v>3450</v>
      </c>
      <c r="B210" t="s">
        <v>2089</v>
      </c>
      <c r="C210" t="s">
        <v>2279</v>
      </c>
      <c r="D210" s="113" t="s">
        <v>3488</v>
      </c>
      <c r="E210" t="s">
        <v>295</v>
      </c>
      <c r="F210" t="s">
        <v>2280</v>
      </c>
      <c r="G210" t="s">
        <v>1885</v>
      </c>
      <c r="H210" s="58">
        <v>1.2</v>
      </c>
      <c r="I210" t="s">
        <v>110</v>
      </c>
      <c r="J210" t="s">
        <v>98</v>
      </c>
      <c r="K210" s="59">
        <v>3.3700000000000001E-2</v>
      </c>
      <c r="L210" s="59">
        <v>6.0299999999999999E-2</v>
      </c>
      <c r="M210" s="58">
        <v>24872.52</v>
      </c>
      <c r="N210" s="58">
        <v>97.17</v>
      </c>
      <c r="O210" s="58">
        <v>24.168627684</v>
      </c>
      <c r="P210" s="59">
        <v>2.9999999999999997E-4</v>
      </c>
      <c r="Q210" s="59">
        <v>1E-4</v>
      </c>
    </row>
    <row r="211" spans="1:17">
      <c r="A211" t="s">
        <v>3450</v>
      </c>
      <c r="B211" t="s">
        <v>2089</v>
      </c>
      <c r="C211" t="s">
        <v>2278</v>
      </c>
      <c r="D211" s="113" t="s">
        <v>3488</v>
      </c>
      <c r="E211" t="s">
        <v>295</v>
      </c>
      <c r="F211" t="s">
        <v>2277</v>
      </c>
      <c r="G211" t="s">
        <v>1885</v>
      </c>
      <c r="H211" s="58">
        <v>0.19</v>
      </c>
      <c r="I211" t="s">
        <v>110</v>
      </c>
      <c r="J211" t="s">
        <v>98</v>
      </c>
      <c r="K211" s="59">
        <v>6.8500000000000005E-2</v>
      </c>
      <c r="L211" s="59">
        <v>6.3100000000000003E-2</v>
      </c>
      <c r="M211" s="58">
        <v>31844.23</v>
      </c>
      <c r="N211" s="58">
        <v>100.43</v>
      </c>
      <c r="O211" s="58">
        <v>31.981160189000001</v>
      </c>
      <c r="P211" s="59">
        <v>5.0000000000000001E-4</v>
      </c>
      <c r="Q211" s="59">
        <v>1E-4</v>
      </c>
    </row>
    <row r="212" spans="1:17">
      <c r="A212" t="s">
        <v>3450</v>
      </c>
      <c r="B212" t="s">
        <v>2089</v>
      </c>
      <c r="C212" t="s">
        <v>2274</v>
      </c>
      <c r="D212" s="113" t="s">
        <v>3488</v>
      </c>
      <c r="E212" t="s">
        <v>295</v>
      </c>
      <c r="F212" t="s">
        <v>2275</v>
      </c>
      <c r="G212" t="s">
        <v>1885</v>
      </c>
      <c r="H212" s="58">
        <v>1.21</v>
      </c>
      <c r="I212" t="s">
        <v>110</v>
      </c>
      <c r="J212" t="s">
        <v>98</v>
      </c>
      <c r="K212" s="59">
        <v>2.3E-2</v>
      </c>
      <c r="L212" s="59">
        <v>3.2500000000000001E-2</v>
      </c>
      <c r="M212" s="58">
        <v>23780.48</v>
      </c>
      <c r="N212" s="58">
        <v>112.08</v>
      </c>
      <c r="O212" s="58">
        <v>26.653161984</v>
      </c>
      <c r="P212" s="59">
        <v>4.0000000000000002E-4</v>
      </c>
      <c r="Q212" s="59">
        <v>1E-4</v>
      </c>
    </row>
    <row r="213" spans="1:17">
      <c r="A213" t="s">
        <v>3450</v>
      </c>
      <c r="B213" t="s">
        <v>2089</v>
      </c>
      <c r="C213" t="s">
        <v>2281</v>
      </c>
      <c r="D213" s="113" t="s">
        <v>3488</v>
      </c>
      <c r="E213" t="s">
        <v>295</v>
      </c>
      <c r="F213" t="s">
        <v>2282</v>
      </c>
      <c r="G213" t="s">
        <v>1885</v>
      </c>
      <c r="H213" s="58">
        <v>1.43</v>
      </c>
      <c r="I213" t="s">
        <v>110</v>
      </c>
      <c r="J213" t="s">
        <v>98</v>
      </c>
      <c r="K213" s="59">
        <v>3.8399999999999997E-2</v>
      </c>
      <c r="L213" s="59">
        <v>5.96E-2</v>
      </c>
      <c r="M213" s="58">
        <v>15989.07</v>
      </c>
      <c r="N213" s="58">
        <v>97.39</v>
      </c>
      <c r="O213" s="58">
        <v>15.571755273000001</v>
      </c>
      <c r="P213" s="59">
        <v>2.0000000000000001E-4</v>
      </c>
      <c r="Q213" s="59">
        <v>0</v>
      </c>
    </row>
    <row r="214" spans="1:17">
      <c r="A214" t="s">
        <v>3450</v>
      </c>
      <c r="B214" t="s">
        <v>2089</v>
      </c>
      <c r="C214" t="s">
        <v>2283</v>
      </c>
      <c r="D214" s="113" t="s">
        <v>3488</v>
      </c>
      <c r="E214" t="s">
        <v>295</v>
      </c>
      <c r="F214" t="s">
        <v>2284</v>
      </c>
      <c r="G214" t="s">
        <v>1885</v>
      </c>
      <c r="H214" s="58">
        <v>1.43</v>
      </c>
      <c r="I214" t="s">
        <v>110</v>
      </c>
      <c r="J214" t="s">
        <v>98</v>
      </c>
      <c r="K214" s="59">
        <v>3.85E-2</v>
      </c>
      <c r="L214" s="59">
        <v>5.9499999999999997E-2</v>
      </c>
      <c r="M214" s="58">
        <v>5348.01</v>
      </c>
      <c r="N214" s="58">
        <v>97.41</v>
      </c>
      <c r="O214" s="58">
        <v>5.209496541</v>
      </c>
      <c r="P214" s="59">
        <v>1E-4</v>
      </c>
      <c r="Q214" s="59">
        <v>0</v>
      </c>
    </row>
    <row r="215" spans="1:17">
      <c r="A215" t="s">
        <v>3451</v>
      </c>
      <c r="B215" t="s">
        <v>2047</v>
      </c>
      <c r="C215" t="s">
        <v>2267</v>
      </c>
      <c r="D215" s="113" t="s">
        <v>3488</v>
      </c>
      <c r="E215" t="s">
        <v>547</v>
      </c>
      <c r="F215" t="s">
        <v>2268</v>
      </c>
      <c r="G215" t="s">
        <v>174</v>
      </c>
      <c r="H215" s="58">
        <v>0</v>
      </c>
      <c r="I215" t="s">
        <v>734</v>
      </c>
      <c r="J215" t="s">
        <v>98</v>
      </c>
      <c r="K215" s="59">
        <v>3.6999999999999998E-2</v>
      </c>
      <c r="L215" s="59">
        <v>5.3400000000000003E-2</v>
      </c>
      <c r="M215" s="58">
        <v>51267.71</v>
      </c>
      <c r="N215" s="58">
        <v>113.34</v>
      </c>
      <c r="O215" s="58">
        <v>58.106822514000001</v>
      </c>
      <c r="P215" s="59">
        <v>8.0000000000000004E-4</v>
      </c>
      <c r="Q215" s="59">
        <v>1E-4</v>
      </c>
    </row>
    <row r="216" spans="1:17">
      <c r="A216" t="s">
        <v>3451</v>
      </c>
      <c r="B216" t="s">
        <v>2047</v>
      </c>
      <c r="C216" t="s">
        <v>2272</v>
      </c>
      <c r="D216" s="113" t="s">
        <v>3488</v>
      </c>
      <c r="E216" t="s">
        <v>547</v>
      </c>
      <c r="F216" t="s">
        <v>2273</v>
      </c>
      <c r="G216" t="s">
        <v>174</v>
      </c>
      <c r="H216" s="58">
        <v>0.48</v>
      </c>
      <c r="I216" t="s">
        <v>734</v>
      </c>
      <c r="J216" t="s">
        <v>98</v>
      </c>
      <c r="K216" s="59">
        <v>3.6999999999999998E-2</v>
      </c>
      <c r="L216" s="59">
        <v>0.10489999999999999</v>
      </c>
      <c r="M216" s="58">
        <v>51267.71</v>
      </c>
      <c r="N216" s="58">
        <v>110.03</v>
      </c>
      <c r="O216" s="58">
        <v>56.409861313</v>
      </c>
      <c r="P216" s="59">
        <v>8.0000000000000004E-4</v>
      </c>
      <c r="Q216" s="59">
        <v>1E-4</v>
      </c>
    </row>
    <row r="217" spans="1:17">
      <c r="A217" t="s">
        <v>3451</v>
      </c>
      <c r="B217" t="s">
        <v>2047</v>
      </c>
      <c r="C217" t="s">
        <v>2269</v>
      </c>
      <c r="D217" s="113" t="s">
        <v>3488</v>
      </c>
      <c r="E217" t="s">
        <v>547</v>
      </c>
      <c r="F217" t="s">
        <v>2270</v>
      </c>
      <c r="G217" t="s">
        <v>174</v>
      </c>
      <c r="H217" s="58">
        <v>1.48</v>
      </c>
      <c r="I217" t="s">
        <v>734</v>
      </c>
      <c r="J217" t="s">
        <v>98</v>
      </c>
      <c r="K217" s="59">
        <v>3.8800000000000001E-2</v>
      </c>
      <c r="L217" s="59">
        <v>5.0299999999999997E-2</v>
      </c>
      <c r="M217" s="58">
        <v>130166.66</v>
      </c>
      <c r="N217" s="58">
        <v>100.09</v>
      </c>
      <c r="O217" s="58">
        <v>130.28380999399999</v>
      </c>
      <c r="P217" s="59">
        <v>1.9E-3</v>
      </c>
      <c r="Q217" s="59">
        <v>2.9999999999999997E-4</v>
      </c>
    </row>
    <row r="218" spans="1:17">
      <c r="A218" t="s">
        <v>3451</v>
      </c>
      <c r="B218" t="s">
        <v>2047</v>
      </c>
      <c r="C218" t="s">
        <v>2271</v>
      </c>
      <c r="D218" s="113" t="s">
        <v>3488</v>
      </c>
      <c r="E218" t="s">
        <v>547</v>
      </c>
      <c r="F218" t="s">
        <v>2270</v>
      </c>
      <c r="G218" t="s">
        <v>174</v>
      </c>
      <c r="H218" s="58">
        <v>1.43</v>
      </c>
      <c r="I218" t="s">
        <v>734</v>
      </c>
      <c r="J218" t="s">
        <v>98</v>
      </c>
      <c r="K218" s="59">
        <v>7.0499999999999993E-2</v>
      </c>
      <c r="L218" s="59">
        <v>7.17E-2</v>
      </c>
      <c r="M218" s="58">
        <v>130166.66</v>
      </c>
      <c r="N218" s="58">
        <v>103.07</v>
      </c>
      <c r="O218" s="58">
        <v>134.16277646200001</v>
      </c>
      <c r="P218" s="59">
        <v>1.9E-3</v>
      </c>
      <c r="Q218" s="59">
        <v>2.9999999999999997E-4</v>
      </c>
    </row>
    <row r="219" spans="1:17">
      <c r="A219" t="s">
        <v>3452</v>
      </c>
      <c r="B219" t="s">
        <v>2047</v>
      </c>
      <c r="C219" t="s">
        <v>2332</v>
      </c>
      <c r="D219" s="113" t="s">
        <v>3488</v>
      </c>
      <c r="E219" t="s">
        <v>552</v>
      </c>
      <c r="F219" t="s">
        <v>2333</v>
      </c>
      <c r="G219" t="s">
        <v>127</v>
      </c>
      <c r="H219" s="58">
        <v>5.19</v>
      </c>
      <c r="I219" t="s">
        <v>675</v>
      </c>
      <c r="J219" t="s">
        <v>98</v>
      </c>
      <c r="K219" s="59">
        <v>0.04</v>
      </c>
      <c r="L219" s="59">
        <v>3.4099999999999998E-2</v>
      </c>
      <c r="M219" s="58">
        <v>260579.89</v>
      </c>
      <c r="N219" s="58">
        <v>115.56</v>
      </c>
      <c r="O219" s="58">
        <v>301.12612088399999</v>
      </c>
      <c r="P219" s="59">
        <v>4.3E-3</v>
      </c>
      <c r="Q219" s="59">
        <v>6.9999999999999999E-4</v>
      </c>
    </row>
    <row r="220" spans="1:17">
      <c r="A220" t="s">
        <v>3452</v>
      </c>
      <c r="B220" t="s">
        <v>2047</v>
      </c>
      <c r="C220" t="s">
        <v>2331</v>
      </c>
      <c r="D220" s="113" t="s">
        <v>3488</v>
      </c>
      <c r="E220" t="s">
        <v>552</v>
      </c>
      <c r="F220" t="s">
        <v>2144</v>
      </c>
      <c r="G220" t="s">
        <v>127</v>
      </c>
      <c r="H220" s="58">
        <v>5.18</v>
      </c>
      <c r="I220" t="s">
        <v>675</v>
      </c>
      <c r="J220" t="s">
        <v>98</v>
      </c>
      <c r="K220" s="59">
        <v>0.04</v>
      </c>
      <c r="L220" s="59">
        <v>3.4700000000000002E-2</v>
      </c>
      <c r="M220" s="58">
        <v>15860.09</v>
      </c>
      <c r="N220" s="58">
        <v>113.93</v>
      </c>
      <c r="O220" s="58">
        <v>18.069400537</v>
      </c>
      <c r="P220" s="59">
        <v>2.9999999999999997E-4</v>
      </c>
      <c r="Q220" s="59">
        <v>0</v>
      </c>
    </row>
    <row r="221" spans="1:17">
      <c r="A221" t="s">
        <v>3453</v>
      </c>
      <c r="B221" t="s">
        <v>2047</v>
      </c>
      <c r="C221" t="s">
        <v>2348</v>
      </c>
      <c r="D221" s="113" t="s">
        <v>3488</v>
      </c>
      <c r="E221" t="s">
        <v>552</v>
      </c>
      <c r="F221" t="s">
        <v>2349</v>
      </c>
      <c r="G221" t="s">
        <v>127</v>
      </c>
      <c r="H221" s="58">
        <v>4.37</v>
      </c>
      <c r="I221" t="s">
        <v>675</v>
      </c>
      <c r="J221" t="s">
        <v>98</v>
      </c>
      <c r="K221" s="59">
        <v>2.5399999999999999E-2</v>
      </c>
      <c r="L221" s="59">
        <v>2.12E-2</v>
      </c>
      <c r="M221" s="58">
        <v>157319.32</v>
      </c>
      <c r="N221" s="58">
        <v>115.92</v>
      </c>
      <c r="O221" s="58">
        <v>182.364555744</v>
      </c>
      <c r="P221" s="59">
        <v>2.5999999999999999E-3</v>
      </c>
      <c r="Q221" s="59">
        <v>4.0000000000000002E-4</v>
      </c>
    </row>
    <row r="222" spans="1:17">
      <c r="A222" t="s">
        <v>3454</v>
      </c>
      <c r="B222" t="s">
        <v>2089</v>
      </c>
      <c r="C222" t="s">
        <v>2338</v>
      </c>
      <c r="D222" s="113" t="s">
        <v>3488</v>
      </c>
      <c r="E222" t="s">
        <v>552</v>
      </c>
      <c r="F222" t="s">
        <v>2339</v>
      </c>
      <c r="G222" t="s">
        <v>127</v>
      </c>
      <c r="H222" s="58">
        <v>6.19</v>
      </c>
      <c r="I222" t="s">
        <v>675</v>
      </c>
      <c r="J222" t="s">
        <v>98</v>
      </c>
      <c r="K222" s="59">
        <v>8.0500000000000002E-2</v>
      </c>
      <c r="L222" s="59">
        <v>7.3700000000000002E-2</v>
      </c>
      <c r="M222" s="58">
        <v>127760.34</v>
      </c>
      <c r="N222" s="58">
        <v>107.27</v>
      </c>
      <c r="O222" s="58">
        <v>137.048516718</v>
      </c>
      <c r="P222" s="59">
        <v>2E-3</v>
      </c>
      <c r="Q222" s="59">
        <v>2.9999999999999997E-4</v>
      </c>
    </row>
    <row r="223" spans="1:17">
      <c r="A223" t="s">
        <v>3454</v>
      </c>
      <c r="B223" t="s">
        <v>2089</v>
      </c>
      <c r="C223" t="s">
        <v>2340</v>
      </c>
      <c r="D223" s="113" t="s">
        <v>3488</v>
      </c>
      <c r="E223" t="s">
        <v>552</v>
      </c>
      <c r="F223" t="s">
        <v>2341</v>
      </c>
      <c r="G223" t="s">
        <v>127</v>
      </c>
      <c r="H223" s="58">
        <v>6.19</v>
      </c>
      <c r="I223" t="s">
        <v>675</v>
      </c>
      <c r="J223" t="s">
        <v>98</v>
      </c>
      <c r="K223" s="59">
        <v>8.0500000000000002E-2</v>
      </c>
      <c r="L223" s="59">
        <v>7.3700000000000002E-2</v>
      </c>
      <c r="M223" s="58">
        <v>117195.29</v>
      </c>
      <c r="N223" s="58">
        <v>107.27</v>
      </c>
      <c r="O223" s="58">
        <v>125.71538758299999</v>
      </c>
      <c r="P223" s="59">
        <v>1.8E-3</v>
      </c>
      <c r="Q223" s="59">
        <v>2.9999999999999997E-4</v>
      </c>
    </row>
    <row r="224" spans="1:17">
      <c r="A224" t="s">
        <v>3454</v>
      </c>
      <c r="B224" t="s">
        <v>2089</v>
      </c>
      <c r="C224" t="s">
        <v>2342</v>
      </c>
      <c r="D224" s="113" t="s">
        <v>3488</v>
      </c>
      <c r="E224" t="s">
        <v>552</v>
      </c>
      <c r="F224" t="s">
        <v>412</v>
      </c>
      <c r="G224" t="s">
        <v>127</v>
      </c>
      <c r="H224" s="58">
        <v>6.19</v>
      </c>
      <c r="I224" t="s">
        <v>675</v>
      </c>
      <c r="J224" t="s">
        <v>98</v>
      </c>
      <c r="K224" s="59">
        <v>8.0500000000000002E-2</v>
      </c>
      <c r="L224" s="59">
        <v>7.3700000000000002E-2</v>
      </c>
      <c r="M224" s="58">
        <v>81881.399999999994</v>
      </c>
      <c r="N224" s="58">
        <v>107.27</v>
      </c>
      <c r="O224" s="58">
        <v>87.834177780000005</v>
      </c>
      <c r="P224" s="59">
        <v>1.2999999999999999E-3</v>
      </c>
      <c r="Q224" s="59">
        <v>2.0000000000000001E-4</v>
      </c>
    </row>
    <row r="225" spans="1:17">
      <c r="A225" t="s">
        <v>3454</v>
      </c>
      <c r="B225" t="s">
        <v>2089</v>
      </c>
      <c r="C225" t="s">
        <v>2334</v>
      </c>
      <c r="D225" s="113" t="s">
        <v>3488</v>
      </c>
      <c r="E225" t="s">
        <v>552</v>
      </c>
      <c r="F225" t="s">
        <v>2335</v>
      </c>
      <c r="G225" t="s">
        <v>127</v>
      </c>
      <c r="H225" s="58">
        <v>6.19</v>
      </c>
      <c r="I225" t="s">
        <v>675</v>
      </c>
      <c r="J225" t="s">
        <v>98</v>
      </c>
      <c r="K225" s="59">
        <v>8.0500000000000002E-2</v>
      </c>
      <c r="L225" s="59">
        <v>7.3700000000000002E-2</v>
      </c>
      <c r="M225" s="58">
        <v>30373.73</v>
      </c>
      <c r="N225" s="58">
        <v>107.27</v>
      </c>
      <c r="O225" s="58">
        <v>32.581900171000001</v>
      </c>
      <c r="P225" s="59">
        <v>5.0000000000000001E-4</v>
      </c>
      <c r="Q225" s="59">
        <v>1E-4</v>
      </c>
    </row>
    <row r="226" spans="1:17">
      <c r="A226" t="s">
        <v>3454</v>
      </c>
      <c r="B226" t="s">
        <v>2089</v>
      </c>
      <c r="C226" t="s">
        <v>2343</v>
      </c>
      <c r="D226" s="113" t="s">
        <v>3488</v>
      </c>
      <c r="E226" t="s">
        <v>552</v>
      </c>
      <c r="F226" t="s">
        <v>2344</v>
      </c>
      <c r="G226" t="s">
        <v>127</v>
      </c>
      <c r="H226" s="58">
        <v>6.19</v>
      </c>
      <c r="I226" t="s">
        <v>675</v>
      </c>
      <c r="J226" t="s">
        <v>98</v>
      </c>
      <c r="K226" s="59">
        <v>8.0500000000000002E-2</v>
      </c>
      <c r="L226" s="59">
        <v>7.3700000000000002E-2</v>
      </c>
      <c r="M226" s="58">
        <v>96991.63</v>
      </c>
      <c r="N226" s="58">
        <v>107.27</v>
      </c>
      <c r="O226" s="58">
        <v>104.042921501</v>
      </c>
      <c r="P226" s="59">
        <v>1.5E-3</v>
      </c>
      <c r="Q226" s="59">
        <v>2.0000000000000001E-4</v>
      </c>
    </row>
    <row r="227" spans="1:17">
      <c r="A227" t="s">
        <v>3454</v>
      </c>
      <c r="B227" t="s">
        <v>2089</v>
      </c>
      <c r="C227" t="s">
        <v>2345</v>
      </c>
      <c r="D227" s="113" t="s">
        <v>3488</v>
      </c>
      <c r="E227" t="s">
        <v>552</v>
      </c>
      <c r="F227" t="s">
        <v>2333</v>
      </c>
      <c r="G227" t="s">
        <v>127</v>
      </c>
      <c r="H227" s="58">
        <v>6.19</v>
      </c>
      <c r="I227" t="s">
        <v>675</v>
      </c>
      <c r="J227" t="s">
        <v>98</v>
      </c>
      <c r="K227" s="59">
        <v>8.0500000000000002E-2</v>
      </c>
      <c r="L227" s="59">
        <v>7.3700000000000002E-2</v>
      </c>
      <c r="M227" s="58">
        <v>60183.86</v>
      </c>
      <c r="N227" s="58">
        <v>107.27</v>
      </c>
      <c r="O227" s="58">
        <v>64.559226621999997</v>
      </c>
      <c r="P227" s="59">
        <v>8.9999999999999998E-4</v>
      </c>
      <c r="Q227" s="59">
        <v>1E-4</v>
      </c>
    </row>
    <row r="228" spans="1:17">
      <c r="A228" t="s">
        <v>3454</v>
      </c>
      <c r="B228" t="s">
        <v>2089</v>
      </c>
      <c r="C228" t="s">
        <v>2346</v>
      </c>
      <c r="D228" s="113" t="s">
        <v>3488</v>
      </c>
      <c r="E228" t="s">
        <v>552</v>
      </c>
      <c r="F228" t="s">
        <v>2347</v>
      </c>
      <c r="G228" t="s">
        <v>127</v>
      </c>
      <c r="H228" s="58">
        <v>6.19</v>
      </c>
      <c r="I228" t="s">
        <v>675</v>
      </c>
      <c r="J228" t="s">
        <v>98</v>
      </c>
      <c r="K228" s="59">
        <v>8.0500000000000002E-2</v>
      </c>
      <c r="L228" s="59">
        <v>7.3700000000000002E-2</v>
      </c>
      <c r="M228" s="58">
        <v>164107.70000000001</v>
      </c>
      <c r="N228" s="58">
        <v>107.27</v>
      </c>
      <c r="O228" s="58">
        <v>176.03832979000001</v>
      </c>
      <c r="P228" s="59">
        <v>2.5000000000000001E-3</v>
      </c>
      <c r="Q228" s="59">
        <v>4.0000000000000002E-4</v>
      </c>
    </row>
    <row r="229" spans="1:17">
      <c r="A229" t="s">
        <v>3454</v>
      </c>
      <c r="B229" t="s">
        <v>2089</v>
      </c>
      <c r="C229" t="s">
        <v>2336</v>
      </c>
      <c r="D229" s="113" t="s">
        <v>3488</v>
      </c>
      <c r="E229" t="s">
        <v>552</v>
      </c>
      <c r="F229" t="s">
        <v>2337</v>
      </c>
      <c r="G229" t="s">
        <v>127</v>
      </c>
      <c r="H229" s="58">
        <v>7.51</v>
      </c>
      <c r="I229" t="s">
        <v>675</v>
      </c>
      <c r="J229" t="s">
        <v>98</v>
      </c>
      <c r="K229" s="59">
        <v>0.03</v>
      </c>
      <c r="L229" s="59">
        <v>4.2799999999999998E-2</v>
      </c>
      <c r="M229" s="58">
        <v>151460.1</v>
      </c>
      <c r="N229" s="58">
        <v>102.2</v>
      </c>
      <c r="O229" s="58">
        <v>154.7922222</v>
      </c>
      <c r="P229" s="59">
        <v>2.2000000000000001E-3</v>
      </c>
      <c r="Q229" s="59">
        <v>2.9999999999999997E-4</v>
      </c>
    </row>
    <row r="230" spans="1:17">
      <c r="A230" t="s">
        <v>3455</v>
      </c>
      <c r="B230" t="s">
        <v>2089</v>
      </c>
      <c r="C230" t="s">
        <v>2353</v>
      </c>
      <c r="D230" s="113" t="s">
        <v>3488</v>
      </c>
      <c r="E230" t="s">
        <v>547</v>
      </c>
      <c r="F230" t="s">
        <v>2354</v>
      </c>
      <c r="G230" t="s">
        <v>174</v>
      </c>
      <c r="H230" s="58">
        <v>3.38</v>
      </c>
      <c r="I230" t="s">
        <v>321</v>
      </c>
      <c r="J230" t="s">
        <v>98</v>
      </c>
      <c r="K230" s="59">
        <v>2.3300000000000001E-2</v>
      </c>
      <c r="L230" s="59">
        <v>3.0800000000000001E-2</v>
      </c>
      <c r="M230" s="58">
        <v>191502.5</v>
      </c>
      <c r="N230" s="58">
        <v>110.49</v>
      </c>
      <c r="O230" s="58">
        <v>211.59111225000001</v>
      </c>
      <c r="P230" s="59">
        <v>3.0000000000000001E-3</v>
      </c>
      <c r="Q230" s="59">
        <v>5.0000000000000001E-4</v>
      </c>
    </row>
    <row r="231" spans="1:17">
      <c r="A231" t="s">
        <v>3456</v>
      </c>
      <c r="B231" t="s">
        <v>2089</v>
      </c>
      <c r="C231" t="s">
        <v>2285</v>
      </c>
      <c r="D231" s="113" t="s">
        <v>3488</v>
      </c>
      <c r="E231" t="s">
        <v>552</v>
      </c>
      <c r="F231" t="s">
        <v>2286</v>
      </c>
      <c r="G231" t="s">
        <v>127</v>
      </c>
      <c r="H231" s="58">
        <v>5.17</v>
      </c>
      <c r="I231" t="s">
        <v>675</v>
      </c>
      <c r="J231" t="s">
        <v>98</v>
      </c>
      <c r="K231" s="59">
        <v>2.9000000000000001E-2</v>
      </c>
      <c r="L231" s="59">
        <v>2.4299999999999999E-2</v>
      </c>
      <c r="M231" s="58">
        <v>415143.13</v>
      </c>
      <c r="N231" s="58">
        <v>116.59</v>
      </c>
      <c r="O231" s="58">
        <v>484.01537526700002</v>
      </c>
      <c r="P231" s="59">
        <v>6.8999999999999999E-3</v>
      </c>
      <c r="Q231" s="59">
        <v>1E-3</v>
      </c>
    </row>
    <row r="232" spans="1:17">
      <c r="A232" t="s">
        <v>3457</v>
      </c>
      <c r="B232" t="s">
        <v>2047</v>
      </c>
      <c r="C232" t="s">
        <v>2360</v>
      </c>
      <c r="D232" s="113" t="s">
        <v>3488</v>
      </c>
      <c r="E232" t="s">
        <v>295</v>
      </c>
      <c r="F232" t="s">
        <v>2361</v>
      </c>
      <c r="G232" t="s">
        <v>1885</v>
      </c>
      <c r="H232" s="58">
        <v>0.03</v>
      </c>
      <c r="I232" t="s">
        <v>110</v>
      </c>
      <c r="J232" t="s">
        <v>98</v>
      </c>
      <c r="K232" s="59">
        <v>2.0799999999999999E-2</v>
      </c>
      <c r="L232" s="59">
        <v>6.0900000000000003E-2</v>
      </c>
      <c r="M232" s="58">
        <v>19778.93</v>
      </c>
      <c r="N232" s="58">
        <v>100.33</v>
      </c>
      <c r="O232" s="58">
        <v>19.844200469</v>
      </c>
      <c r="P232" s="59">
        <v>2.9999999999999997E-4</v>
      </c>
      <c r="Q232" s="59">
        <v>0</v>
      </c>
    </row>
    <row r="233" spans="1:17">
      <c r="A233" t="s">
        <v>3458</v>
      </c>
      <c r="B233" t="s">
        <v>2047</v>
      </c>
      <c r="C233" t="s">
        <v>2405</v>
      </c>
      <c r="D233" s="113" t="s">
        <v>3488</v>
      </c>
      <c r="E233" t="s">
        <v>866</v>
      </c>
      <c r="F233" t="s">
        <v>2406</v>
      </c>
      <c r="G233" t="s">
        <v>1885</v>
      </c>
      <c r="H233" s="58">
        <v>4.8899999999999997</v>
      </c>
      <c r="I233" t="s">
        <v>341</v>
      </c>
      <c r="J233" t="s">
        <v>98</v>
      </c>
      <c r="K233" s="59">
        <v>7.85E-2</v>
      </c>
      <c r="L233" s="59">
        <v>7.9500000000000001E-2</v>
      </c>
      <c r="M233" s="58">
        <v>552505.25</v>
      </c>
      <c r="N233" s="58">
        <v>100.43</v>
      </c>
      <c r="O233" s="58">
        <v>554.88102257499997</v>
      </c>
      <c r="P233" s="59">
        <v>7.9000000000000008E-3</v>
      </c>
      <c r="Q233" s="59">
        <v>1.1999999999999999E-3</v>
      </c>
    </row>
    <row r="234" spans="1:17">
      <c r="A234" t="s">
        <v>3397</v>
      </c>
      <c r="B234" t="s">
        <v>2047</v>
      </c>
      <c r="C234" t="s">
        <v>2387</v>
      </c>
      <c r="D234" s="113" t="s">
        <v>3488</v>
      </c>
      <c r="E234" t="s">
        <v>616</v>
      </c>
      <c r="F234" t="s">
        <v>277</v>
      </c>
      <c r="G234" t="s">
        <v>127</v>
      </c>
      <c r="H234" s="58">
        <v>4.03</v>
      </c>
      <c r="I234" t="s">
        <v>113</v>
      </c>
      <c r="J234" t="s">
        <v>98</v>
      </c>
      <c r="K234" s="59">
        <v>4.8899999999999999E-2</v>
      </c>
      <c r="L234" s="59">
        <v>5.3699999999999998E-2</v>
      </c>
      <c r="M234" s="58">
        <v>364943.75</v>
      </c>
      <c r="N234" s="58">
        <v>99.52</v>
      </c>
      <c r="O234" s="58">
        <v>363.19202000000001</v>
      </c>
      <c r="P234" s="59">
        <v>5.1999999999999998E-3</v>
      </c>
      <c r="Q234" s="59">
        <v>8.0000000000000004E-4</v>
      </c>
    </row>
    <row r="235" spans="1:17">
      <c r="A235" t="s">
        <v>3397</v>
      </c>
      <c r="B235" t="s">
        <v>2047</v>
      </c>
      <c r="C235" t="s">
        <v>2399</v>
      </c>
      <c r="D235" s="113" t="s">
        <v>3488</v>
      </c>
      <c r="E235" t="s">
        <v>616</v>
      </c>
      <c r="F235" t="s">
        <v>2400</v>
      </c>
      <c r="G235" t="s">
        <v>127</v>
      </c>
      <c r="H235" s="58">
        <v>3.99</v>
      </c>
      <c r="I235" t="s">
        <v>113</v>
      </c>
      <c r="J235" t="s">
        <v>98</v>
      </c>
      <c r="K235" s="59">
        <v>4.5100000000000001E-2</v>
      </c>
      <c r="L235" s="59">
        <v>6.3500000000000001E-2</v>
      </c>
      <c r="M235" s="58">
        <v>452283.17</v>
      </c>
      <c r="N235" s="58">
        <v>94.34</v>
      </c>
      <c r="O235" s="58">
        <v>426.68394257800003</v>
      </c>
      <c r="P235" s="59">
        <v>6.1000000000000004E-3</v>
      </c>
      <c r="Q235" s="59">
        <v>8.9999999999999998E-4</v>
      </c>
    </row>
    <row r="236" spans="1:17">
      <c r="A236" t="s">
        <v>3397</v>
      </c>
      <c r="B236" t="s">
        <v>2047</v>
      </c>
      <c r="C236" t="s">
        <v>2401</v>
      </c>
      <c r="D236" s="113" t="s">
        <v>3488</v>
      </c>
      <c r="E236" t="s">
        <v>616</v>
      </c>
      <c r="F236" t="s">
        <v>2402</v>
      </c>
      <c r="G236" t="s">
        <v>127</v>
      </c>
      <c r="H236" s="58">
        <v>3.84</v>
      </c>
      <c r="I236" t="s">
        <v>113</v>
      </c>
      <c r="J236" t="s">
        <v>98</v>
      </c>
      <c r="K236" s="59">
        <v>4.5499999999999999E-2</v>
      </c>
      <c r="L236" s="59">
        <v>9.06E-2</v>
      </c>
      <c r="M236" s="58">
        <v>415401.58</v>
      </c>
      <c r="N236" s="58">
        <v>85.62</v>
      </c>
      <c r="O236" s="58">
        <v>355.66683279599999</v>
      </c>
      <c r="P236" s="59">
        <v>5.1000000000000004E-3</v>
      </c>
      <c r="Q236" s="59">
        <v>8.0000000000000004E-4</v>
      </c>
    </row>
    <row r="237" spans="1:17">
      <c r="A237" t="s">
        <v>3397</v>
      </c>
      <c r="B237" t="s">
        <v>2047</v>
      </c>
      <c r="C237" t="s">
        <v>2390</v>
      </c>
      <c r="D237" s="113" t="s">
        <v>3488</v>
      </c>
      <c r="E237" t="s">
        <v>616</v>
      </c>
      <c r="F237" t="s">
        <v>2391</v>
      </c>
      <c r="G237" t="s">
        <v>127</v>
      </c>
      <c r="H237" s="58">
        <v>4.25</v>
      </c>
      <c r="I237" t="s">
        <v>113</v>
      </c>
      <c r="J237" t="s">
        <v>98</v>
      </c>
      <c r="K237" s="59">
        <v>4.2799999999999998E-2</v>
      </c>
      <c r="L237" s="59">
        <v>7.1300000000000002E-2</v>
      </c>
      <c r="M237" s="58">
        <v>338550.01</v>
      </c>
      <c r="N237" s="58">
        <v>90.07</v>
      </c>
      <c r="O237" s="58">
        <v>304.93199400700001</v>
      </c>
      <c r="P237" s="59">
        <v>4.4000000000000003E-3</v>
      </c>
      <c r="Q237" s="59">
        <v>6.9999999999999999E-4</v>
      </c>
    </row>
    <row r="238" spans="1:17">
      <c r="A238" t="s">
        <v>3397</v>
      </c>
      <c r="B238" t="s">
        <v>2047</v>
      </c>
      <c r="C238" t="s">
        <v>2392</v>
      </c>
      <c r="D238" s="113" t="s">
        <v>3488</v>
      </c>
      <c r="E238" t="s">
        <v>616</v>
      </c>
      <c r="F238" t="s">
        <v>2393</v>
      </c>
      <c r="G238" t="s">
        <v>127</v>
      </c>
      <c r="H238" s="58">
        <v>4.21</v>
      </c>
      <c r="I238" t="s">
        <v>113</v>
      </c>
      <c r="J238" t="s">
        <v>98</v>
      </c>
      <c r="K238" s="59">
        <v>5.28E-2</v>
      </c>
      <c r="L238" s="59">
        <v>6.5699999999999995E-2</v>
      </c>
      <c r="M238" s="58">
        <v>543412.32999999996</v>
      </c>
      <c r="N238" s="58">
        <v>96.4</v>
      </c>
      <c r="O238" s="58">
        <v>523.84948612000005</v>
      </c>
      <c r="P238" s="59">
        <v>7.4999999999999997E-3</v>
      </c>
      <c r="Q238" s="59">
        <v>1.1000000000000001E-3</v>
      </c>
    </row>
    <row r="239" spans="1:17">
      <c r="A239" t="s">
        <v>3397</v>
      </c>
      <c r="B239" t="s">
        <v>2047</v>
      </c>
      <c r="C239" t="s">
        <v>2394</v>
      </c>
      <c r="D239" s="113" t="s">
        <v>3488</v>
      </c>
      <c r="E239" t="s">
        <v>616</v>
      </c>
      <c r="F239" t="s">
        <v>2395</v>
      </c>
      <c r="G239" t="s">
        <v>127</v>
      </c>
      <c r="H239" s="58">
        <v>4.12</v>
      </c>
      <c r="I239" t="s">
        <v>113</v>
      </c>
      <c r="J239" t="s">
        <v>98</v>
      </c>
      <c r="K239" s="59">
        <v>5.6000000000000001E-2</v>
      </c>
      <c r="L239" s="59">
        <v>7.8299999999999995E-2</v>
      </c>
      <c r="M239" s="58">
        <v>672535.25</v>
      </c>
      <c r="N239" s="58">
        <v>93.15</v>
      </c>
      <c r="O239" s="58">
        <v>626.46658537500002</v>
      </c>
      <c r="P239" s="59">
        <v>8.9999999999999993E-3</v>
      </c>
      <c r="Q239" s="59">
        <v>1.4E-3</v>
      </c>
    </row>
    <row r="240" spans="1:17">
      <c r="A240" t="s">
        <v>3397</v>
      </c>
      <c r="B240" t="s">
        <v>2047</v>
      </c>
      <c r="C240" t="s">
        <v>2403</v>
      </c>
      <c r="D240" s="113" t="s">
        <v>3488</v>
      </c>
      <c r="E240" t="s">
        <v>616</v>
      </c>
      <c r="F240" t="s">
        <v>2404</v>
      </c>
      <c r="G240" t="s">
        <v>127</v>
      </c>
      <c r="H240" s="58">
        <v>3.66</v>
      </c>
      <c r="I240" t="s">
        <v>113</v>
      </c>
      <c r="J240" t="s">
        <v>98</v>
      </c>
      <c r="K240" s="59">
        <v>7.2700000000000001E-2</v>
      </c>
      <c r="L240" s="59">
        <v>9.7100000000000006E-2</v>
      </c>
      <c r="M240" s="58">
        <v>368362.7</v>
      </c>
      <c r="N240" s="58">
        <v>93.99</v>
      </c>
      <c r="O240" s="58">
        <v>346.22410172999997</v>
      </c>
      <c r="P240" s="59">
        <v>4.8999999999999998E-3</v>
      </c>
      <c r="Q240" s="59">
        <v>6.9999999999999999E-4</v>
      </c>
    </row>
    <row r="241" spans="1:17">
      <c r="A241" t="s">
        <v>3397</v>
      </c>
      <c r="B241" t="s">
        <v>2047</v>
      </c>
      <c r="C241" t="s">
        <v>2396</v>
      </c>
      <c r="D241" s="113" t="s">
        <v>3488</v>
      </c>
      <c r="E241" t="s">
        <v>616</v>
      </c>
      <c r="F241" t="s">
        <v>235</v>
      </c>
      <c r="G241" t="s">
        <v>127</v>
      </c>
      <c r="H241" s="58">
        <v>4.1500000000000004</v>
      </c>
      <c r="I241" t="s">
        <v>113</v>
      </c>
      <c r="J241" t="s">
        <v>98</v>
      </c>
      <c r="K241" s="59">
        <v>6.2E-2</v>
      </c>
      <c r="L241" s="59">
        <v>6.1800000000000001E-2</v>
      </c>
      <c r="M241" s="58">
        <v>658850.84</v>
      </c>
      <c r="N241" s="58">
        <v>101.95</v>
      </c>
      <c r="O241" s="58">
        <v>671.69843137999999</v>
      </c>
      <c r="P241" s="59">
        <v>9.5999999999999992E-3</v>
      </c>
      <c r="Q241" s="59">
        <v>1.5E-3</v>
      </c>
    </row>
    <row r="242" spans="1:17">
      <c r="A242" t="s">
        <v>3397</v>
      </c>
      <c r="B242" t="s">
        <v>2047</v>
      </c>
      <c r="C242" t="s">
        <v>2397</v>
      </c>
      <c r="D242" s="113" t="s">
        <v>3488</v>
      </c>
      <c r="E242" t="s">
        <v>616</v>
      </c>
      <c r="F242" t="s">
        <v>2398</v>
      </c>
      <c r="G242" t="s">
        <v>127</v>
      </c>
      <c r="H242" s="58">
        <v>4.1399999999999997</v>
      </c>
      <c r="I242" t="s">
        <v>113</v>
      </c>
      <c r="J242" t="s">
        <v>98</v>
      </c>
      <c r="K242" s="59">
        <v>6.3399999999999998E-2</v>
      </c>
      <c r="L242" s="59">
        <v>6.2E-2</v>
      </c>
      <c r="M242" s="58">
        <v>715456.65</v>
      </c>
      <c r="N242" s="58">
        <v>102.47</v>
      </c>
      <c r="O242" s="58">
        <v>733.12842925500001</v>
      </c>
      <c r="P242" s="59">
        <v>1.0500000000000001E-2</v>
      </c>
      <c r="Q242" s="59">
        <v>1.6000000000000001E-3</v>
      </c>
    </row>
    <row r="243" spans="1:17">
      <c r="A243" t="s">
        <v>3397</v>
      </c>
      <c r="B243" t="s">
        <v>2089</v>
      </c>
      <c r="C243" t="s">
        <v>2388</v>
      </c>
      <c r="D243" s="113" t="s">
        <v>3488</v>
      </c>
      <c r="E243" t="s">
        <v>616</v>
      </c>
      <c r="F243" t="s">
        <v>2389</v>
      </c>
      <c r="G243" t="s">
        <v>127</v>
      </c>
      <c r="H243" s="58">
        <v>5.82</v>
      </c>
      <c r="I243" t="s">
        <v>113</v>
      </c>
      <c r="J243" t="s">
        <v>98</v>
      </c>
      <c r="K243" s="59">
        <v>7.3599999999999999E-2</v>
      </c>
      <c r="L243" s="59">
        <v>6.6000000000000003E-2</v>
      </c>
      <c r="M243" s="58">
        <v>286330.76</v>
      </c>
      <c r="N243" s="58">
        <v>106.9</v>
      </c>
      <c r="O243" s="58">
        <v>306.08758244000001</v>
      </c>
      <c r="P243" s="59">
        <v>4.4000000000000003E-3</v>
      </c>
      <c r="Q243" s="59">
        <v>6.9999999999999999E-4</v>
      </c>
    </row>
    <row r="244" spans="1:17">
      <c r="A244" t="s">
        <v>3412</v>
      </c>
      <c r="B244" t="s">
        <v>2089</v>
      </c>
      <c r="C244" t="s">
        <v>2417</v>
      </c>
      <c r="D244" s="113" t="s">
        <v>3488</v>
      </c>
      <c r="E244" t="s">
        <v>616</v>
      </c>
      <c r="F244" t="s">
        <v>2418</v>
      </c>
      <c r="G244" t="s">
        <v>127</v>
      </c>
      <c r="H244" s="58">
        <v>1.73</v>
      </c>
      <c r="I244" t="s">
        <v>110</v>
      </c>
      <c r="J244" t="s">
        <v>98</v>
      </c>
      <c r="K244" s="59">
        <v>6.7500000000000004E-2</v>
      </c>
      <c r="L244" s="59">
        <v>7.1800000000000003E-2</v>
      </c>
      <c r="M244" s="58">
        <v>282033.37</v>
      </c>
      <c r="N244" s="58">
        <v>99.67</v>
      </c>
      <c r="O244" s="58">
        <v>281.10265987899999</v>
      </c>
      <c r="P244" s="59">
        <v>4.0000000000000001E-3</v>
      </c>
      <c r="Q244" s="59">
        <v>5.9999999999999995E-4</v>
      </c>
    </row>
    <row r="245" spans="1:17">
      <c r="A245" t="s">
        <v>3412</v>
      </c>
      <c r="B245" t="s">
        <v>2089</v>
      </c>
      <c r="C245" t="s">
        <v>2416</v>
      </c>
      <c r="D245" s="113" t="s">
        <v>3488</v>
      </c>
      <c r="E245" t="s">
        <v>616</v>
      </c>
      <c r="F245" t="s">
        <v>593</v>
      </c>
      <c r="G245" t="s">
        <v>127</v>
      </c>
      <c r="H245" s="58">
        <v>1.73</v>
      </c>
      <c r="I245" t="s">
        <v>110</v>
      </c>
      <c r="J245" t="s">
        <v>98</v>
      </c>
      <c r="K245" s="59">
        <v>6.7500000000000004E-2</v>
      </c>
      <c r="L245" s="59">
        <v>7.17E-2</v>
      </c>
      <c r="M245" s="58">
        <v>90333.23</v>
      </c>
      <c r="N245" s="58">
        <v>99.67</v>
      </c>
      <c r="O245" s="58">
        <v>90.035130340999999</v>
      </c>
      <c r="P245" s="59">
        <v>1.2999999999999999E-3</v>
      </c>
      <c r="Q245" s="59">
        <v>2.0000000000000001E-4</v>
      </c>
    </row>
    <row r="246" spans="1:17">
      <c r="A246" t="s">
        <v>3412</v>
      </c>
      <c r="B246" t="s">
        <v>2089</v>
      </c>
      <c r="C246" t="s">
        <v>2419</v>
      </c>
      <c r="D246" s="113" t="s">
        <v>3488</v>
      </c>
      <c r="E246" t="s">
        <v>616</v>
      </c>
      <c r="F246" t="s">
        <v>446</v>
      </c>
      <c r="G246" t="s">
        <v>127</v>
      </c>
      <c r="H246" s="58">
        <v>1.73</v>
      </c>
      <c r="I246" t="s">
        <v>110</v>
      </c>
      <c r="J246" t="s">
        <v>98</v>
      </c>
      <c r="K246" s="59">
        <v>6.7500000000000004E-2</v>
      </c>
      <c r="L246" s="59">
        <v>7.17E-2</v>
      </c>
      <c r="M246" s="58">
        <v>129808.16</v>
      </c>
      <c r="N246" s="58">
        <v>99.67</v>
      </c>
      <c r="O246" s="58">
        <v>129.37979307200001</v>
      </c>
      <c r="P246" s="59">
        <v>1.8E-3</v>
      </c>
      <c r="Q246" s="59">
        <v>2.9999999999999997E-4</v>
      </c>
    </row>
    <row r="247" spans="1:17">
      <c r="A247" t="s">
        <v>3412</v>
      </c>
      <c r="B247" t="s">
        <v>2089</v>
      </c>
      <c r="C247" t="s">
        <v>2420</v>
      </c>
      <c r="D247" s="113" t="s">
        <v>3488</v>
      </c>
      <c r="E247" t="s">
        <v>616</v>
      </c>
      <c r="F247" t="s">
        <v>357</v>
      </c>
      <c r="G247" t="s">
        <v>127</v>
      </c>
      <c r="H247" s="58">
        <v>1.73</v>
      </c>
      <c r="I247" t="s">
        <v>110</v>
      </c>
      <c r="J247" t="s">
        <v>98</v>
      </c>
      <c r="K247" s="59">
        <v>6.7500000000000004E-2</v>
      </c>
      <c r="L247" s="59">
        <v>7.17E-2</v>
      </c>
      <c r="M247" s="58">
        <v>131415.69</v>
      </c>
      <c r="N247" s="58">
        <v>99.67</v>
      </c>
      <c r="O247" s="58">
        <v>130.98201822300001</v>
      </c>
      <c r="P247" s="59">
        <v>1.9E-3</v>
      </c>
      <c r="Q247" s="59">
        <v>2.9999999999999997E-4</v>
      </c>
    </row>
    <row r="248" spans="1:17">
      <c r="A248" t="s">
        <v>3412</v>
      </c>
      <c r="B248" t="s">
        <v>2089</v>
      </c>
      <c r="C248" t="s">
        <v>2421</v>
      </c>
      <c r="D248" s="113" t="s">
        <v>3488</v>
      </c>
      <c r="E248" t="s">
        <v>616</v>
      </c>
      <c r="F248" t="s">
        <v>604</v>
      </c>
      <c r="G248" t="s">
        <v>127</v>
      </c>
      <c r="H248" s="58">
        <v>1.73</v>
      </c>
      <c r="I248" t="s">
        <v>110</v>
      </c>
      <c r="J248" t="s">
        <v>98</v>
      </c>
      <c r="K248" s="59">
        <v>6.7500000000000004E-2</v>
      </c>
      <c r="L248" s="59">
        <v>7.17E-2</v>
      </c>
      <c r="M248" s="58">
        <v>77085.820000000007</v>
      </c>
      <c r="N248" s="58">
        <v>99.67</v>
      </c>
      <c r="O248" s="58">
        <v>76.831436793999998</v>
      </c>
      <c r="P248" s="59">
        <v>1.1000000000000001E-3</v>
      </c>
      <c r="Q248" s="59">
        <v>2.0000000000000001E-4</v>
      </c>
    </row>
    <row r="249" spans="1:17">
      <c r="A249" t="s">
        <v>3412</v>
      </c>
      <c r="B249" t="s">
        <v>2089</v>
      </c>
      <c r="C249" t="s">
        <v>2414</v>
      </c>
      <c r="D249" s="113" t="s">
        <v>3488</v>
      </c>
      <c r="E249" t="s">
        <v>616</v>
      </c>
      <c r="F249" t="s">
        <v>333</v>
      </c>
      <c r="G249" t="s">
        <v>127</v>
      </c>
      <c r="H249" s="58">
        <v>1.73</v>
      </c>
      <c r="I249" t="s">
        <v>110</v>
      </c>
      <c r="J249" t="s">
        <v>98</v>
      </c>
      <c r="K249" s="59">
        <v>6.7500000000000004E-2</v>
      </c>
      <c r="L249" s="59">
        <v>7.17E-2</v>
      </c>
      <c r="M249" s="58">
        <v>190192.93</v>
      </c>
      <c r="N249" s="58">
        <v>99.67</v>
      </c>
      <c r="O249" s="58">
        <v>189.56529333099999</v>
      </c>
      <c r="P249" s="59">
        <v>2.7000000000000001E-3</v>
      </c>
      <c r="Q249" s="59">
        <v>4.0000000000000002E-4</v>
      </c>
    </row>
    <row r="250" spans="1:17">
      <c r="A250" t="s">
        <v>3412</v>
      </c>
      <c r="B250" t="s">
        <v>2089</v>
      </c>
      <c r="C250" t="s">
        <v>2422</v>
      </c>
      <c r="D250" s="113" t="s">
        <v>3488</v>
      </c>
      <c r="E250" t="s">
        <v>616</v>
      </c>
      <c r="F250" t="s">
        <v>503</v>
      </c>
      <c r="G250" t="s">
        <v>127</v>
      </c>
      <c r="H250" s="58">
        <v>1.73</v>
      </c>
      <c r="I250" t="s">
        <v>110</v>
      </c>
      <c r="J250" t="s">
        <v>98</v>
      </c>
      <c r="K250" s="59">
        <v>6.7500000000000004E-2</v>
      </c>
      <c r="L250" s="59">
        <v>7.17E-2</v>
      </c>
      <c r="M250" s="58">
        <v>122923.56</v>
      </c>
      <c r="N250" s="58">
        <v>99.67</v>
      </c>
      <c r="O250" s="58">
        <v>122.517912252</v>
      </c>
      <c r="P250" s="59">
        <v>1.8E-3</v>
      </c>
      <c r="Q250" s="59">
        <v>2.9999999999999997E-4</v>
      </c>
    </row>
    <row r="251" spans="1:17">
      <c r="A251" t="s">
        <v>3412</v>
      </c>
      <c r="B251" t="s">
        <v>2089</v>
      </c>
      <c r="C251" t="s">
        <v>2423</v>
      </c>
      <c r="D251" s="113" t="s">
        <v>3488</v>
      </c>
      <c r="E251" t="s">
        <v>616</v>
      </c>
      <c r="F251" t="s">
        <v>290</v>
      </c>
      <c r="G251" t="s">
        <v>127</v>
      </c>
      <c r="H251" s="58">
        <v>1.73</v>
      </c>
      <c r="I251" t="s">
        <v>110</v>
      </c>
      <c r="J251" t="s">
        <v>98</v>
      </c>
      <c r="K251" s="59">
        <v>6.7500000000000004E-2</v>
      </c>
      <c r="L251" s="59">
        <v>7.17E-2</v>
      </c>
      <c r="M251" s="58">
        <v>66399.98</v>
      </c>
      <c r="N251" s="58">
        <v>99.67</v>
      </c>
      <c r="O251" s="58">
        <v>66.180860065999994</v>
      </c>
      <c r="P251" s="59">
        <v>8.9999999999999998E-4</v>
      </c>
      <c r="Q251" s="59">
        <v>1E-4</v>
      </c>
    </row>
    <row r="252" spans="1:17">
      <c r="A252" t="s">
        <v>3412</v>
      </c>
      <c r="B252" t="s">
        <v>2089</v>
      </c>
      <c r="C252" t="s">
        <v>2424</v>
      </c>
      <c r="D252" s="113" t="s">
        <v>3488</v>
      </c>
      <c r="E252" t="s">
        <v>616</v>
      </c>
      <c r="F252" t="s">
        <v>287</v>
      </c>
      <c r="G252" t="s">
        <v>127</v>
      </c>
      <c r="H252" s="58">
        <v>1.73</v>
      </c>
      <c r="I252" t="s">
        <v>110</v>
      </c>
      <c r="J252" t="s">
        <v>98</v>
      </c>
      <c r="K252" s="59">
        <v>6.7500000000000004E-2</v>
      </c>
      <c r="L252" s="59">
        <v>7.17E-2</v>
      </c>
      <c r="M252" s="58">
        <v>92076.98</v>
      </c>
      <c r="N252" s="58">
        <v>99.67</v>
      </c>
      <c r="O252" s="58">
        <v>91.773125965999995</v>
      </c>
      <c r="P252" s="59">
        <v>1.2999999999999999E-3</v>
      </c>
      <c r="Q252" s="59">
        <v>2.0000000000000001E-4</v>
      </c>
    </row>
    <row r="253" spans="1:17">
      <c r="A253" t="s">
        <v>3412</v>
      </c>
      <c r="B253" t="s">
        <v>2089</v>
      </c>
      <c r="C253" t="s">
        <v>2425</v>
      </c>
      <c r="D253" s="113" t="s">
        <v>3488</v>
      </c>
      <c r="E253" t="s">
        <v>616</v>
      </c>
      <c r="F253" t="s">
        <v>529</v>
      </c>
      <c r="G253" t="s">
        <v>127</v>
      </c>
      <c r="H253" s="58">
        <v>1.73</v>
      </c>
      <c r="I253" t="s">
        <v>110</v>
      </c>
      <c r="J253" t="s">
        <v>98</v>
      </c>
      <c r="K253" s="59">
        <v>6.7500000000000004E-2</v>
      </c>
      <c r="L253" s="59">
        <v>7.17E-2</v>
      </c>
      <c r="M253" s="58">
        <v>172387.18</v>
      </c>
      <c r="N253" s="58">
        <v>99.67</v>
      </c>
      <c r="O253" s="58">
        <v>171.81830230599999</v>
      </c>
      <c r="P253" s="59">
        <v>2.5000000000000001E-3</v>
      </c>
      <c r="Q253" s="59">
        <v>4.0000000000000002E-4</v>
      </c>
    </row>
    <row r="254" spans="1:17">
      <c r="A254" t="s">
        <v>3412</v>
      </c>
      <c r="B254" t="s">
        <v>2089</v>
      </c>
      <c r="C254" t="s">
        <v>2426</v>
      </c>
      <c r="D254" s="113" t="s">
        <v>3488</v>
      </c>
      <c r="E254" t="s">
        <v>616</v>
      </c>
      <c r="F254" t="s">
        <v>229</v>
      </c>
      <c r="G254" t="s">
        <v>127</v>
      </c>
      <c r="H254" s="58">
        <v>1.73</v>
      </c>
      <c r="I254" t="s">
        <v>110</v>
      </c>
      <c r="J254" t="s">
        <v>98</v>
      </c>
      <c r="K254" s="59">
        <v>6.7500000000000004E-2</v>
      </c>
      <c r="L254" s="59">
        <v>7.17E-2</v>
      </c>
      <c r="M254" s="58">
        <v>125281.63</v>
      </c>
      <c r="N254" s="58">
        <v>99.67</v>
      </c>
      <c r="O254" s="58">
        <v>124.868200621</v>
      </c>
      <c r="P254" s="59">
        <v>1.8E-3</v>
      </c>
      <c r="Q254" s="59">
        <v>2.9999999999999997E-4</v>
      </c>
    </row>
    <row r="255" spans="1:17">
      <c r="A255" t="s">
        <v>3412</v>
      </c>
      <c r="B255" t="s">
        <v>2089</v>
      </c>
      <c r="C255" t="s">
        <v>2427</v>
      </c>
      <c r="D255" s="113" t="s">
        <v>3488</v>
      </c>
      <c r="E255" t="s">
        <v>616</v>
      </c>
      <c r="F255" t="s">
        <v>223</v>
      </c>
      <c r="G255" t="s">
        <v>127</v>
      </c>
      <c r="H255" s="58">
        <v>1.73</v>
      </c>
      <c r="I255" t="s">
        <v>110</v>
      </c>
      <c r="J255" t="s">
        <v>98</v>
      </c>
      <c r="K255" s="59">
        <v>6.7500000000000004E-2</v>
      </c>
      <c r="L255" s="59">
        <v>7.17E-2</v>
      </c>
      <c r="M255" s="58">
        <v>87922.01</v>
      </c>
      <c r="N255" s="58">
        <v>99.67</v>
      </c>
      <c r="O255" s="58">
        <v>87.631867366999998</v>
      </c>
      <c r="P255" s="59">
        <v>1.2999999999999999E-3</v>
      </c>
      <c r="Q255" s="59">
        <v>2.0000000000000001E-4</v>
      </c>
    </row>
    <row r="256" spans="1:17">
      <c r="A256" t="s">
        <v>3412</v>
      </c>
      <c r="B256" t="s">
        <v>2089</v>
      </c>
      <c r="C256" t="s">
        <v>2428</v>
      </c>
      <c r="D256" s="113" t="s">
        <v>3488</v>
      </c>
      <c r="E256" t="s">
        <v>616</v>
      </c>
      <c r="F256" t="s">
        <v>246</v>
      </c>
      <c r="G256" t="s">
        <v>127</v>
      </c>
      <c r="H256" s="58">
        <v>1.73</v>
      </c>
      <c r="I256" t="s">
        <v>110</v>
      </c>
      <c r="J256" t="s">
        <v>98</v>
      </c>
      <c r="K256" s="59">
        <v>6.7500000000000004E-2</v>
      </c>
      <c r="L256" s="59">
        <v>7.17E-2</v>
      </c>
      <c r="M256" s="58">
        <v>133192.06</v>
      </c>
      <c r="N256" s="58">
        <v>99.67</v>
      </c>
      <c r="O256" s="58">
        <v>132.75252620200001</v>
      </c>
      <c r="P256" s="59">
        <v>1.9E-3</v>
      </c>
      <c r="Q256" s="59">
        <v>2.9999999999999997E-4</v>
      </c>
    </row>
    <row r="257" spans="1:17">
      <c r="A257" t="s">
        <v>3412</v>
      </c>
      <c r="B257" t="s">
        <v>2089</v>
      </c>
      <c r="C257" t="s">
        <v>2429</v>
      </c>
      <c r="D257" s="113" t="s">
        <v>3488</v>
      </c>
      <c r="E257" t="s">
        <v>616</v>
      </c>
      <c r="F257" t="s">
        <v>249</v>
      </c>
      <c r="G257" t="s">
        <v>127</v>
      </c>
      <c r="H257" s="58">
        <v>1.73</v>
      </c>
      <c r="I257" t="s">
        <v>110</v>
      </c>
      <c r="J257" t="s">
        <v>98</v>
      </c>
      <c r="K257" s="59">
        <v>6.7500000000000004E-2</v>
      </c>
      <c r="L257" s="59">
        <v>7.17E-2</v>
      </c>
      <c r="M257" s="58">
        <v>99607.6</v>
      </c>
      <c r="N257" s="58">
        <v>99.67</v>
      </c>
      <c r="O257" s="58">
        <v>99.278894919999999</v>
      </c>
      <c r="P257" s="59">
        <v>1.4E-3</v>
      </c>
      <c r="Q257" s="59">
        <v>2.0000000000000001E-4</v>
      </c>
    </row>
    <row r="258" spans="1:17">
      <c r="A258" t="s">
        <v>3412</v>
      </c>
      <c r="B258" t="s">
        <v>2089</v>
      </c>
      <c r="C258" t="s">
        <v>2410</v>
      </c>
      <c r="D258" s="113" t="s">
        <v>3488</v>
      </c>
      <c r="E258" t="s">
        <v>616</v>
      </c>
      <c r="F258" t="s">
        <v>773</v>
      </c>
      <c r="G258" t="s">
        <v>127</v>
      </c>
      <c r="H258" s="58">
        <v>1.82</v>
      </c>
      <c r="I258" t="s">
        <v>110</v>
      </c>
      <c r="J258" t="s">
        <v>98</v>
      </c>
      <c r="K258" s="59">
        <v>6.9500000000000006E-2</v>
      </c>
      <c r="L258" s="59">
        <v>7.1400000000000005E-2</v>
      </c>
      <c r="M258" s="58">
        <v>128066.79</v>
      </c>
      <c r="N258" s="58">
        <v>100.05</v>
      </c>
      <c r="O258" s="58">
        <v>128.13082339499999</v>
      </c>
      <c r="P258" s="59">
        <v>1.8E-3</v>
      </c>
      <c r="Q258" s="59">
        <v>2.9999999999999997E-4</v>
      </c>
    </row>
    <row r="259" spans="1:17">
      <c r="A259" t="s">
        <v>3412</v>
      </c>
      <c r="B259" t="s">
        <v>2089</v>
      </c>
      <c r="C259" t="s">
        <v>2411</v>
      </c>
      <c r="D259" s="113" t="s">
        <v>3488</v>
      </c>
      <c r="E259" t="s">
        <v>616</v>
      </c>
      <c r="F259" t="s">
        <v>241</v>
      </c>
      <c r="G259" t="s">
        <v>127</v>
      </c>
      <c r="H259" s="58">
        <v>1.82</v>
      </c>
      <c r="I259" t="s">
        <v>110</v>
      </c>
      <c r="J259" t="s">
        <v>98</v>
      </c>
      <c r="K259" s="59">
        <v>6.9500000000000006E-2</v>
      </c>
      <c r="L259" s="59">
        <v>7.1400000000000005E-2</v>
      </c>
      <c r="M259" s="58">
        <v>67521.570000000007</v>
      </c>
      <c r="N259" s="58">
        <v>100.06</v>
      </c>
      <c r="O259" s="58">
        <v>67.562082942000004</v>
      </c>
      <c r="P259" s="59">
        <v>1E-3</v>
      </c>
      <c r="Q259" s="59">
        <v>1E-4</v>
      </c>
    </row>
    <row r="260" spans="1:17">
      <c r="A260" t="s">
        <v>3412</v>
      </c>
      <c r="B260" t="s">
        <v>2089</v>
      </c>
      <c r="C260" t="s">
        <v>2412</v>
      </c>
      <c r="D260" s="113" t="s">
        <v>3488</v>
      </c>
      <c r="E260" t="s">
        <v>616</v>
      </c>
      <c r="F260" t="s">
        <v>693</v>
      </c>
      <c r="G260" t="s">
        <v>127</v>
      </c>
      <c r="H260" s="58">
        <v>1.82</v>
      </c>
      <c r="I260" t="s">
        <v>110</v>
      </c>
      <c r="J260" t="s">
        <v>98</v>
      </c>
      <c r="K260" s="59">
        <v>6.9500000000000006E-2</v>
      </c>
      <c r="L260" s="59">
        <v>6.3500000000000001E-2</v>
      </c>
      <c r="M260" s="58">
        <v>131563.47</v>
      </c>
      <c r="N260" s="58">
        <v>101.41</v>
      </c>
      <c r="O260" s="58">
        <v>133.41851492699999</v>
      </c>
      <c r="P260" s="59">
        <v>1.9E-3</v>
      </c>
      <c r="Q260" s="59">
        <v>2.9999999999999997E-4</v>
      </c>
    </row>
    <row r="261" spans="1:17">
      <c r="A261" t="s">
        <v>3412</v>
      </c>
      <c r="B261" t="s">
        <v>2089</v>
      </c>
      <c r="C261" t="s">
        <v>2413</v>
      </c>
      <c r="D261" s="113" t="s">
        <v>3488</v>
      </c>
      <c r="E261" t="s">
        <v>616</v>
      </c>
      <c r="F261" t="s">
        <v>226</v>
      </c>
      <c r="G261" t="s">
        <v>127</v>
      </c>
      <c r="H261" s="58">
        <v>1.82</v>
      </c>
      <c r="I261" t="s">
        <v>110</v>
      </c>
      <c r="J261" t="s">
        <v>98</v>
      </c>
      <c r="K261" s="59">
        <v>6.9500000000000006E-2</v>
      </c>
      <c r="L261" s="59">
        <v>6.8099999999999994E-2</v>
      </c>
      <c r="M261" s="58">
        <v>82874.5</v>
      </c>
      <c r="N261" s="58">
        <v>100.62</v>
      </c>
      <c r="O261" s="58">
        <v>83.388321899999994</v>
      </c>
      <c r="P261" s="59">
        <v>1.1999999999999999E-3</v>
      </c>
      <c r="Q261" s="59">
        <v>2.0000000000000001E-4</v>
      </c>
    </row>
    <row r="262" spans="1:17">
      <c r="A262" t="s">
        <v>3412</v>
      </c>
      <c r="B262" t="s">
        <v>2089</v>
      </c>
      <c r="C262" t="s">
        <v>2409</v>
      </c>
      <c r="D262" s="113" t="s">
        <v>3488</v>
      </c>
      <c r="E262" t="s">
        <v>616</v>
      </c>
      <c r="F262" t="s">
        <v>232</v>
      </c>
      <c r="G262" t="s">
        <v>127</v>
      </c>
      <c r="H262" s="58">
        <v>1.73</v>
      </c>
      <c r="I262" t="s">
        <v>110</v>
      </c>
      <c r="J262" t="s">
        <v>98</v>
      </c>
      <c r="K262" s="59">
        <v>6.7500000000000004E-2</v>
      </c>
      <c r="L262" s="59">
        <v>7.17E-2</v>
      </c>
      <c r="M262" s="58">
        <v>75782.42</v>
      </c>
      <c r="N262" s="58">
        <v>99.67</v>
      </c>
      <c r="O262" s="58">
        <v>75.532338014000004</v>
      </c>
      <c r="P262" s="59">
        <v>1.1000000000000001E-3</v>
      </c>
      <c r="Q262" s="59">
        <v>2.0000000000000001E-4</v>
      </c>
    </row>
    <row r="263" spans="1:17">
      <c r="A263" t="s">
        <v>3459</v>
      </c>
      <c r="B263" t="s">
        <v>2047</v>
      </c>
      <c r="C263" t="s">
        <v>2415</v>
      </c>
      <c r="D263" s="113" t="s">
        <v>3488</v>
      </c>
      <c r="E263" t="s">
        <v>632</v>
      </c>
      <c r="F263" t="s">
        <v>238</v>
      </c>
      <c r="G263" t="s">
        <v>174</v>
      </c>
      <c r="H263" s="58">
        <v>3.8</v>
      </c>
      <c r="I263" t="s">
        <v>551</v>
      </c>
      <c r="J263" t="s">
        <v>98</v>
      </c>
      <c r="K263" s="59">
        <v>3.3599999999999998E-2</v>
      </c>
      <c r="L263" s="59">
        <v>2.98E-2</v>
      </c>
      <c r="M263" s="58">
        <v>308213.59000000003</v>
      </c>
      <c r="N263" s="58">
        <v>103.78</v>
      </c>
      <c r="O263" s="58">
        <v>319.86406370200001</v>
      </c>
      <c r="P263" s="59">
        <v>4.5999999999999999E-3</v>
      </c>
      <c r="Q263" s="59">
        <v>6.9999999999999999E-4</v>
      </c>
    </row>
    <row r="264" spans="1:17">
      <c r="A264" t="s">
        <v>3460</v>
      </c>
      <c r="B264" t="s">
        <v>2089</v>
      </c>
      <c r="C264" t="s">
        <v>2407</v>
      </c>
      <c r="D264" s="113" t="s">
        <v>3488</v>
      </c>
      <c r="E264" t="s">
        <v>866</v>
      </c>
      <c r="F264" t="s">
        <v>2408</v>
      </c>
      <c r="G264" t="s">
        <v>1885</v>
      </c>
      <c r="H264" s="58">
        <v>2.29</v>
      </c>
      <c r="I264" t="s">
        <v>110</v>
      </c>
      <c r="J264" t="s">
        <v>98</v>
      </c>
      <c r="K264" s="59">
        <v>2.1600000000000001E-2</v>
      </c>
      <c r="L264" s="59">
        <v>2.3699999999999999E-2</v>
      </c>
      <c r="M264" s="58">
        <v>128984.02</v>
      </c>
      <c r="N264" s="58">
        <v>112.3</v>
      </c>
      <c r="O264" s="58">
        <v>144.84905445999999</v>
      </c>
      <c r="P264" s="59">
        <v>2.0999999999999999E-3</v>
      </c>
      <c r="Q264" s="59">
        <v>2.9999999999999997E-4</v>
      </c>
    </row>
    <row r="265" spans="1:17">
      <c r="A265" s="64" t="s">
        <v>3461</v>
      </c>
      <c r="B265" t="s">
        <v>2089</v>
      </c>
      <c r="C265" t="s">
        <v>2430</v>
      </c>
      <c r="D265" s="113" t="s">
        <v>3488</v>
      </c>
      <c r="E265" t="s">
        <v>650</v>
      </c>
      <c r="F265" t="s">
        <v>2431</v>
      </c>
      <c r="G265" t="s">
        <v>127</v>
      </c>
      <c r="H265" s="58">
        <v>9.36</v>
      </c>
      <c r="I265" t="s">
        <v>110</v>
      </c>
      <c r="J265" t="s">
        <v>98</v>
      </c>
      <c r="K265" s="59">
        <v>6.7000000000000004E-2</v>
      </c>
      <c r="L265" s="59">
        <v>3.4099999999999998E-2</v>
      </c>
      <c r="M265" s="58">
        <v>190314.36</v>
      </c>
      <c r="N265" s="58">
        <v>151.47999999999999</v>
      </c>
      <c r="O265" s="58">
        <v>288.28819252800002</v>
      </c>
      <c r="P265" s="59">
        <v>4.1000000000000003E-3</v>
      </c>
      <c r="Q265" s="59">
        <v>5.9999999999999995E-4</v>
      </c>
    </row>
    <row r="266" spans="1:17">
      <c r="A266" t="s">
        <v>3415</v>
      </c>
      <c r="B266" t="s">
        <v>2047</v>
      </c>
      <c r="C266" t="s">
        <v>2438</v>
      </c>
      <c r="D266" s="113" t="s">
        <v>3488</v>
      </c>
      <c r="E266" t="s">
        <v>650</v>
      </c>
      <c r="F266" t="s">
        <v>2439</v>
      </c>
      <c r="G266" t="s">
        <v>127</v>
      </c>
      <c r="H266" s="58">
        <v>3.37</v>
      </c>
      <c r="I266" t="s">
        <v>341</v>
      </c>
      <c r="J266" t="s">
        <v>98</v>
      </c>
      <c r="K266" s="59">
        <v>4.4299999999999999E-2</v>
      </c>
      <c r="L266" s="59">
        <v>4.19E-2</v>
      </c>
      <c r="M266" s="58">
        <v>235859.63</v>
      </c>
      <c r="N266" s="58">
        <v>102.62</v>
      </c>
      <c r="O266" s="58">
        <v>242.03915230600001</v>
      </c>
      <c r="P266" s="59">
        <v>3.5000000000000001E-3</v>
      </c>
      <c r="Q266" s="59">
        <v>5.0000000000000001E-4</v>
      </c>
    </row>
    <row r="267" spans="1:17">
      <c r="A267" t="s">
        <v>3410</v>
      </c>
      <c r="B267" t="s">
        <v>2047</v>
      </c>
      <c r="C267" t="s">
        <v>2437</v>
      </c>
      <c r="D267" s="113" t="s">
        <v>3488</v>
      </c>
      <c r="E267" t="s">
        <v>650</v>
      </c>
      <c r="F267" t="s">
        <v>249</v>
      </c>
      <c r="G267" t="s">
        <v>127</v>
      </c>
      <c r="H267" s="58">
        <v>2.2999999999999998</v>
      </c>
      <c r="I267" t="s">
        <v>341</v>
      </c>
      <c r="J267" t="s">
        <v>98</v>
      </c>
      <c r="K267" s="59">
        <v>5.2200000000000003E-2</v>
      </c>
      <c r="L267" s="59">
        <v>5.79E-2</v>
      </c>
      <c r="M267" s="58">
        <v>157239.75</v>
      </c>
      <c r="N267" s="58">
        <v>99.81</v>
      </c>
      <c r="O267" s="58">
        <v>156.940994475</v>
      </c>
      <c r="P267" s="59">
        <v>2.2000000000000001E-3</v>
      </c>
      <c r="Q267" s="59">
        <v>2.9999999999999997E-4</v>
      </c>
    </row>
    <row r="268" spans="1:17">
      <c r="A268" t="s">
        <v>3437</v>
      </c>
      <c r="B268" t="s">
        <v>2089</v>
      </c>
      <c r="C268" t="s">
        <v>2434</v>
      </c>
      <c r="D268" s="113" t="s">
        <v>3488</v>
      </c>
      <c r="E268" t="s">
        <v>650</v>
      </c>
      <c r="F268" t="s">
        <v>290</v>
      </c>
      <c r="G268" t="s">
        <v>127</v>
      </c>
      <c r="H268" s="58">
        <v>5.32</v>
      </c>
      <c r="I268" t="s">
        <v>675</v>
      </c>
      <c r="J268" t="s">
        <v>98</v>
      </c>
      <c r="K268" s="59">
        <v>3.49E-2</v>
      </c>
      <c r="L268" s="59">
        <v>4.4699999999999997E-2</v>
      </c>
      <c r="M268" s="58">
        <v>20176.5</v>
      </c>
      <c r="N268" s="58">
        <v>99.98</v>
      </c>
      <c r="O268" s="58">
        <v>20.172464699999999</v>
      </c>
      <c r="P268" s="59">
        <v>2.9999999999999997E-4</v>
      </c>
      <c r="Q268" s="59">
        <v>0</v>
      </c>
    </row>
    <row r="269" spans="1:17">
      <c r="A269" t="s">
        <v>3437</v>
      </c>
      <c r="B269" t="s">
        <v>2089</v>
      </c>
      <c r="C269" t="s">
        <v>2435</v>
      </c>
      <c r="D269" s="113" t="s">
        <v>3488</v>
      </c>
      <c r="E269" t="s">
        <v>650</v>
      </c>
      <c r="F269" t="s">
        <v>290</v>
      </c>
      <c r="G269" t="s">
        <v>127</v>
      </c>
      <c r="H269" s="58">
        <v>5.36</v>
      </c>
      <c r="I269" t="s">
        <v>675</v>
      </c>
      <c r="J269" t="s">
        <v>98</v>
      </c>
      <c r="K269" s="59">
        <v>3.49E-2</v>
      </c>
      <c r="L269" s="59">
        <v>4.4699999999999997E-2</v>
      </c>
      <c r="M269" s="58">
        <v>24550.06</v>
      </c>
      <c r="N269" s="58">
        <v>99.97</v>
      </c>
      <c r="O269" s="58">
        <v>24.542694982</v>
      </c>
      <c r="P269" s="59">
        <v>4.0000000000000002E-4</v>
      </c>
      <c r="Q269" s="59">
        <v>1E-4</v>
      </c>
    </row>
    <row r="270" spans="1:17">
      <c r="A270" t="s">
        <v>3437</v>
      </c>
      <c r="B270" t="s">
        <v>2089</v>
      </c>
      <c r="C270" t="s">
        <v>2436</v>
      </c>
      <c r="D270" s="113" t="s">
        <v>3488</v>
      </c>
      <c r="E270" t="s">
        <v>650</v>
      </c>
      <c r="F270" t="s">
        <v>290</v>
      </c>
      <c r="G270" t="s">
        <v>127</v>
      </c>
      <c r="H270" s="58">
        <v>5.52</v>
      </c>
      <c r="I270" t="s">
        <v>675</v>
      </c>
      <c r="J270" t="s">
        <v>98</v>
      </c>
      <c r="K270" s="59">
        <v>3.49E-2</v>
      </c>
      <c r="L270" s="59">
        <v>4.4499999999999998E-2</v>
      </c>
      <c r="M270" s="58">
        <v>14602.06</v>
      </c>
      <c r="N270" s="58">
        <v>99.9</v>
      </c>
      <c r="O270" s="58">
        <v>14.58745794</v>
      </c>
      <c r="P270" s="59">
        <v>2.0000000000000001E-4</v>
      </c>
      <c r="Q270" s="59">
        <v>0</v>
      </c>
    </row>
    <row r="271" spans="1:17">
      <c r="A271" t="s">
        <v>3437</v>
      </c>
      <c r="B271" t="s">
        <v>2089</v>
      </c>
      <c r="C271" t="s">
        <v>2432</v>
      </c>
      <c r="D271" s="113" t="s">
        <v>3488</v>
      </c>
      <c r="E271" t="s">
        <v>650</v>
      </c>
      <c r="F271" t="s">
        <v>290</v>
      </c>
      <c r="G271" t="s">
        <v>127</v>
      </c>
      <c r="H271" s="58">
        <v>5.4</v>
      </c>
      <c r="I271" t="s">
        <v>675</v>
      </c>
      <c r="J271" t="s">
        <v>98</v>
      </c>
      <c r="K271" s="59">
        <v>3.49E-2</v>
      </c>
      <c r="L271" s="59">
        <v>4.4699999999999997E-2</v>
      </c>
      <c r="M271" s="58">
        <v>19484.93</v>
      </c>
      <c r="N271" s="58">
        <v>99.93</v>
      </c>
      <c r="O271" s="58">
        <v>19.471290548999999</v>
      </c>
      <c r="P271" s="59">
        <v>2.9999999999999997E-4</v>
      </c>
      <c r="Q271" s="59">
        <v>0</v>
      </c>
    </row>
    <row r="272" spans="1:17">
      <c r="A272" t="s">
        <v>3437</v>
      </c>
      <c r="B272" t="s">
        <v>2089</v>
      </c>
      <c r="C272" t="s">
        <v>2433</v>
      </c>
      <c r="D272" s="113" t="s">
        <v>3488</v>
      </c>
      <c r="E272" t="s">
        <v>650</v>
      </c>
      <c r="F272" t="s">
        <v>290</v>
      </c>
      <c r="G272" t="s">
        <v>127</v>
      </c>
      <c r="H272" s="58">
        <v>5.43</v>
      </c>
      <c r="I272" t="s">
        <v>675</v>
      </c>
      <c r="J272" t="s">
        <v>98</v>
      </c>
      <c r="K272" s="59">
        <v>3.49E-2</v>
      </c>
      <c r="L272" s="59">
        <v>4.4600000000000001E-2</v>
      </c>
      <c r="M272" s="58">
        <v>16132.57</v>
      </c>
      <c r="N272" s="58">
        <v>99.94</v>
      </c>
      <c r="O272" s="58">
        <v>16.122890458000001</v>
      </c>
      <c r="P272" s="59">
        <v>2.0000000000000001E-4</v>
      </c>
      <c r="Q272" s="59">
        <v>0</v>
      </c>
    </row>
    <row r="273" spans="1:17">
      <c r="A273" t="s">
        <v>3434</v>
      </c>
      <c r="B273" t="s">
        <v>2089</v>
      </c>
      <c r="C273" t="s">
        <v>2230</v>
      </c>
      <c r="D273" s="113" t="s">
        <v>3488</v>
      </c>
      <c r="E273" t="s">
        <v>3395</v>
      </c>
      <c r="F273" t="s">
        <v>2231</v>
      </c>
      <c r="G273" s="113" t="s">
        <v>3488</v>
      </c>
      <c r="H273" s="58">
        <v>1.42</v>
      </c>
      <c r="I273" t="s">
        <v>341</v>
      </c>
      <c r="J273" t="s">
        <v>98</v>
      </c>
      <c r="K273" s="59">
        <v>7.5700000000000003E-2</v>
      </c>
      <c r="L273" s="59">
        <v>7.8399999999999997E-2</v>
      </c>
      <c r="M273" s="58">
        <v>2040692.57</v>
      </c>
      <c r="N273" s="58">
        <v>101.68</v>
      </c>
      <c r="O273" s="58">
        <v>2074.9762051759999</v>
      </c>
      <c r="P273" s="59">
        <v>2.9700000000000001E-2</v>
      </c>
      <c r="Q273" s="59">
        <v>4.4999999999999997E-3</v>
      </c>
    </row>
    <row r="274" spans="1:17">
      <c r="A274" t="s">
        <v>3421</v>
      </c>
      <c r="B274" t="s">
        <v>2047</v>
      </c>
      <c r="C274" t="s">
        <v>2449</v>
      </c>
      <c r="D274" s="113" t="s">
        <v>3488</v>
      </c>
      <c r="E274" t="s">
        <v>3395</v>
      </c>
      <c r="F274" t="s">
        <v>2450</v>
      </c>
      <c r="G274" s="113" t="s">
        <v>3488</v>
      </c>
      <c r="H274" s="58">
        <v>0.01</v>
      </c>
      <c r="I274" t="s">
        <v>734</v>
      </c>
      <c r="J274" t="s">
        <v>98</v>
      </c>
      <c r="K274" s="59">
        <v>0</v>
      </c>
      <c r="L274" s="59">
        <v>1E-4</v>
      </c>
      <c r="M274" s="58">
        <v>-1347.35</v>
      </c>
      <c r="N274" s="58">
        <v>166.88372100000001</v>
      </c>
      <c r="O274" s="58">
        <v>-2.2485078148934998</v>
      </c>
      <c r="P274" s="59">
        <v>0</v>
      </c>
      <c r="Q274" s="59">
        <v>0</v>
      </c>
    </row>
    <row r="275" spans="1:17">
      <c r="A275" t="s">
        <v>3422</v>
      </c>
      <c r="B275" t="s">
        <v>2047</v>
      </c>
      <c r="C275" t="s">
        <v>2461</v>
      </c>
      <c r="D275" s="113" t="s">
        <v>3488</v>
      </c>
      <c r="E275" t="s">
        <v>3395</v>
      </c>
      <c r="F275" t="s">
        <v>232</v>
      </c>
      <c r="G275" s="113" t="s">
        <v>3488</v>
      </c>
      <c r="H275" s="58">
        <v>3</v>
      </c>
      <c r="I275" t="s">
        <v>597</v>
      </c>
      <c r="J275" t="s">
        <v>98</v>
      </c>
      <c r="K275" s="59">
        <v>6.5000000000000002E-2</v>
      </c>
      <c r="L275" s="59">
        <v>6.5000000000000002E-2</v>
      </c>
      <c r="M275" s="58">
        <v>1038191.09</v>
      </c>
      <c r="N275" s="58">
        <v>107.70966200000041</v>
      </c>
      <c r="O275" s="58">
        <v>1118.23211395312</v>
      </c>
      <c r="P275" s="59">
        <v>1.6E-2</v>
      </c>
      <c r="Q275" s="59">
        <v>2.3999999999999998E-3</v>
      </c>
    </row>
    <row r="276" spans="1:17">
      <c r="A276" t="s">
        <v>3399</v>
      </c>
      <c r="B276" t="s">
        <v>2089</v>
      </c>
      <c r="C276" t="s">
        <v>2451</v>
      </c>
      <c r="D276" s="113" t="s">
        <v>3488</v>
      </c>
      <c r="E276" t="s">
        <v>3395</v>
      </c>
      <c r="F276" t="s">
        <v>2452</v>
      </c>
      <c r="G276" s="113" t="s">
        <v>3488</v>
      </c>
      <c r="H276" s="58">
        <v>4.6900000000000004</v>
      </c>
      <c r="I276" t="s">
        <v>341</v>
      </c>
      <c r="J276" t="s">
        <v>98</v>
      </c>
      <c r="K276" s="59">
        <v>0.05</v>
      </c>
      <c r="L276" s="59">
        <v>6.9900000000000004E-2</v>
      </c>
      <c r="M276" s="58">
        <v>235535.35999999999</v>
      </c>
      <c r="N276" s="58">
        <v>95.84</v>
      </c>
      <c r="O276" s="58">
        <v>225.737089024</v>
      </c>
      <c r="P276" s="59">
        <v>3.2000000000000002E-3</v>
      </c>
      <c r="Q276" s="59">
        <v>5.0000000000000001E-4</v>
      </c>
    </row>
    <row r="277" spans="1:17">
      <c r="A277" t="s">
        <v>3399</v>
      </c>
      <c r="B277" t="s">
        <v>2089</v>
      </c>
      <c r="C277" t="s">
        <v>2453</v>
      </c>
      <c r="D277" s="113" t="s">
        <v>3488</v>
      </c>
      <c r="E277" t="s">
        <v>3395</v>
      </c>
      <c r="F277" t="s">
        <v>2454</v>
      </c>
      <c r="G277" s="113" t="s">
        <v>3488</v>
      </c>
      <c r="H277" s="58">
        <v>4.6900000000000004</v>
      </c>
      <c r="I277" t="s">
        <v>341</v>
      </c>
      <c r="J277" t="s">
        <v>98</v>
      </c>
      <c r="K277" s="59">
        <v>0.05</v>
      </c>
      <c r="L277" s="59">
        <v>6.7100000000000007E-2</v>
      </c>
      <c r="M277" s="58">
        <v>170762.84</v>
      </c>
      <c r="N277" s="58">
        <v>96.56</v>
      </c>
      <c r="O277" s="58">
        <v>164.888598304</v>
      </c>
      <c r="P277" s="59">
        <v>2.3999999999999998E-3</v>
      </c>
      <c r="Q277" s="59">
        <v>4.0000000000000002E-4</v>
      </c>
    </row>
    <row r="278" spans="1:17">
      <c r="A278" t="s">
        <v>3399</v>
      </c>
      <c r="B278" t="s">
        <v>2089</v>
      </c>
      <c r="C278" t="s">
        <v>2455</v>
      </c>
      <c r="D278" s="113" t="s">
        <v>3488</v>
      </c>
      <c r="E278" t="s">
        <v>3395</v>
      </c>
      <c r="F278" t="s">
        <v>2456</v>
      </c>
      <c r="G278" s="113" t="s">
        <v>3488</v>
      </c>
      <c r="H278" s="58">
        <v>4.6900000000000004</v>
      </c>
      <c r="I278" t="s">
        <v>341</v>
      </c>
      <c r="J278" t="s">
        <v>98</v>
      </c>
      <c r="K278" s="59">
        <v>0.05</v>
      </c>
      <c r="L278" s="59">
        <v>4.1799999999999997E-2</v>
      </c>
      <c r="M278" s="58">
        <v>81435.149999999994</v>
      </c>
      <c r="N278" s="58">
        <v>107.78</v>
      </c>
      <c r="O278" s="58">
        <v>87.770804670000004</v>
      </c>
      <c r="P278" s="59">
        <v>1.2999999999999999E-3</v>
      </c>
      <c r="Q278" s="59">
        <v>2.0000000000000001E-4</v>
      </c>
    </row>
    <row r="279" spans="1:17">
      <c r="A279" t="s">
        <v>3399</v>
      </c>
      <c r="B279" t="s">
        <v>2089</v>
      </c>
      <c r="C279" t="s">
        <v>2457</v>
      </c>
      <c r="D279" s="113" t="s">
        <v>3488</v>
      </c>
      <c r="E279" t="s">
        <v>3395</v>
      </c>
      <c r="F279" t="s">
        <v>2458</v>
      </c>
      <c r="G279" s="113" t="s">
        <v>3488</v>
      </c>
      <c r="H279" s="58">
        <v>4.6900000000000004</v>
      </c>
      <c r="I279" t="s">
        <v>341</v>
      </c>
      <c r="J279" t="s">
        <v>98</v>
      </c>
      <c r="K279" s="59">
        <v>0.05</v>
      </c>
      <c r="L279" s="59">
        <v>5.2499999999999998E-2</v>
      </c>
      <c r="M279" s="58">
        <v>73536.87</v>
      </c>
      <c r="N279" s="58">
        <v>101.37</v>
      </c>
      <c r="O279" s="58">
        <v>74.544325119000007</v>
      </c>
      <c r="P279" s="59">
        <v>1.1000000000000001E-3</v>
      </c>
      <c r="Q279" s="59">
        <v>2.0000000000000001E-4</v>
      </c>
    </row>
    <row r="280" spans="1:17">
      <c r="A280" t="s">
        <v>3399</v>
      </c>
      <c r="B280" t="s">
        <v>2089</v>
      </c>
      <c r="C280" t="s">
        <v>2459</v>
      </c>
      <c r="D280" s="113" t="s">
        <v>3488</v>
      </c>
      <c r="E280" t="s">
        <v>3395</v>
      </c>
      <c r="F280" t="s">
        <v>2460</v>
      </c>
      <c r="G280" s="113" t="s">
        <v>3488</v>
      </c>
      <c r="H280" s="58">
        <v>4.6900000000000004</v>
      </c>
      <c r="I280" t="s">
        <v>341</v>
      </c>
      <c r="J280" t="s">
        <v>98</v>
      </c>
      <c r="K280" s="59">
        <v>0.05</v>
      </c>
      <c r="L280" s="59">
        <v>4.9200000000000001E-2</v>
      </c>
      <c r="M280" s="58">
        <v>87871.73</v>
      </c>
      <c r="N280" s="58">
        <v>101.61</v>
      </c>
      <c r="O280" s="58">
        <v>89.286464852999998</v>
      </c>
      <c r="P280" s="59">
        <v>1.2999999999999999E-3</v>
      </c>
      <c r="Q280" s="59">
        <v>2.0000000000000001E-4</v>
      </c>
    </row>
    <row r="281" spans="1:17">
      <c r="A281" t="s">
        <v>3398</v>
      </c>
      <c r="B281" t="s">
        <v>2089</v>
      </c>
      <c r="C281" t="s">
        <v>2495</v>
      </c>
      <c r="D281" s="113" t="s">
        <v>3488</v>
      </c>
      <c r="E281" t="s">
        <v>3395</v>
      </c>
      <c r="F281" t="s">
        <v>2496</v>
      </c>
      <c r="G281" s="113" t="s">
        <v>3488</v>
      </c>
      <c r="H281" s="58">
        <v>5.54</v>
      </c>
      <c r="I281" t="s">
        <v>675</v>
      </c>
      <c r="J281" t="s">
        <v>98</v>
      </c>
      <c r="K281" s="59">
        <v>4.4999999999999998E-2</v>
      </c>
      <c r="L281" s="59">
        <v>9.0700000000000003E-2</v>
      </c>
      <c r="M281" s="58">
        <v>58548.28</v>
      </c>
      <c r="N281" s="58">
        <v>87.22</v>
      </c>
      <c r="O281" s="58">
        <v>51.065809815999998</v>
      </c>
      <c r="P281" s="59">
        <v>6.9999999999999999E-4</v>
      </c>
      <c r="Q281" s="59">
        <v>1E-4</v>
      </c>
    </row>
    <row r="282" spans="1:17">
      <c r="A282" t="s">
        <v>3398</v>
      </c>
      <c r="B282" t="s">
        <v>2089</v>
      </c>
      <c r="C282" t="s">
        <v>2469</v>
      </c>
      <c r="D282" s="113" t="s">
        <v>3488</v>
      </c>
      <c r="E282" t="s">
        <v>3395</v>
      </c>
      <c r="F282" t="s">
        <v>2470</v>
      </c>
      <c r="G282" s="113" t="s">
        <v>3488</v>
      </c>
      <c r="H282" s="58">
        <v>5.54</v>
      </c>
      <c r="I282" t="s">
        <v>675</v>
      </c>
      <c r="J282" t="s">
        <v>98</v>
      </c>
      <c r="K282" s="59">
        <v>4.4999999999999998E-2</v>
      </c>
      <c r="L282" s="59">
        <v>9.0700000000000003E-2</v>
      </c>
      <c r="M282" s="58">
        <v>39579.32</v>
      </c>
      <c r="N282" s="58">
        <v>87.75</v>
      </c>
      <c r="O282" s="58">
        <v>34.7308533</v>
      </c>
      <c r="P282" s="59">
        <v>5.0000000000000001E-4</v>
      </c>
      <c r="Q282" s="59">
        <v>1E-4</v>
      </c>
    </row>
    <row r="283" spans="1:17">
      <c r="A283" t="s">
        <v>3398</v>
      </c>
      <c r="B283" t="s">
        <v>2089</v>
      </c>
      <c r="C283" t="s">
        <v>2471</v>
      </c>
      <c r="D283" s="113" t="s">
        <v>3488</v>
      </c>
      <c r="E283" t="s">
        <v>3395</v>
      </c>
      <c r="F283" t="s">
        <v>2472</v>
      </c>
      <c r="G283" s="113" t="s">
        <v>3488</v>
      </c>
      <c r="H283" s="58">
        <v>5.54</v>
      </c>
      <c r="I283" t="s">
        <v>675</v>
      </c>
      <c r="J283" t="s">
        <v>98</v>
      </c>
      <c r="K283" s="59">
        <v>4.4999999999999998E-2</v>
      </c>
      <c r="L283" s="59">
        <v>9.0700000000000003E-2</v>
      </c>
      <c r="M283" s="58">
        <v>36421.93</v>
      </c>
      <c r="N283" s="58">
        <v>87.57</v>
      </c>
      <c r="O283" s="58">
        <v>31.894684100999999</v>
      </c>
      <c r="P283" s="59">
        <v>5.0000000000000001E-4</v>
      </c>
      <c r="Q283" s="59">
        <v>1E-4</v>
      </c>
    </row>
    <row r="284" spans="1:17">
      <c r="A284" t="s">
        <v>3398</v>
      </c>
      <c r="B284" t="s">
        <v>2089</v>
      </c>
      <c r="C284" t="s">
        <v>2473</v>
      </c>
      <c r="D284" s="113" t="s">
        <v>3488</v>
      </c>
      <c r="E284" t="s">
        <v>3395</v>
      </c>
      <c r="F284" t="s">
        <v>2474</v>
      </c>
      <c r="G284" s="113" t="s">
        <v>3488</v>
      </c>
      <c r="H284" s="58">
        <v>5.54</v>
      </c>
      <c r="I284" t="s">
        <v>675</v>
      </c>
      <c r="J284" t="s">
        <v>98</v>
      </c>
      <c r="K284" s="59">
        <v>4.4999999999999998E-2</v>
      </c>
      <c r="L284" s="59">
        <v>9.0700000000000003E-2</v>
      </c>
      <c r="M284" s="58">
        <v>43257.8</v>
      </c>
      <c r="N284" s="58">
        <v>88.46</v>
      </c>
      <c r="O284" s="58">
        <v>38.265849879999998</v>
      </c>
      <c r="P284" s="59">
        <v>5.0000000000000001E-4</v>
      </c>
      <c r="Q284" s="59">
        <v>1E-4</v>
      </c>
    </row>
    <row r="285" spans="1:17">
      <c r="A285" t="s">
        <v>3398</v>
      </c>
      <c r="B285" t="s">
        <v>2089</v>
      </c>
      <c r="C285" t="s">
        <v>2464</v>
      </c>
      <c r="D285" s="113" t="s">
        <v>3488</v>
      </c>
      <c r="E285" t="s">
        <v>3395</v>
      </c>
      <c r="F285" t="s">
        <v>2465</v>
      </c>
      <c r="G285" s="113" t="s">
        <v>3488</v>
      </c>
      <c r="H285" s="58">
        <v>5.54</v>
      </c>
      <c r="I285" t="s">
        <v>675</v>
      </c>
      <c r="J285" t="s">
        <v>98</v>
      </c>
      <c r="K285" s="59">
        <v>4.4999999999999998E-2</v>
      </c>
      <c r="L285" s="59">
        <v>9.0700000000000003E-2</v>
      </c>
      <c r="M285" s="58">
        <v>42065.82</v>
      </c>
      <c r="N285" s="58">
        <v>87.75</v>
      </c>
      <c r="O285" s="58">
        <v>36.912757050000003</v>
      </c>
      <c r="P285" s="59">
        <v>5.0000000000000001E-4</v>
      </c>
      <c r="Q285" s="59">
        <v>1E-4</v>
      </c>
    </row>
    <row r="286" spans="1:17">
      <c r="A286" t="s">
        <v>3398</v>
      </c>
      <c r="B286" t="s">
        <v>2089</v>
      </c>
      <c r="C286" t="s">
        <v>2475</v>
      </c>
      <c r="D286" s="113" t="s">
        <v>3488</v>
      </c>
      <c r="E286" t="s">
        <v>3395</v>
      </c>
      <c r="F286" t="s">
        <v>2476</v>
      </c>
      <c r="G286" s="113" t="s">
        <v>3488</v>
      </c>
      <c r="H286" s="58">
        <v>5.56</v>
      </c>
      <c r="I286" t="s">
        <v>675</v>
      </c>
      <c r="J286" t="s">
        <v>98</v>
      </c>
      <c r="K286" s="59">
        <v>4.4999999999999998E-2</v>
      </c>
      <c r="L286" s="59">
        <v>8.9399999999999993E-2</v>
      </c>
      <c r="M286" s="58">
        <v>30427.03</v>
      </c>
      <c r="N286" s="58">
        <v>88.86</v>
      </c>
      <c r="O286" s="58">
        <v>27.037458858000001</v>
      </c>
      <c r="P286" s="59">
        <v>4.0000000000000002E-4</v>
      </c>
      <c r="Q286" s="59">
        <v>1E-4</v>
      </c>
    </row>
    <row r="287" spans="1:17">
      <c r="A287" t="s">
        <v>3398</v>
      </c>
      <c r="B287" t="s">
        <v>2089</v>
      </c>
      <c r="C287" t="s">
        <v>2493</v>
      </c>
      <c r="D287" s="113" t="s">
        <v>3488</v>
      </c>
      <c r="E287" t="s">
        <v>3395</v>
      </c>
      <c r="F287" t="s">
        <v>2494</v>
      </c>
      <c r="G287" s="113" t="s">
        <v>3488</v>
      </c>
      <c r="H287" s="58">
        <v>5.54</v>
      </c>
      <c r="I287" t="s">
        <v>675</v>
      </c>
      <c r="J287" t="s">
        <v>98</v>
      </c>
      <c r="K287" s="59">
        <v>4.4999999999999998E-2</v>
      </c>
      <c r="L287" s="59">
        <v>9.0700000000000003E-2</v>
      </c>
      <c r="M287" s="58">
        <v>39788.639999999999</v>
      </c>
      <c r="N287" s="58">
        <v>87.66</v>
      </c>
      <c r="O287" s="58">
        <v>34.878721824000003</v>
      </c>
      <c r="P287" s="59">
        <v>5.0000000000000001E-4</v>
      </c>
      <c r="Q287" s="59">
        <v>1E-4</v>
      </c>
    </row>
    <row r="288" spans="1:17">
      <c r="A288" t="s">
        <v>3398</v>
      </c>
      <c r="B288" t="s">
        <v>2089</v>
      </c>
      <c r="C288" t="s">
        <v>2466</v>
      </c>
      <c r="D288" s="113" t="s">
        <v>3488</v>
      </c>
      <c r="E288" t="s">
        <v>3395</v>
      </c>
      <c r="F288" t="s">
        <v>325</v>
      </c>
      <c r="G288" s="113" t="s">
        <v>3488</v>
      </c>
      <c r="H288" s="58">
        <v>5.54</v>
      </c>
      <c r="I288" t="s">
        <v>675</v>
      </c>
      <c r="J288" t="s">
        <v>98</v>
      </c>
      <c r="K288" s="59">
        <v>4.4999999999999998E-2</v>
      </c>
      <c r="L288" s="59">
        <v>9.0700000000000003E-2</v>
      </c>
      <c r="M288" s="58">
        <v>16303.27</v>
      </c>
      <c r="N288" s="58">
        <v>87.66</v>
      </c>
      <c r="O288" s="58">
        <v>14.291446482</v>
      </c>
      <c r="P288" s="59">
        <v>2.0000000000000001E-4</v>
      </c>
      <c r="Q288" s="59">
        <v>0</v>
      </c>
    </row>
    <row r="289" spans="1:17">
      <c r="A289" t="s">
        <v>3398</v>
      </c>
      <c r="B289" t="s">
        <v>2089</v>
      </c>
      <c r="C289" t="s">
        <v>2489</v>
      </c>
      <c r="D289" s="113" t="s">
        <v>3488</v>
      </c>
      <c r="E289" t="s">
        <v>3395</v>
      </c>
      <c r="F289" t="s">
        <v>2490</v>
      </c>
      <c r="G289" s="113" t="s">
        <v>3488</v>
      </c>
      <c r="H289" s="58">
        <v>5.54</v>
      </c>
      <c r="I289" t="s">
        <v>675</v>
      </c>
      <c r="J289" t="s">
        <v>98</v>
      </c>
      <c r="K289" s="59">
        <v>4.4999999999999998E-2</v>
      </c>
      <c r="L289" s="59">
        <v>9.0700000000000003E-2</v>
      </c>
      <c r="M289" s="58">
        <v>12334.38</v>
      </c>
      <c r="N289" s="58">
        <v>87.84</v>
      </c>
      <c r="O289" s="58">
        <v>10.834519392000001</v>
      </c>
      <c r="P289" s="59">
        <v>2.0000000000000001E-4</v>
      </c>
      <c r="Q289" s="59">
        <v>0</v>
      </c>
    </row>
    <row r="290" spans="1:17">
      <c r="A290" t="s">
        <v>3398</v>
      </c>
      <c r="B290" t="s">
        <v>2089</v>
      </c>
      <c r="C290" t="s">
        <v>2487</v>
      </c>
      <c r="D290" s="113" t="s">
        <v>3488</v>
      </c>
      <c r="E290" t="s">
        <v>3395</v>
      </c>
      <c r="F290" t="s">
        <v>2488</v>
      </c>
      <c r="G290" s="113" t="s">
        <v>3488</v>
      </c>
      <c r="H290" s="58">
        <v>5.54</v>
      </c>
      <c r="I290" t="s">
        <v>675</v>
      </c>
      <c r="J290" t="s">
        <v>98</v>
      </c>
      <c r="K290" s="59">
        <v>4.4999999999999998E-2</v>
      </c>
      <c r="L290" s="59">
        <v>9.0700000000000003E-2</v>
      </c>
      <c r="M290" s="58">
        <v>79047.98</v>
      </c>
      <c r="N290" s="58">
        <v>88.37</v>
      </c>
      <c r="O290" s="58">
        <v>69.854699925999995</v>
      </c>
      <c r="P290" s="59">
        <v>1E-3</v>
      </c>
      <c r="Q290" s="59">
        <v>2.0000000000000001E-4</v>
      </c>
    </row>
    <row r="291" spans="1:17">
      <c r="A291" t="s">
        <v>3398</v>
      </c>
      <c r="B291" t="s">
        <v>2089</v>
      </c>
      <c r="C291" t="s">
        <v>2491</v>
      </c>
      <c r="D291" s="113" t="s">
        <v>3488</v>
      </c>
      <c r="E291" t="s">
        <v>3395</v>
      </c>
      <c r="F291" t="s">
        <v>2492</v>
      </c>
      <c r="G291" s="113" t="s">
        <v>3488</v>
      </c>
      <c r="H291" s="58">
        <v>5.54</v>
      </c>
      <c r="I291" t="s">
        <v>675</v>
      </c>
      <c r="J291" t="s">
        <v>98</v>
      </c>
      <c r="K291" s="59">
        <v>4.4999999999999998E-2</v>
      </c>
      <c r="L291" s="59">
        <v>9.0700000000000003E-2</v>
      </c>
      <c r="M291" s="58">
        <v>14866.9</v>
      </c>
      <c r="N291" s="58">
        <v>87.92</v>
      </c>
      <c r="O291" s="58">
        <v>13.070978480000001</v>
      </c>
      <c r="P291" s="59">
        <v>2.0000000000000001E-4</v>
      </c>
      <c r="Q291" s="59">
        <v>0</v>
      </c>
    </row>
    <row r="292" spans="1:17">
      <c r="A292" t="s">
        <v>3398</v>
      </c>
      <c r="B292" t="s">
        <v>2089</v>
      </c>
      <c r="C292" t="s">
        <v>2477</v>
      </c>
      <c r="D292" s="113" t="s">
        <v>3488</v>
      </c>
      <c r="E292" t="s">
        <v>3395</v>
      </c>
      <c r="F292" t="s">
        <v>2478</v>
      </c>
      <c r="G292" s="113" t="s">
        <v>3488</v>
      </c>
      <c r="H292" s="58">
        <v>5.54</v>
      </c>
      <c r="I292" t="s">
        <v>675</v>
      </c>
      <c r="J292" t="s">
        <v>98</v>
      </c>
      <c r="K292" s="59">
        <v>4.4999999999999998E-2</v>
      </c>
      <c r="L292" s="59">
        <v>9.0700000000000003E-2</v>
      </c>
      <c r="M292" s="58">
        <v>18734.169999999998</v>
      </c>
      <c r="N292" s="58">
        <v>88.28</v>
      </c>
      <c r="O292" s="58">
        <v>16.538525276000001</v>
      </c>
      <c r="P292" s="59">
        <v>2.0000000000000001E-4</v>
      </c>
      <c r="Q292" s="59">
        <v>0</v>
      </c>
    </row>
    <row r="293" spans="1:17">
      <c r="A293" t="s">
        <v>3398</v>
      </c>
      <c r="B293" t="s">
        <v>2089</v>
      </c>
      <c r="C293" t="s">
        <v>2479</v>
      </c>
      <c r="D293" s="113" t="s">
        <v>3488</v>
      </c>
      <c r="E293" t="s">
        <v>3395</v>
      </c>
      <c r="F293" t="s">
        <v>2480</v>
      </c>
      <c r="G293" s="113" t="s">
        <v>3488</v>
      </c>
      <c r="H293" s="58">
        <v>5.54</v>
      </c>
      <c r="I293" t="s">
        <v>675</v>
      </c>
      <c r="J293" t="s">
        <v>98</v>
      </c>
      <c r="K293" s="59">
        <v>4.4999999999999998E-2</v>
      </c>
      <c r="L293" s="59">
        <v>9.0700000000000003E-2</v>
      </c>
      <c r="M293" s="58">
        <v>5804.49</v>
      </c>
      <c r="N293" s="58">
        <v>87.67</v>
      </c>
      <c r="O293" s="58">
        <v>5.088796383</v>
      </c>
      <c r="P293" s="59">
        <v>1E-4</v>
      </c>
      <c r="Q293" s="59">
        <v>0</v>
      </c>
    </row>
    <row r="294" spans="1:17">
      <c r="A294" t="s">
        <v>3398</v>
      </c>
      <c r="B294" t="s">
        <v>2089</v>
      </c>
      <c r="C294" t="s">
        <v>2481</v>
      </c>
      <c r="D294" s="113" t="s">
        <v>3488</v>
      </c>
      <c r="E294" t="s">
        <v>3395</v>
      </c>
      <c r="F294" t="s">
        <v>2482</v>
      </c>
      <c r="G294" s="113" t="s">
        <v>3488</v>
      </c>
      <c r="H294" s="58">
        <v>5.43</v>
      </c>
      <c r="I294" t="s">
        <v>675</v>
      </c>
      <c r="J294" t="s">
        <v>98</v>
      </c>
      <c r="K294" s="59">
        <v>4.4999999999999998E-2</v>
      </c>
      <c r="L294" s="59">
        <v>9.1499999999999998E-2</v>
      </c>
      <c r="M294" s="58">
        <v>4337.03</v>
      </c>
      <c r="N294" s="58">
        <v>88.28</v>
      </c>
      <c r="O294" s="58">
        <v>3.828730084</v>
      </c>
      <c r="P294" s="59">
        <v>1E-4</v>
      </c>
      <c r="Q294" s="59">
        <v>0</v>
      </c>
    </row>
    <row r="295" spans="1:17">
      <c r="A295" t="s">
        <v>3398</v>
      </c>
      <c r="B295" t="s">
        <v>2089</v>
      </c>
      <c r="C295" t="s">
        <v>2483</v>
      </c>
      <c r="D295" s="113" t="s">
        <v>3488</v>
      </c>
      <c r="E295" t="s">
        <v>3395</v>
      </c>
      <c r="F295" t="s">
        <v>2484</v>
      </c>
      <c r="G295" s="113" t="s">
        <v>3488</v>
      </c>
      <c r="H295" s="58">
        <v>5.58</v>
      </c>
      <c r="I295" t="s">
        <v>675</v>
      </c>
      <c r="J295" t="s">
        <v>98</v>
      </c>
      <c r="K295" s="59">
        <v>4.4999999999999998E-2</v>
      </c>
      <c r="L295" s="59">
        <v>8.7800000000000003E-2</v>
      </c>
      <c r="M295" s="58">
        <v>10880.56</v>
      </c>
      <c r="N295" s="58">
        <v>88.28</v>
      </c>
      <c r="O295" s="58">
        <v>9.6053583679999992</v>
      </c>
      <c r="P295" s="59">
        <v>1E-4</v>
      </c>
      <c r="Q295" s="59">
        <v>0</v>
      </c>
    </row>
    <row r="296" spans="1:17">
      <c r="A296" t="s">
        <v>3398</v>
      </c>
      <c r="B296" t="s">
        <v>2089</v>
      </c>
      <c r="C296" t="s">
        <v>2485</v>
      </c>
      <c r="D296" s="113" t="s">
        <v>3488</v>
      </c>
      <c r="E296" t="s">
        <v>3395</v>
      </c>
      <c r="F296" t="s">
        <v>2486</v>
      </c>
      <c r="G296" s="113" t="s">
        <v>3488</v>
      </c>
      <c r="H296" s="58">
        <v>5.54</v>
      </c>
      <c r="I296" t="s">
        <v>675</v>
      </c>
      <c r="J296" t="s">
        <v>98</v>
      </c>
      <c r="K296" s="59">
        <v>4.4999999999999998E-2</v>
      </c>
      <c r="L296" s="59">
        <v>9.0700000000000003E-2</v>
      </c>
      <c r="M296" s="58">
        <v>11222.07</v>
      </c>
      <c r="N296" s="58">
        <v>86.97</v>
      </c>
      <c r="O296" s="58">
        <v>9.7598342789999997</v>
      </c>
      <c r="P296" s="59">
        <v>1E-4</v>
      </c>
      <c r="Q296" s="59">
        <v>0</v>
      </c>
    </row>
    <row r="297" spans="1:17">
      <c r="A297" t="s">
        <v>3398</v>
      </c>
      <c r="B297" t="s">
        <v>2089</v>
      </c>
      <c r="C297" t="s">
        <v>2462</v>
      </c>
      <c r="D297" s="113" t="s">
        <v>3488</v>
      </c>
      <c r="E297" t="s">
        <v>3395</v>
      </c>
      <c r="F297" t="s">
        <v>2463</v>
      </c>
      <c r="G297" s="113" t="s">
        <v>3488</v>
      </c>
      <c r="H297" s="58">
        <v>5.54</v>
      </c>
      <c r="I297" t="s">
        <v>675</v>
      </c>
      <c r="J297" t="s">
        <v>98</v>
      </c>
      <c r="K297" s="59">
        <v>4.4999999999999998E-2</v>
      </c>
      <c r="L297" s="59">
        <v>9.0700000000000003E-2</v>
      </c>
      <c r="M297" s="58">
        <v>11486.58</v>
      </c>
      <c r="N297" s="58">
        <v>86.88</v>
      </c>
      <c r="O297" s="58">
        <v>9.9795407039999997</v>
      </c>
      <c r="P297" s="59">
        <v>1E-4</v>
      </c>
      <c r="Q297" s="59">
        <v>0</v>
      </c>
    </row>
    <row r="298" spans="1:17">
      <c r="A298" t="s">
        <v>3398</v>
      </c>
      <c r="B298" t="s">
        <v>2089</v>
      </c>
      <c r="C298" t="s">
        <v>2467</v>
      </c>
      <c r="D298" s="113" t="s">
        <v>3488</v>
      </c>
      <c r="E298" t="s">
        <v>3395</v>
      </c>
      <c r="F298" t="s">
        <v>2468</v>
      </c>
      <c r="G298" s="113" t="s">
        <v>3488</v>
      </c>
      <c r="H298" s="58">
        <v>5.54</v>
      </c>
      <c r="I298" t="s">
        <v>675</v>
      </c>
      <c r="J298" t="s">
        <v>98</v>
      </c>
      <c r="K298" s="59">
        <v>4.4999999999999998E-2</v>
      </c>
      <c r="L298" s="59">
        <v>9.0700000000000003E-2</v>
      </c>
      <c r="M298" s="58">
        <v>21032.63</v>
      </c>
      <c r="N298" s="58">
        <v>87.13</v>
      </c>
      <c r="O298" s="58">
        <v>18.325730519</v>
      </c>
      <c r="P298" s="59">
        <v>2.9999999999999997E-4</v>
      </c>
      <c r="Q298" s="59">
        <v>0</v>
      </c>
    </row>
    <row r="299" spans="1:17">
      <c r="A299" s="82" t="s">
        <v>2497</v>
      </c>
      <c r="B299" s="114" t="s">
        <v>3488</v>
      </c>
      <c r="C299" s="114" t="s">
        <v>3488</v>
      </c>
      <c r="D299" s="115" t="s">
        <v>3488</v>
      </c>
      <c r="E299" s="115" t="s">
        <v>3488</v>
      </c>
      <c r="F299" s="115" t="s">
        <v>3488</v>
      </c>
      <c r="G299" s="115" t="s">
        <v>3488</v>
      </c>
      <c r="H299" s="83">
        <v>0</v>
      </c>
      <c r="I299" s="115" t="s">
        <v>3488</v>
      </c>
      <c r="J299" s="115" t="s">
        <v>3488</v>
      </c>
      <c r="K299" s="115" t="s">
        <v>3488</v>
      </c>
      <c r="L299" s="84">
        <v>0</v>
      </c>
      <c r="M299" s="83">
        <v>0</v>
      </c>
      <c r="N299" s="115" t="s">
        <v>3488</v>
      </c>
      <c r="O299" s="83">
        <v>0</v>
      </c>
      <c r="P299" s="84">
        <v>0</v>
      </c>
      <c r="Q299" s="84">
        <v>0</v>
      </c>
    </row>
    <row r="300" spans="1:17">
      <c r="A300" t="s">
        <v>176</v>
      </c>
      <c r="B300" s="114" t="s">
        <v>3488</v>
      </c>
      <c r="C300" t="s">
        <v>176</v>
      </c>
      <c r="D300" s="115" t="s">
        <v>3488</v>
      </c>
      <c r="E300" t="s">
        <v>176</v>
      </c>
      <c r="F300" s="115" t="s">
        <v>3488</v>
      </c>
      <c r="G300" s="115" t="s">
        <v>3488</v>
      </c>
      <c r="H300" s="58">
        <v>0</v>
      </c>
      <c r="I300" t="s">
        <v>176</v>
      </c>
      <c r="J300" t="s">
        <v>176</v>
      </c>
      <c r="K300" s="59">
        <v>0</v>
      </c>
      <c r="L300" s="59">
        <v>0</v>
      </c>
      <c r="M300" s="58">
        <v>0</v>
      </c>
      <c r="N300" s="58">
        <v>0</v>
      </c>
      <c r="O300" s="58">
        <v>0</v>
      </c>
      <c r="P300" s="59">
        <v>0</v>
      </c>
      <c r="Q300" s="59">
        <v>0</v>
      </c>
    </row>
    <row r="301" spans="1:17">
      <c r="A301" s="82" t="s">
        <v>2498</v>
      </c>
      <c r="B301" s="114" t="s">
        <v>3488</v>
      </c>
      <c r="C301" s="114" t="s">
        <v>3488</v>
      </c>
      <c r="D301" s="115" t="s">
        <v>3488</v>
      </c>
      <c r="E301" s="115" t="s">
        <v>3488</v>
      </c>
      <c r="F301" s="115" t="s">
        <v>3488</v>
      </c>
      <c r="G301" s="115" t="s">
        <v>3488</v>
      </c>
      <c r="H301" s="83">
        <v>0</v>
      </c>
      <c r="I301" s="115" t="s">
        <v>3488</v>
      </c>
      <c r="J301" s="115" t="s">
        <v>3488</v>
      </c>
      <c r="K301" s="115" t="s">
        <v>3488</v>
      </c>
      <c r="L301" s="84">
        <v>0</v>
      </c>
      <c r="M301" s="83">
        <v>0</v>
      </c>
      <c r="N301" s="115" t="s">
        <v>3488</v>
      </c>
      <c r="O301" s="83">
        <v>0</v>
      </c>
      <c r="P301" s="84">
        <v>0</v>
      </c>
      <c r="Q301" s="84">
        <v>0</v>
      </c>
    </row>
    <row r="302" spans="1:17">
      <c r="A302" s="82" t="s">
        <v>2499</v>
      </c>
      <c r="B302" s="114" t="s">
        <v>3488</v>
      </c>
      <c r="C302" s="114" t="s">
        <v>3488</v>
      </c>
      <c r="D302" s="115" t="s">
        <v>3488</v>
      </c>
      <c r="E302" s="115" t="s">
        <v>3488</v>
      </c>
      <c r="F302" s="115" t="s">
        <v>3488</v>
      </c>
      <c r="G302" s="115" t="s">
        <v>3488</v>
      </c>
      <c r="H302" s="83">
        <v>0</v>
      </c>
      <c r="I302" s="115" t="s">
        <v>3488</v>
      </c>
      <c r="J302" s="115" t="s">
        <v>3488</v>
      </c>
      <c r="K302" s="115" t="s">
        <v>3488</v>
      </c>
      <c r="L302" s="84">
        <v>0</v>
      </c>
      <c r="M302" s="83">
        <v>0</v>
      </c>
      <c r="N302" s="115" t="s">
        <v>3488</v>
      </c>
      <c r="O302" s="83">
        <v>0</v>
      </c>
      <c r="P302" s="84">
        <v>0</v>
      </c>
      <c r="Q302" s="84">
        <v>0</v>
      </c>
    </row>
    <row r="303" spans="1:17">
      <c r="A303" t="s">
        <v>176</v>
      </c>
      <c r="B303" s="114" t="s">
        <v>3488</v>
      </c>
      <c r="C303" t="s">
        <v>176</v>
      </c>
      <c r="D303" s="115" t="s">
        <v>3488</v>
      </c>
      <c r="E303" t="s">
        <v>176</v>
      </c>
      <c r="F303" s="115" t="s">
        <v>3488</v>
      </c>
      <c r="G303" s="115" t="s">
        <v>3488</v>
      </c>
      <c r="H303" s="58">
        <v>0</v>
      </c>
      <c r="I303" t="s">
        <v>176</v>
      </c>
      <c r="J303" t="s">
        <v>176</v>
      </c>
      <c r="K303" s="59">
        <v>0</v>
      </c>
      <c r="L303" s="59">
        <v>0</v>
      </c>
      <c r="M303" s="58">
        <v>0</v>
      </c>
      <c r="N303" s="58">
        <v>0</v>
      </c>
      <c r="O303" s="58">
        <v>0</v>
      </c>
      <c r="P303" s="59">
        <v>0</v>
      </c>
      <c r="Q303" s="59">
        <v>0</v>
      </c>
    </row>
    <row r="304" spans="1:17">
      <c r="A304" s="82" t="s">
        <v>2500</v>
      </c>
      <c r="B304" s="114" t="s">
        <v>3488</v>
      </c>
      <c r="C304" s="114" t="s">
        <v>3488</v>
      </c>
      <c r="D304" s="115" t="s">
        <v>3488</v>
      </c>
      <c r="E304" s="115" t="s">
        <v>3488</v>
      </c>
      <c r="F304" s="115" t="s">
        <v>3488</v>
      </c>
      <c r="G304" s="115" t="s">
        <v>3488</v>
      </c>
      <c r="H304" s="83">
        <v>0</v>
      </c>
      <c r="I304" s="115" t="s">
        <v>3488</v>
      </c>
      <c r="J304" s="115" t="s">
        <v>3488</v>
      </c>
      <c r="K304" s="115" t="s">
        <v>3488</v>
      </c>
      <c r="L304" s="84">
        <v>0</v>
      </c>
      <c r="M304" s="83">
        <v>0</v>
      </c>
      <c r="N304" s="115" t="s">
        <v>3488</v>
      </c>
      <c r="O304" s="83">
        <v>0</v>
      </c>
      <c r="P304" s="84">
        <v>0</v>
      </c>
      <c r="Q304" s="84">
        <v>0</v>
      </c>
    </row>
    <row r="305" spans="1:17">
      <c r="A305" t="s">
        <v>176</v>
      </c>
      <c r="B305" s="114" t="s">
        <v>3488</v>
      </c>
      <c r="C305" t="s">
        <v>176</v>
      </c>
      <c r="D305" s="115" t="s">
        <v>3488</v>
      </c>
      <c r="E305" t="s">
        <v>176</v>
      </c>
      <c r="F305" s="115" t="s">
        <v>3488</v>
      </c>
      <c r="G305" s="115" t="s">
        <v>3488</v>
      </c>
      <c r="H305" s="58">
        <v>0</v>
      </c>
      <c r="I305" t="s">
        <v>176</v>
      </c>
      <c r="J305" t="s">
        <v>176</v>
      </c>
      <c r="K305" s="59">
        <v>0</v>
      </c>
      <c r="L305" s="59">
        <v>0</v>
      </c>
      <c r="M305" s="58">
        <v>0</v>
      </c>
      <c r="N305" s="58">
        <v>0</v>
      </c>
      <c r="O305" s="58">
        <v>0</v>
      </c>
      <c r="P305" s="59">
        <v>0</v>
      </c>
      <c r="Q305" s="59">
        <v>0</v>
      </c>
    </row>
    <row r="306" spans="1:17">
      <c r="A306" s="82" t="s">
        <v>2501</v>
      </c>
      <c r="B306" s="114" t="s">
        <v>3488</v>
      </c>
      <c r="C306" s="114" t="s">
        <v>3488</v>
      </c>
      <c r="D306" s="115" t="s">
        <v>3488</v>
      </c>
      <c r="E306" s="115" t="s">
        <v>3488</v>
      </c>
      <c r="F306" s="115" t="s">
        <v>3488</v>
      </c>
      <c r="G306" s="115" t="s">
        <v>3488</v>
      </c>
      <c r="H306" s="83">
        <v>0</v>
      </c>
      <c r="I306" s="115" t="s">
        <v>3488</v>
      </c>
      <c r="J306" s="115" t="s">
        <v>3488</v>
      </c>
      <c r="K306" s="115" t="s">
        <v>3488</v>
      </c>
      <c r="L306" s="84">
        <v>0</v>
      </c>
      <c r="M306" s="83">
        <v>0</v>
      </c>
      <c r="N306" s="115" t="s">
        <v>3488</v>
      </c>
      <c r="O306" s="83">
        <v>0</v>
      </c>
      <c r="P306" s="84">
        <v>0</v>
      </c>
      <c r="Q306" s="84">
        <v>0</v>
      </c>
    </row>
    <row r="307" spans="1:17">
      <c r="A307" t="s">
        <v>176</v>
      </c>
      <c r="B307" s="114" t="s">
        <v>3488</v>
      </c>
      <c r="C307" t="s">
        <v>176</v>
      </c>
      <c r="D307" s="115" t="s">
        <v>3488</v>
      </c>
      <c r="E307" t="s">
        <v>176</v>
      </c>
      <c r="F307" s="115" t="s">
        <v>3488</v>
      </c>
      <c r="G307" s="115" t="s">
        <v>3488</v>
      </c>
      <c r="H307" s="58">
        <v>0</v>
      </c>
      <c r="I307" t="s">
        <v>176</v>
      </c>
      <c r="J307" t="s">
        <v>176</v>
      </c>
      <c r="K307" s="59">
        <v>0</v>
      </c>
      <c r="L307" s="59">
        <v>0</v>
      </c>
      <c r="M307" s="58">
        <v>0</v>
      </c>
      <c r="N307" s="58">
        <v>0</v>
      </c>
      <c r="O307" s="58">
        <v>0</v>
      </c>
      <c r="P307" s="59">
        <v>0</v>
      </c>
      <c r="Q307" s="59">
        <v>0</v>
      </c>
    </row>
    <row r="308" spans="1:17">
      <c r="A308" s="82" t="s">
        <v>2502</v>
      </c>
      <c r="B308" s="114" t="s">
        <v>3488</v>
      </c>
      <c r="C308" s="114" t="s">
        <v>3488</v>
      </c>
      <c r="D308" s="115" t="s">
        <v>3488</v>
      </c>
      <c r="E308" s="115" t="s">
        <v>3488</v>
      </c>
      <c r="F308" s="115" t="s">
        <v>3488</v>
      </c>
      <c r="G308" s="115" t="s">
        <v>3488</v>
      </c>
      <c r="H308" s="83">
        <v>0</v>
      </c>
      <c r="I308" s="115" t="s">
        <v>3488</v>
      </c>
      <c r="J308" s="115" t="s">
        <v>3488</v>
      </c>
      <c r="K308" s="115" t="s">
        <v>3488</v>
      </c>
      <c r="L308" s="84">
        <v>0</v>
      </c>
      <c r="M308" s="83">
        <v>0</v>
      </c>
      <c r="N308" s="115" t="s">
        <v>3488</v>
      </c>
      <c r="O308" s="83">
        <v>0</v>
      </c>
      <c r="P308" s="84">
        <v>0</v>
      </c>
      <c r="Q308" s="84">
        <v>0</v>
      </c>
    </row>
    <row r="309" spans="1:17">
      <c r="A309" t="s">
        <v>176</v>
      </c>
      <c r="B309" s="114" t="s">
        <v>3488</v>
      </c>
      <c r="C309" t="s">
        <v>176</v>
      </c>
      <c r="D309" s="115" t="s">
        <v>3488</v>
      </c>
      <c r="E309" t="s">
        <v>176</v>
      </c>
      <c r="F309" s="115" t="s">
        <v>3488</v>
      </c>
      <c r="G309" s="115" t="s">
        <v>3488</v>
      </c>
      <c r="H309" s="58">
        <v>0</v>
      </c>
      <c r="I309" t="s">
        <v>176</v>
      </c>
      <c r="J309" t="s">
        <v>176</v>
      </c>
      <c r="K309" s="59">
        <v>0</v>
      </c>
      <c r="L309" s="59">
        <v>0</v>
      </c>
      <c r="M309" s="58">
        <v>0</v>
      </c>
      <c r="N309" s="58">
        <v>0</v>
      </c>
      <c r="O309" s="58">
        <v>0</v>
      </c>
      <c r="P309" s="59">
        <v>0</v>
      </c>
      <c r="Q309" s="59">
        <v>0</v>
      </c>
    </row>
    <row r="310" spans="1:17">
      <c r="A310" s="82" t="s">
        <v>187</v>
      </c>
      <c r="B310" s="114" t="s">
        <v>3488</v>
      </c>
      <c r="C310" s="114" t="s">
        <v>3488</v>
      </c>
      <c r="D310" s="115" t="s">
        <v>3488</v>
      </c>
      <c r="E310" s="115" t="s">
        <v>3488</v>
      </c>
      <c r="F310" s="115" t="s">
        <v>3488</v>
      </c>
      <c r="G310" s="115" t="s">
        <v>3488</v>
      </c>
      <c r="H310" s="83">
        <v>2.1</v>
      </c>
      <c r="I310" s="115" t="s">
        <v>3488</v>
      </c>
      <c r="J310" s="115" t="s">
        <v>3488</v>
      </c>
      <c r="K310" s="115" t="s">
        <v>3488</v>
      </c>
      <c r="L310" s="84">
        <v>6.9099999999999995E-2</v>
      </c>
      <c r="M310" s="83">
        <v>10086191.119999999</v>
      </c>
      <c r="N310" s="115" t="s">
        <v>3488</v>
      </c>
      <c r="O310" s="83">
        <v>23960.109776773414</v>
      </c>
      <c r="P310" s="84">
        <v>0.34250000000000003</v>
      </c>
      <c r="Q310" s="84">
        <v>5.1900000000000002E-2</v>
      </c>
    </row>
    <row r="311" spans="1:17">
      <c r="A311" s="82" t="s">
        <v>2503</v>
      </c>
      <c r="B311" s="114" t="s">
        <v>3488</v>
      </c>
      <c r="C311" s="114" t="s">
        <v>3488</v>
      </c>
      <c r="D311" s="115" t="s">
        <v>3488</v>
      </c>
      <c r="E311" s="115" t="s">
        <v>3488</v>
      </c>
      <c r="F311" s="115" t="s">
        <v>3488</v>
      </c>
      <c r="G311" s="115" t="s">
        <v>3488</v>
      </c>
      <c r="H311" s="83">
        <v>0</v>
      </c>
      <c r="I311" s="115" t="s">
        <v>3488</v>
      </c>
      <c r="J311" s="115" t="s">
        <v>3488</v>
      </c>
      <c r="K311" s="115" t="s">
        <v>3488</v>
      </c>
      <c r="L311" s="84">
        <v>0</v>
      </c>
      <c r="M311" s="83">
        <v>0</v>
      </c>
      <c r="N311" s="115" t="s">
        <v>3488</v>
      </c>
      <c r="O311" s="83">
        <v>0</v>
      </c>
      <c r="P311" s="84">
        <v>0</v>
      </c>
      <c r="Q311" s="84">
        <v>0</v>
      </c>
    </row>
    <row r="312" spans="1:17">
      <c r="A312" t="s">
        <v>176</v>
      </c>
      <c r="B312" s="114" t="s">
        <v>3488</v>
      </c>
      <c r="C312" t="s">
        <v>176</v>
      </c>
      <c r="D312" s="115" t="s">
        <v>3488</v>
      </c>
      <c r="E312" t="s">
        <v>176</v>
      </c>
      <c r="F312" s="115" t="s">
        <v>3488</v>
      </c>
      <c r="G312" s="115" t="s">
        <v>3488</v>
      </c>
      <c r="H312" s="58">
        <v>0</v>
      </c>
      <c r="I312" t="s">
        <v>176</v>
      </c>
      <c r="J312" t="s">
        <v>176</v>
      </c>
      <c r="K312" s="59">
        <v>0</v>
      </c>
      <c r="L312" s="59">
        <v>0</v>
      </c>
      <c r="M312" s="58">
        <v>0</v>
      </c>
      <c r="N312" s="58">
        <v>0</v>
      </c>
      <c r="O312" s="58">
        <v>0</v>
      </c>
      <c r="P312" s="59">
        <v>0</v>
      </c>
      <c r="Q312" s="59">
        <v>0</v>
      </c>
    </row>
    <row r="313" spans="1:17">
      <c r="A313" s="82" t="s">
        <v>2087</v>
      </c>
      <c r="B313" s="114" t="s">
        <v>3488</v>
      </c>
      <c r="C313" s="114" t="s">
        <v>3488</v>
      </c>
      <c r="D313" s="115" t="s">
        <v>3488</v>
      </c>
      <c r="E313" s="115" t="s">
        <v>3488</v>
      </c>
      <c r="F313" s="115" t="s">
        <v>3488</v>
      </c>
      <c r="G313" s="115" t="s">
        <v>3488</v>
      </c>
      <c r="H313" s="83">
        <v>0</v>
      </c>
      <c r="I313" s="115" t="s">
        <v>3488</v>
      </c>
      <c r="J313" s="115" t="s">
        <v>3488</v>
      </c>
      <c r="K313" s="115" t="s">
        <v>3488</v>
      </c>
      <c r="L313" s="84">
        <v>0</v>
      </c>
      <c r="M313" s="83">
        <v>0</v>
      </c>
      <c r="N313" s="115" t="s">
        <v>3488</v>
      </c>
      <c r="O313" s="83">
        <v>0</v>
      </c>
      <c r="P313" s="84">
        <v>0</v>
      </c>
      <c r="Q313" s="84">
        <v>0</v>
      </c>
    </row>
    <row r="314" spans="1:17">
      <c r="A314" t="s">
        <v>176</v>
      </c>
      <c r="B314" s="114" t="s">
        <v>3488</v>
      </c>
      <c r="C314" t="s">
        <v>176</v>
      </c>
      <c r="D314" s="115" t="s">
        <v>3488</v>
      </c>
      <c r="E314" t="s">
        <v>176</v>
      </c>
      <c r="F314" s="115" t="s">
        <v>3488</v>
      </c>
      <c r="G314" s="115" t="s">
        <v>3488</v>
      </c>
      <c r="H314" s="58">
        <v>0</v>
      </c>
      <c r="I314" t="s">
        <v>176</v>
      </c>
      <c r="J314" t="s">
        <v>176</v>
      </c>
      <c r="K314" s="59">
        <v>0</v>
      </c>
      <c r="L314" s="59">
        <v>0</v>
      </c>
      <c r="M314" s="58">
        <v>0</v>
      </c>
      <c r="N314" s="58">
        <v>0</v>
      </c>
      <c r="O314" s="58">
        <v>0</v>
      </c>
      <c r="P314" s="59">
        <v>0</v>
      </c>
      <c r="Q314" s="59">
        <v>0</v>
      </c>
    </row>
    <row r="315" spans="1:17">
      <c r="A315" s="82" t="s">
        <v>2088</v>
      </c>
      <c r="B315" s="114" t="s">
        <v>3488</v>
      </c>
      <c r="C315" s="114" t="s">
        <v>3488</v>
      </c>
      <c r="D315" s="115" t="s">
        <v>3488</v>
      </c>
      <c r="E315" s="115" t="s">
        <v>3488</v>
      </c>
      <c r="F315" s="115" t="s">
        <v>3488</v>
      </c>
      <c r="G315" s="115" t="s">
        <v>3488</v>
      </c>
      <c r="H315" s="83">
        <v>2.1</v>
      </c>
      <c r="I315" s="115" t="s">
        <v>3488</v>
      </c>
      <c r="J315" s="115" t="s">
        <v>3488</v>
      </c>
      <c r="K315" s="115" t="s">
        <v>3488</v>
      </c>
      <c r="L315" s="84">
        <v>6.9099999999999995E-2</v>
      </c>
      <c r="M315" s="83">
        <v>10086191.119999999</v>
      </c>
      <c r="N315" s="115" t="s">
        <v>3488</v>
      </c>
      <c r="O315" s="83">
        <v>23960.109776773414</v>
      </c>
      <c r="P315" s="84">
        <v>0.34250000000000003</v>
      </c>
      <c r="Q315" s="84">
        <v>5.1900000000000002E-2</v>
      </c>
    </row>
    <row r="316" spans="1:17">
      <c r="A316" s="64" t="s">
        <v>3486</v>
      </c>
      <c r="B316" t="s">
        <v>2047</v>
      </c>
      <c r="C316" t="s">
        <v>2506</v>
      </c>
      <c r="D316" s="113" t="s">
        <v>3488</v>
      </c>
      <c r="E316" t="s">
        <v>470</v>
      </c>
      <c r="F316" t="s">
        <v>2507</v>
      </c>
      <c r="G316" t="s">
        <v>174</v>
      </c>
      <c r="H316" s="58">
        <v>3.33</v>
      </c>
      <c r="I316" t="s">
        <v>675</v>
      </c>
      <c r="J316" t="s">
        <v>100</v>
      </c>
      <c r="K316" s="59">
        <v>4.8000000000000001E-2</v>
      </c>
      <c r="L316" s="59">
        <v>6.0100000000000001E-2</v>
      </c>
      <c r="M316" s="58">
        <v>322831.64</v>
      </c>
      <c r="N316" s="58">
        <v>97.739999999999824</v>
      </c>
      <c r="O316" s="58">
        <v>1144.44778418287</v>
      </c>
      <c r="P316" s="59">
        <v>1.6400000000000001E-2</v>
      </c>
      <c r="Q316" s="59">
        <v>2.5000000000000001E-3</v>
      </c>
    </row>
    <row r="317" spans="1:17">
      <c r="A317" s="64" t="s">
        <v>3486</v>
      </c>
      <c r="B317" t="s">
        <v>2047</v>
      </c>
      <c r="C317" t="s">
        <v>2504</v>
      </c>
      <c r="D317" s="113" t="s">
        <v>3488</v>
      </c>
      <c r="E317" t="s">
        <v>470</v>
      </c>
      <c r="F317" t="s">
        <v>2505</v>
      </c>
      <c r="G317" t="s">
        <v>174</v>
      </c>
      <c r="H317" s="58">
        <v>3.33</v>
      </c>
      <c r="I317" t="s">
        <v>675</v>
      </c>
      <c r="J317" t="s">
        <v>100</v>
      </c>
      <c r="K317" s="59">
        <v>4.5999999999999999E-2</v>
      </c>
      <c r="L317" s="59">
        <v>6.4399999999999999E-2</v>
      </c>
      <c r="M317" s="58">
        <v>161004.92000000001</v>
      </c>
      <c r="N317" s="58">
        <v>95.72</v>
      </c>
      <c r="O317" s="58">
        <v>558.971149480848</v>
      </c>
      <c r="P317" s="59">
        <v>8.0000000000000002E-3</v>
      </c>
      <c r="Q317" s="59">
        <v>1.1999999999999999E-3</v>
      </c>
    </row>
    <row r="318" spans="1:17">
      <c r="A318" s="64" t="s">
        <v>3486</v>
      </c>
      <c r="B318" t="s">
        <v>2047</v>
      </c>
      <c r="C318" t="s">
        <v>2508</v>
      </c>
      <c r="D318" s="113" t="s">
        <v>3488</v>
      </c>
      <c r="E318" t="s">
        <v>470</v>
      </c>
      <c r="F318" t="s">
        <v>2509</v>
      </c>
      <c r="G318" t="s">
        <v>174</v>
      </c>
      <c r="H318" s="58">
        <v>3.26</v>
      </c>
      <c r="I318" t="s">
        <v>675</v>
      </c>
      <c r="J318" t="s">
        <v>100</v>
      </c>
      <c r="K318" s="59">
        <v>5.4399999999999997E-2</v>
      </c>
      <c r="L318" s="59">
        <v>7.5999999999999998E-2</v>
      </c>
      <c r="M318" s="58">
        <v>163608.62</v>
      </c>
      <c r="N318" s="58">
        <v>95.24</v>
      </c>
      <c r="O318" s="58">
        <v>565.162221818376</v>
      </c>
      <c r="P318" s="59">
        <v>8.0999999999999996E-3</v>
      </c>
      <c r="Q318" s="59">
        <v>1.1999999999999999E-3</v>
      </c>
    </row>
    <row r="319" spans="1:17">
      <c r="A319" t="s">
        <v>3462</v>
      </c>
      <c r="B319" t="s">
        <v>2089</v>
      </c>
      <c r="C319" t="s">
        <v>2523</v>
      </c>
      <c r="D319" s="113" t="s">
        <v>3488</v>
      </c>
      <c r="E319" t="s">
        <v>2150</v>
      </c>
      <c r="F319" t="s">
        <v>2524</v>
      </c>
      <c r="G319" t="s">
        <v>1885</v>
      </c>
      <c r="H319" s="58">
        <v>0.23</v>
      </c>
      <c r="I319" t="s">
        <v>963</v>
      </c>
      <c r="J319" t="s">
        <v>100</v>
      </c>
      <c r="K319" s="59">
        <v>7.9699999999999993E-2</v>
      </c>
      <c r="L319" s="59">
        <v>8.8599999999999998E-2</v>
      </c>
      <c r="M319" s="58">
        <v>127959.89</v>
      </c>
      <c r="N319" s="58">
        <v>100.14</v>
      </c>
      <c r="O319" s="58">
        <v>464.76027575944198</v>
      </c>
      <c r="P319" s="59">
        <v>6.6E-3</v>
      </c>
      <c r="Q319" s="59">
        <v>1E-3</v>
      </c>
    </row>
    <row r="320" spans="1:17">
      <c r="A320" t="s">
        <v>3462</v>
      </c>
      <c r="B320" t="s">
        <v>2089</v>
      </c>
      <c r="C320" t="s">
        <v>2525</v>
      </c>
      <c r="D320" s="113" t="s">
        <v>3488</v>
      </c>
      <c r="E320" t="s">
        <v>2150</v>
      </c>
      <c r="F320" t="s">
        <v>2526</v>
      </c>
      <c r="G320" t="s">
        <v>1885</v>
      </c>
      <c r="H320" s="58">
        <v>0.23</v>
      </c>
      <c r="I320" t="s">
        <v>963</v>
      </c>
      <c r="J320" t="s">
        <v>100</v>
      </c>
      <c r="K320" s="59">
        <v>7.9699999999999993E-2</v>
      </c>
      <c r="L320" s="59">
        <v>8.8599999999999998E-2</v>
      </c>
      <c r="M320" s="58">
        <v>356.89</v>
      </c>
      <c r="N320" s="58">
        <v>103.45198610958903</v>
      </c>
      <c r="O320" s="58">
        <v>1.33912392003256</v>
      </c>
      <c r="P320" s="59">
        <v>0</v>
      </c>
      <c r="Q320" s="59">
        <v>0</v>
      </c>
    </row>
    <row r="321" spans="1:17">
      <c r="A321" t="s">
        <v>3462</v>
      </c>
      <c r="B321" t="s">
        <v>2089</v>
      </c>
      <c r="C321" t="s">
        <v>2527</v>
      </c>
      <c r="D321" s="113" t="s">
        <v>3488</v>
      </c>
      <c r="E321" t="s">
        <v>2150</v>
      </c>
      <c r="F321" t="s">
        <v>235</v>
      </c>
      <c r="G321" t="s">
        <v>1885</v>
      </c>
      <c r="H321" s="58">
        <v>0.23</v>
      </c>
      <c r="I321" t="s">
        <v>963</v>
      </c>
      <c r="J321" t="s">
        <v>100</v>
      </c>
      <c r="K321" s="59">
        <v>7.9699999999999993E-2</v>
      </c>
      <c r="L321" s="59">
        <v>8.8599999999999998E-2</v>
      </c>
      <c r="M321" s="58">
        <v>487.39</v>
      </c>
      <c r="N321" s="58">
        <v>100.14</v>
      </c>
      <c r="O321" s="58">
        <v>1.7702383989420001</v>
      </c>
      <c r="P321" s="59">
        <v>0</v>
      </c>
      <c r="Q321" s="59">
        <v>0</v>
      </c>
    </row>
    <row r="322" spans="1:17">
      <c r="A322" t="s">
        <v>3462</v>
      </c>
      <c r="B322" t="s">
        <v>2089</v>
      </c>
      <c r="C322" t="s">
        <v>2528</v>
      </c>
      <c r="D322" s="113" t="s">
        <v>3488</v>
      </c>
      <c r="E322" t="s">
        <v>2150</v>
      </c>
      <c r="F322" t="s">
        <v>2529</v>
      </c>
      <c r="G322" t="s">
        <v>1885</v>
      </c>
      <c r="H322" s="58">
        <v>0.23</v>
      </c>
      <c r="I322" t="s">
        <v>963</v>
      </c>
      <c r="J322" t="s">
        <v>100</v>
      </c>
      <c r="K322" s="59">
        <v>7.9600000000000004E-2</v>
      </c>
      <c r="L322" s="59">
        <v>8.8599999999999998E-2</v>
      </c>
      <c r="M322" s="58">
        <v>253.08</v>
      </c>
      <c r="N322" s="58">
        <v>100.14</v>
      </c>
      <c r="O322" s="58">
        <v>0.91920624962399999</v>
      </c>
      <c r="P322" s="59">
        <v>0</v>
      </c>
      <c r="Q322" s="59">
        <v>0</v>
      </c>
    </row>
    <row r="323" spans="1:17">
      <c r="A323" t="s">
        <v>3462</v>
      </c>
      <c r="B323" t="s">
        <v>2089</v>
      </c>
      <c r="C323" t="s">
        <v>2530</v>
      </c>
      <c r="D323" s="113" t="s">
        <v>3488</v>
      </c>
      <c r="E323" t="s">
        <v>2150</v>
      </c>
      <c r="F323" t="s">
        <v>2531</v>
      </c>
      <c r="G323" t="s">
        <v>1885</v>
      </c>
      <c r="H323" s="58">
        <v>0.23</v>
      </c>
      <c r="I323" t="s">
        <v>963</v>
      </c>
      <c r="J323" t="s">
        <v>100</v>
      </c>
      <c r="K323" s="59">
        <v>7.9699999999999993E-2</v>
      </c>
      <c r="L323" s="59">
        <v>8.8599999999999998E-2</v>
      </c>
      <c r="M323" s="58">
        <v>924.73</v>
      </c>
      <c r="N323" s="58">
        <v>100.14</v>
      </c>
      <c r="O323" s="58">
        <v>3.3586913039940001</v>
      </c>
      <c r="P323" s="59">
        <v>0</v>
      </c>
      <c r="Q323" s="59">
        <v>0</v>
      </c>
    </row>
    <row r="324" spans="1:17">
      <c r="A324" t="s">
        <v>3462</v>
      </c>
      <c r="B324" t="s">
        <v>2089</v>
      </c>
      <c r="C324" t="s">
        <v>2532</v>
      </c>
      <c r="D324" s="113" t="s">
        <v>3488</v>
      </c>
      <c r="E324" t="s">
        <v>2150</v>
      </c>
      <c r="F324" t="s">
        <v>246</v>
      </c>
      <c r="G324" t="s">
        <v>1885</v>
      </c>
      <c r="H324" s="58">
        <v>0.23</v>
      </c>
      <c r="I324" t="s">
        <v>963</v>
      </c>
      <c r="J324" t="s">
        <v>100</v>
      </c>
      <c r="K324" s="59">
        <v>7.9699999999999993E-2</v>
      </c>
      <c r="L324" s="59">
        <v>8.8599999999999998E-2</v>
      </c>
      <c r="M324" s="58">
        <v>499.74</v>
      </c>
      <c r="N324" s="58">
        <v>100.14</v>
      </c>
      <c r="O324" s="58">
        <v>1.8150945597720001</v>
      </c>
      <c r="P324" s="59">
        <v>0</v>
      </c>
      <c r="Q324" s="59">
        <v>0</v>
      </c>
    </row>
    <row r="325" spans="1:17">
      <c r="A325" t="s">
        <v>3462</v>
      </c>
      <c r="B325" t="s">
        <v>2089</v>
      </c>
      <c r="C325" t="s">
        <v>2533</v>
      </c>
      <c r="D325" s="113" t="s">
        <v>3488</v>
      </c>
      <c r="E325" t="s">
        <v>2150</v>
      </c>
      <c r="F325" t="s">
        <v>249</v>
      </c>
      <c r="G325" t="s">
        <v>1885</v>
      </c>
      <c r="H325" s="58">
        <v>0.23</v>
      </c>
      <c r="I325" t="s">
        <v>963</v>
      </c>
      <c r="J325" t="s">
        <v>100</v>
      </c>
      <c r="K325" s="59">
        <v>7.9699999999999993E-2</v>
      </c>
      <c r="L325" s="59">
        <v>8.8599999999999998E-2</v>
      </c>
      <c r="M325" s="58">
        <v>390.26</v>
      </c>
      <c r="N325" s="58">
        <v>100.14</v>
      </c>
      <c r="O325" s="58">
        <v>1.4174546822280001</v>
      </c>
      <c r="P325" s="59">
        <v>0</v>
      </c>
      <c r="Q325" s="59">
        <v>0</v>
      </c>
    </row>
    <row r="326" spans="1:17">
      <c r="A326" t="s">
        <v>3462</v>
      </c>
      <c r="B326" t="s">
        <v>2089</v>
      </c>
      <c r="C326" t="s">
        <v>2534</v>
      </c>
      <c r="D326" s="113" t="s">
        <v>3488</v>
      </c>
      <c r="E326" t="s">
        <v>2150</v>
      </c>
      <c r="F326" t="s">
        <v>2535</v>
      </c>
      <c r="G326" t="s">
        <v>1885</v>
      </c>
      <c r="H326" s="58">
        <v>0.23</v>
      </c>
      <c r="I326" t="s">
        <v>963</v>
      </c>
      <c r="J326" t="s">
        <v>100</v>
      </c>
      <c r="K326" s="59">
        <v>7.9699999999999993E-2</v>
      </c>
      <c r="L326" s="59">
        <v>8.8599999999999998E-2</v>
      </c>
      <c r="M326" s="58">
        <v>957.73</v>
      </c>
      <c r="N326" s="58">
        <v>100.14</v>
      </c>
      <c r="O326" s="58">
        <v>3.4785498713940002</v>
      </c>
      <c r="P326" s="59">
        <v>0</v>
      </c>
      <c r="Q326" s="59">
        <v>0</v>
      </c>
    </row>
    <row r="327" spans="1:17">
      <c r="A327" t="s">
        <v>3462</v>
      </c>
      <c r="B327" t="s">
        <v>2089</v>
      </c>
      <c r="C327" t="s">
        <v>2536</v>
      </c>
      <c r="D327" s="113" t="s">
        <v>3488</v>
      </c>
      <c r="E327" t="s">
        <v>2150</v>
      </c>
      <c r="F327" t="s">
        <v>241</v>
      </c>
      <c r="G327" t="s">
        <v>1885</v>
      </c>
      <c r="H327" s="58">
        <v>0.23</v>
      </c>
      <c r="I327" t="s">
        <v>963</v>
      </c>
      <c r="J327" t="s">
        <v>100</v>
      </c>
      <c r="K327" s="59">
        <v>7.9699999999999993E-2</v>
      </c>
      <c r="L327" s="59">
        <v>8.8599999999999998E-2</v>
      </c>
      <c r="M327" s="58">
        <v>483.21</v>
      </c>
      <c r="N327" s="58">
        <v>100.14</v>
      </c>
      <c r="O327" s="58">
        <v>1.755056313738</v>
      </c>
      <c r="P327" s="59">
        <v>0</v>
      </c>
      <c r="Q327" s="59">
        <v>0</v>
      </c>
    </row>
    <row r="328" spans="1:17">
      <c r="A328" t="s">
        <v>3462</v>
      </c>
      <c r="B328" t="s">
        <v>2089</v>
      </c>
      <c r="C328" t="s">
        <v>2537</v>
      </c>
      <c r="D328" s="113" t="s">
        <v>3488</v>
      </c>
      <c r="E328" t="s">
        <v>2150</v>
      </c>
      <c r="F328" t="s">
        <v>2538</v>
      </c>
      <c r="G328" t="s">
        <v>1885</v>
      </c>
      <c r="H328" s="58">
        <v>0.23</v>
      </c>
      <c r="I328" t="s">
        <v>963</v>
      </c>
      <c r="J328" t="s">
        <v>100</v>
      </c>
      <c r="K328" s="59">
        <v>7.9699999999999993E-2</v>
      </c>
      <c r="L328" s="59">
        <v>8.8599999999999998E-2</v>
      </c>
      <c r="M328" s="58">
        <v>491.61</v>
      </c>
      <c r="N328" s="58">
        <v>100.14</v>
      </c>
      <c r="O328" s="58">
        <v>1.7855657672580001</v>
      </c>
      <c r="P328" s="59">
        <v>0</v>
      </c>
      <c r="Q328" s="59">
        <v>0</v>
      </c>
    </row>
    <row r="329" spans="1:17">
      <c r="A329" t="s">
        <v>3462</v>
      </c>
      <c r="B329" t="s">
        <v>2089</v>
      </c>
      <c r="C329" t="s">
        <v>2539</v>
      </c>
      <c r="D329" s="113" t="s">
        <v>3488</v>
      </c>
      <c r="E329" t="s">
        <v>2150</v>
      </c>
      <c r="F329" t="s">
        <v>2540</v>
      </c>
      <c r="G329" t="s">
        <v>1885</v>
      </c>
      <c r="H329" s="58">
        <v>0.23</v>
      </c>
      <c r="I329" t="s">
        <v>963</v>
      </c>
      <c r="J329" t="s">
        <v>100</v>
      </c>
      <c r="K329" s="59">
        <v>7.9699999999999993E-2</v>
      </c>
      <c r="L329" s="59">
        <v>8.8599999999999998E-2</v>
      </c>
      <c r="M329" s="58">
        <v>365.68</v>
      </c>
      <c r="N329" s="58">
        <v>100.14</v>
      </c>
      <c r="O329" s="58">
        <v>1.328178209904</v>
      </c>
      <c r="P329" s="59">
        <v>0</v>
      </c>
      <c r="Q329" s="59">
        <v>0</v>
      </c>
    </row>
    <row r="330" spans="1:17">
      <c r="A330" t="s">
        <v>3463</v>
      </c>
      <c r="B330" t="s">
        <v>2089</v>
      </c>
      <c r="C330" t="s">
        <v>2518</v>
      </c>
      <c r="D330" s="113" t="s">
        <v>3488</v>
      </c>
      <c r="E330" t="s">
        <v>2150</v>
      </c>
      <c r="F330" t="s">
        <v>364</v>
      </c>
      <c r="G330" t="s">
        <v>1885</v>
      </c>
      <c r="H330" s="58">
        <v>0.6</v>
      </c>
      <c r="I330" t="s">
        <v>1557</v>
      </c>
      <c r="J330" t="s">
        <v>169</v>
      </c>
      <c r="K330" s="59">
        <v>7.7299999999999994E-2</v>
      </c>
      <c r="L330" s="59">
        <v>7.9899999999999999E-2</v>
      </c>
      <c r="M330" s="58">
        <v>1245029.58</v>
      </c>
      <c r="N330" s="58">
        <v>101.35</v>
      </c>
      <c r="O330" s="58">
        <v>449.08795889354701</v>
      </c>
      <c r="P330" s="59">
        <v>6.4000000000000003E-3</v>
      </c>
      <c r="Q330" s="59">
        <v>1E-3</v>
      </c>
    </row>
    <row r="331" spans="1:17">
      <c r="A331" t="s">
        <v>3463</v>
      </c>
      <c r="B331" t="s">
        <v>2089</v>
      </c>
      <c r="C331" t="s">
        <v>2519</v>
      </c>
      <c r="D331" s="113" t="s">
        <v>3488</v>
      </c>
      <c r="E331" t="s">
        <v>2150</v>
      </c>
      <c r="F331" t="s">
        <v>2404</v>
      </c>
      <c r="G331" t="s">
        <v>1885</v>
      </c>
      <c r="H331" s="58">
        <v>0.6</v>
      </c>
      <c r="I331" t="s">
        <v>1557</v>
      </c>
      <c r="J331" t="s">
        <v>168</v>
      </c>
      <c r="K331" s="59">
        <v>7.1199999999999999E-2</v>
      </c>
      <c r="L331" s="59">
        <v>6.9599999999999995E-2</v>
      </c>
      <c r="M331" s="58">
        <v>34128.31</v>
      </c>
      <c r="N331" s="58">
        <v>101.43</v>
      </c>
      <c r="O331" s="58">
        <v>12.5553482709291</v>
      </c>
      <c r="P331" s="59">
        <v>2.0000000000000001E-4</v>
      </c>
      <c r="Q331" s="59">
        <v>0</v>
      </c>
    </row>
    <row r="332" spans="1:17">
      <c r="A332" t="s">
        <v>3463</v>
      </c>
      <c r="B332" t="s">
        <v>2089</v>
      </c>
      <c r="C332" t="s">
        <v>2520</v>
      </c>
      <c r="D332" s="113" t="s">
        <v>3488</v>
      </c>
      <c r="E332" t="s">
        <v>2150</v>
      </c>
      <c r="F332" t="s">
        <v>235</v>
      </c>
      <c r="G332" t="s">
        <v>1885</v>
      </c>
      <c r="H332" s="58">
        <v>0.6</v>
      </c>
      <c r="I332" t="s">
        <v>1557</v>
      </c>
      <c r="J332" t="s">
        <v>168</v>
      </c>
      <c r="K332" s="59">
        <v>7.1199999999999999E-2</v>
      </c>
      <c r="L332" s="59">
        <v>6.9599999999999995E-2</v>
      </c>
      <c r="M332" s="58">
        <v>13211.91</v>
      </c>
      <c r="N332" s="58">
        <v>101.43</v>
      </c>
      <c r="O332" s="58">
        <v>4.8604847815251002</v>
      </c>
      <c r="P332" s="59">
        <v>1E-4</v>
      </c>
      <c r="Q332" s="59">
        <v>0</v>
      </c>
    </row>
    <row r="333" spans="1:17">
      <c r="A333" t="s">
        <v>3463</v>
      </c>
      <c r="B333" t="s">
        <v>2089</v>
      </c>
      <c r="C333" t="s">
        <v>2521</v>
      </c>
      <c r="D333" s="113" t="s">
        <v>3488</v>
      </c>
      <c r="E333" t="s">
        <v>2150</v>
      </c>
      <c r="F333" t="s">
        <v>246</v>
      </c>
      <c r="G333" t="s">
        <v>1885</v>
      </c>
      <c r="H333" s="58">
        <v>0.6</v>
      </c>
      <c r="I333" t="s">
        <v>1557</v>
      </c>
      <c r="J333" t="s">
        <v>168</v>
      </c>
      <c r="K333" s="59">
        <v>7.1199999999999999E-2</v>
      </c>
      <c r="L333" s="59">
        <v>6.9599999999999995E-2</v>
      </c>
      <c r="M333" s="58">
        <v>21678.07</v>
      </c>
      <c r="N333" s="58">
        <v>101.43</v>
      </c>
      <c r="O333" s="58">
        <v>7.9750716836426996</v>
      </c>
      <c r="P333" s="59">
        <v>1E-4</v>
      </c>
      <c r="Q333" s="59">
        <v>0</v>
      </c>
    </row>
    <row r="334" spans="1:17">
      <c r="A334" t="s">
        <v>3464</v>
      </c>
      <c r="B334" t="s">
        <v>2089</v>
      </c>
      <c r="C334" t="s">
        <v>2510</v>
      </c>
      <c r="D334" s="113" t="s">
        <v>3488</v>
      </c>
      <c r="E334" t="s">
        <v>2150</v>
      </c>
      <c r="F334" t="s">
        <v>2511</v>
      </c>
      <c r="G334" t="s">
        <v>1885</v>
      </c>
      <c r="H334" s="58">
        <v>0.6</v>
      </c>
      <c r="I334" t="s">
        <v>1557</v>
      </c>
      <c r="J334" t="s">
        <v>169</v>
      </c>
      <c r="K334" s="59">
        <v>7.7299999999999994E-2</v>
      </c>
      <c r="L334" s="59">
        <v>8.1500000000000003E-2</v>
      </c>
      <c r="M334" s="58">
        <v>128779.46</v>
      </c>
      <c r="N334" s="58">
        <v>101.26</v>
      </c>
      <c r="O334" s="58">
        <v>46.410100697656397</v>
      </c>
      <c r="P334" s="59">
        <v>6.9999999999999999E-4</v>
      </c>
      <c r="Q334" s="59">
        <v>1E-4</v>
      </c>
    </row>
    <row r="335" spans="1:17">
      <c r="A335" t="s">
        <v>3464</v>
      </c>
      <c r="B335" t="s">
        <v>2089</v>
      </c>
      <c r="C335" t="s">
        <v>2512</v>
      </c>
      <c r="D335" s="113" t="s">
        <v>3488</v>
      </c>
      <c r="E335" t="s">
        <v>2150</v>
      </c>
      <c r="F335" t="s">
        <v>773</v>
      </c>
      <c r="G335" t="s">
        <v>1885</v>
      </c>
      <c r="H335" s="58">
        <v>0.6</v>
      </c>
      <c r="I335" t="s">
        <v>1557</v>
      </c>
      <c r="J335" t="s">
        <v>169</v>
      </c>
      <c r="K335" s="59">
        <v>7.7299999999999994E-2</v>
      </c>
      <c r="L335" s="59">
        <v>8.1299999999999997E-2</v>
      </c>
      <c r="M335" s="58">
        <v>54488.12</v>
      </c>
      <c r="N335" s="58">
        <v>101.27</v>
      </c>
      <c r="O335" s="58">
        <v>19.638604396231599</v>
      </c>
      <c r="P335" s="59">
        <v>2.9999999999999997E-4</v>
      </c>
      <c r="Q335" s="59">
        <v>0</v>
      </c>
    </row>
    <row r="336" spans="1:17">
      <c r="A336" t="s">
        <v>3464</v>
      </c>
      <c r="B336" t="s">
        <v>2089</v>
      </c>
      <c r="C336" t="s">
        <v>2513</v>
      </c>
      <c r="D336" s="113" t="s">
        <v>3488</v>
      </c>
      <c r="E336" t="s">
        <v>2150</v>
      </c>
      <c r="F336" t="s">
        <v>2514</v>
      </c>
      <c r="G336" t="s">
        <v>1885</v>
      </c>
      <c r="H336" s="58">
        <v>0.61</v>
      </c>
      <c r="I336" t="s">
        <v>1557</v>
      </c>
      <c r="J336" t="s">
        <v>169</v>
      </c>
      <c r="K336" s="59">
        <v>7.7299999999999994E-2</v>
      </c>
      <c r="L336" s="59">
        <v>8.0699999999999994E-2</v>
      </c>
      <c r="M336" s="58">
        <v>37848.74</v>
      </c>
      <c r="N336" s="58">
        <v>101.26</v>
      </c>
      <c r="O336" s="58">
        <v>13.640093184731599</v>
      </c>
      <c r="P336" s="59">
        <v>2.0000000000000001E-4</v>
      </c>
      <c r="Q336" s="59">
        <v>0</v>
      </c>
    </row>
    <row r="337" spans="1:17">
      <c r="A337" t="s">
        <v>3464</v>
      </c>
      <c r="B337" t="s">
        <v>2089</v>
      </c>
      <c r="C337" t="s">
        <v>2515</v>
      </c>
      <c r="D337" s="113" t="s">
        <v>3488</v>
      </c>
      <c r="E337" t="s">
        <v>2150</v>
      </c>
      <c r="F337" t="s">
        <v>693</v>
      </c>
      <c r="G337" t="s">
        <v>1885</v>
      </c>
      <c r="H337" s="58">
        <v>0.6</v>
      </c>
      <c r="I337" t="s">
        <v>1557</v>
      </c>
      <c r="J337" t="s">
        <v>169</v>
      </c>
      <c r="K337" s="59">
        <v>7.7200000000000005E-2</v>
      </c>
      <c r="L337" s="59">
        <v>8.1500000000000003E-2</v>
      </c>
      <c r="M337" s="58">
        <v>22791.27</v>
      </c>
      <c r="N337" s="58">
        <v>101.28</v>
      </c>
      <c r="O337" s="58">
        <v>8.2152390793104004</v>
      </c>
      <c r="P337" s="59">
        <v>1E-4</v>
      </c>
      <c r="Q337" s="59">
        <v>0</v>
      </c>
    </row>
    <row r="338" spans="1:17">
      <c r="A338" t="s">
        <v>3464</v>
      </c>
      <c r="B338" t="s">
        <v>2089</v>
      </c>
      <c r="C338" t="s">
        <v>2516</v>
      </c>
      <c r="D338" s="113" t="s">
        <v>3488</v>
      </c>
      <c r="E338" t="s">
        <v>2150</v>
      </c>
      <c r="F338" t="s">
        <v>2517</v>
      </c>
      <c r="G338" t="s">
        <v>1885</v>
      </c>
      <c r="H338" s="58">
        <v>0.6</v>
      </c>
      <c r="I338" t="s">
        <v>1557</v>
      </c>
      <c r="J338" t="s">
        <v>169</v>
      </c>
      <c r="K338" s="59">
        <v>7.6700000000000004E-2</v>
      </c>
      <c r="L338" s="59">
        <v>8.2799999999999999E-2</v>
      </c>
      <c r="M338" s="58">
        <v>5097.28</v>
      </c>
      <c r="N338" s="58">
        <v>100.39</v>
      </c>
      <c r="O338" s="58">
        <v>1.8211970276128</v>
      </c>
      <c r="P338" s="59">
        <v>0</v>
      </c>
      <c r="Q338" s="59">
        <v>0</v>
      </c>
    </row>
    <row r="339" spans="1:17">
      <c r="A339" t="s">
        <v>3464</v>
      </c>
      <c r="B339" t="s">
        <v>2089</v>
      </c>
      <c r="C339" t="s">
        <v>2522</v>
      </c>
      <c r="D339" s="113" t="s">
        <v>3488</v>
      </c>
      <c r="E339" t="s">
        <v>2150</v>
      </c>
      <c r="F339" t="s">
        <v>2517</v>
      </c>
      <c r="G339" t="s">
        <v>1885</v>
      </c>
      <c r="H339" s="58">
        <v>0.6</v>
      </c>
      <c r="I339" t="s">
        <v>1557</v>
      </c>
      <c r="J339" t="s">
        <v>168</v>
      </c>
      <c r="K339" s="59">
        <v>7.0099999999999996E-2</v>
      </c>
      <c r="L339" s="59">
        <v>7.0300000000000001E-2</v>
      </c>
      <c r="M339" s="58">
        <v>19363.79</v>
      </c>
      <c r="N339" s="58">
        <v>100.65</v>
      </c>
      <c r="O339" s="58">
        <v>7.0688977361144998</v>
      </c>
      <c r="P339" s="59">
        <v>1E-4</v>
      </c>
      <c r="Q339" s="59">
        <v>0</v>
      </c>
    </row>
    <row r="340" spans="1:17">
      <c r="A340" t="s">
        <v>3417</v>
      </c>
      <c r="B340" t="s">
        <v>2089</v>
      </c>
      <c r="C340" t="s">
        <v>2543</v>
      </c>
      <c r="D340" s="113" t="s">
        <v>3488</v>
      </c>
      <c r="E340" t="s">
        <v>295</v>
      </c>
      <c r="F340" t="s">
        <v>2544</v>
      </c>
      <c r="G340" t="s">
        <v>1885</v>
      </c>
      <c r="H340" s="58">
        <v>2.69</v>
      </c>
      <c r="I340" t="s">
        <v>963</v>
      </c>
      <c r="J340" t="s">
        <v>102</v>
      </c>
      <c r="K340" s="59">
        <v>6.0600000000000001E-2</v>
      </c>
      <c r="L340" s="59">
        <v>6.0699999999999997E-2</v>
      </c>
      <c r="M340" s="58">
        <v>189677.06</v>
      </c>
      <c r="N340" s="58">
        <v>100.52000000000007</v>
      </c>
      <c r="O340" s="58">
        <v>764.86521806425901</v>
      </c>
      <c r="P340" s="59">
        <v>1.09E-2</v>
      </c>
      <c r="Q340" s="59">
        <v>1.6999999999999999E-3</v>
      </c>
    </row>
    <row r="341" spans="1:17">
      <c r="A341" t="s">
        <v>3417</v>
      </c>
      <c r="B341" t="s">
        <v>2089</v>
      </c>
      <c r="C341" t="s">
        <v>2541</v>
      </c>
      <c r="D341" s="113" t="s">
        <v>3488</v>
      </c>
      <c r="E341" t="s">
        <v>295</v>
      </c>
      <c r="F341" t="s">
        <v>2542</v>
      </c>
      <c r="G341" t="s">
        <v>1885</v>
      </c>
      <c r="H341" s="58">
        <v>2.63</v>
      </c>
      <c r="I341" t="s">
        <v>963</v>
      </c>
      <c r="J341" t="s">
        <v>104</v>
      </c>
      <c r="K341" s="59">
        <v>7.3599999999999999E-2</v>
      </c>
      <c r="L341" s="59">
        <v>7.4099999999999999E-2</v>
      </c>
      <c r="M341" s="58">
        <v>49233.96</v>
      </c>
      <c r="N341" s="58">
        <v>100.53</v>
      </c>
      <c r="O341" s="58">
        <v>228.710983354549</v>
      </c>
      <c r="P341" s="59">
        <v>3.3E-3</v>
      </c>
      <c r="Q341" s="59">
        <v>5.0000000000000001E-4</v>
      </c>
    </row>
    <row r="342" spans="1:17">
      <c r="A342" t="s">
        <v>3417</v>
      </c>
      <c r="B342" t="s">
        <v>2089</v>
      </c>
      <c r="C342" t="s">
        <v>2549</v>
      </c>
      <c r="D342" s="113" t="s">
        <v>3488</v>
      </c>
      <c r="E342" t="s">
        <v>295</v>
      </c>
      <c r="F342" t="s">
        <v>2550</v>
      </c>
      <c r="G342" t="s">
        <v>1885</v>
      </c>
      <c r="H342" s="58">
        <v>2.67</v>
      </c>
      <c r="I342" t="s">
        <v>963</v>
      </c>
      <c r="J342" t="s">
        <v>102</v>
      </c>
      <c r="K342" s="59">
        <v>6.0600000000000001E-2</v>
      </c>
      <c r="L342" s="59">
        <v>5.96E-2</v>
      </c>
      <c r="M342" s="58">
        <v>3301.73</v>
      </c>
      <c r="N342" s="58">
        <v>100.8</v>
      </c>
      <c r="O342" s="58">
        <v>13.351181828544</v>
      </c>
      <c r="P342" s="59">
        <v>2.0000000000000001E-4</v>
      </c>
      <c r="Q342" s="59">
        <v>0</v>
      </c>
    </row>
    <row r="343" spans="1:17">
      <c r="A343" t="s">
        <v>3417</v>
      </c>
      <c r="B343" t="s">
        <v>2089</v>
      </c>
      <c r="C343" t="s">
        <v>2545</v>
      </c>
      <c r="D343" s="113" t="s">
        <v>3488</v>
      </c>
      <c r="E343" t="s">
        <v>295</v>
      </c>
      <c r="F343" t="s">
        <v>2546</v>
      </c>
      <c r="G343" t="s">
        <v>1885</v>
      </c>
      <c r="H343" s="58">
        <v>2.67</v>
      </c>
      <c r="I343" t="s">
        <v>963</v>
      </c>
      <c r="J343" t="s">
        <v>102</v>
      </c>
      <c r="K343" s="59">
        <v>6.0600000000000001E-2</v>
      </c>
      <c r="L343" s="59">
        <v>5.96E-2</v>
      </c>
      <c r="M343" s="58">
        <v>3007.62</v>
      </c>
      <c r="N343" s="58">
        <v>100.8</v>
      </c>
      <c r="O343" s="58">
        <v>12.161891339136</v>
      </c>
      <c r="P343" s="59">
        <v>2.0000000000000001E-4</v>
      </c>
      <c r="Q343" s="59">
        <v>0</v>
      </c>
    </row>
    <row r="344" spans="1:17">
      <c r="A344" t="s">
        <v>3417</v>
      </c>
      <c r="B344" t="s">
        <v>2089</v>
      </c>
      <c r="C344" t="s">
        <v>2547</v>
      </c>
      <c r="D344" s="113" t="s">
        <v>3488</v>
      </c>
      <c r="E344" t="s">
        <v>295</v>
      </c>
      <c r="F344" t="s">
        <v>2548</v>
      </c>
      <c r="G344" t="s">
        <v>1885</v>
      </c>
      <c r="H344" s="58">
        <v>2.67</v>
      </c>
      <c r="I344" t="s">
        <v>963</v>
      </c>
      <c r="J344" t="s">
        <v>102</v>
      </c>
      <c r="K344" s="59">
        <v>6.0499999999999998E-2</v>
      </c>
      <c r="L344" s="59">
        <v>5.96E-2</v>
      </c>
      <c r="M344" s="58">
        <v>2336.94</v>
      </c>
      <c r="N344" s="58">
        <v>100.9</v>
      </c>
      <c r="O344" s="58">
        <v>9.4592423205359992</v>
      </c>
      <c r="P344" s="59">
        <v>1E-4</v>
      </c>
      <c r="Q344" s="59">
        <v>0</v>
      </c>
    </row>
    <row r="345" spans="1:17">
      <c r="A345" t="s">
        <v>3418</v>
      </c>
      <c r="B345" t="s">
        <v>2089</v>
      </c>
      <c r="C345" t="s">
        <v>2551</v>
      </c>
      <c r="D345" s="113" t="s">
        <v>3488</v>
      </c>
      <c r="E345" t="s">
        <v>295</v>
      </c>
      <c r="F345" t="s">
        <v>669</v>
      </c>
      <c r="G345" t="s">
        <v>1885</v>
      </c>
      <c r="H345" s="58">
        <v>2.63</v>
      </c>
      <c r="I345" t="s">
        <v>1557</v>
      </c>
      <c r="J345" t="s">
        <v>169</v>
      </c>
      <c r="K345" s="59">
        <v>0.115</v>
      </c>
      <c r="L345" s="59">
        <v>0.1221</v>
      </c>
      <c r="M345" s="58">
        <v>379631.72</v>
      </c>
      <c r="N345" s="58">
        <v>100</v>
      </c>
      <c r="O345" s="58">
        <v>135.110929148</v>
      </c>
      <c r="P345" s="59">
        <v>1.9E-3</v>
      </c>
      <c r="Q345" s="59">
        <v>2.9999999999999997E-4</v>
      </c>
    </row>
    <row r="346" spans="1:17">
      <c r="A346" t="s">
        <v>3418</v>
      </c>
      <c r="B346" t="s">
        <v>2089</v>
      </c>
      <c r="C346" t="s">
        <v>2552</v>
      </c>
      <c r="D346" s="113" t="s">
        <v>3488</v>
      </c>
      <c r="E346" t="s">
        <v>295</v>
      </c>
      <c r="F346" t="s">
        <v>669</v>
      </c>
      <c r="G346" t="s">
        <v>1885</v>
      </c>
      <c r="H346" s="58">
        <v>2.8</v>
      </c>
      <c r="I346" t="s">
        <v>1557</v>
      </c>
      <c r="J346" t="s">
        <v>169</v>
      </c>
      <c r="K346" s="59">
        <v>7.5800000000000006E-2</v>
      </c>
      <c r="L346" s="59">
        <v>7.9299999999999995E-2</v>
      </c>
      <c r="M346" s="58">
        <v>1218743.92</v>
      </c>
      <c r="N346" s="58">
        <v>100</v>
      </c>
      <c r="O346" s="58">
        <v>433.75096112799997</v>
      </c>
      <c r="P346" s="59">
        <v>6.1999999999999998E-3</v>
      </c>
      <c r="Q346" s="59">
        <v>8.9999999999999998E-4</v>
      </c>
    </row>
    <row r="347" spans="1:17">
      <c r="A347" t="s">
        <v>3418</v>
      </c>
      <c r="B347" t="s">
        <v>2089</v>
      </c>
      <c r="C347" t="s">
        <v>2553</v>
      </c>
      <c r="D347" s="113" t="s">
        <v>3488</v>
      </c>
      <c r="E347" t="s">
        <v>295</v>
      </c>
      <c r="F347" t="s">
        <v>2554</v>
      </c>
      <c r="G347" t="s">
        <v>1885</v>
      </c>
      <c r="H347" s="58">
        <v>2.73</v>
      </c>
      <c r="I347" t="s">
        <v>1557</v>
      </c>
      <c r="J347" t="s">
        <v>169</v>
      </c>
      <c r="K347" s="59">
        <v>7.9399999999999998E-2</v>
      </c>
      <c r="L347" s="59">
        <v>8.1500000000000003E-2</v>
      </c>
      <c r="M347" s="58">
        <v>61652.52</v>
      </c>
      <c r="N347" s="58">
        <v>101.98</v>
      </c>
      <c r="O347" s="58">
        <v>22.376586078986399</v>
      </c>
      <c r="P347" s="59">
        <v>2.9999999999999997E-4</v>
      </c>
      <c r="Q347" s="59">
        <v>0</v>
      </c>
    </row>
    <row r="348" spans="1:17">
      <c r="A348" t="s">
        <v>3418</v>
      </c>
      <c r="B348" t="s">
        <v>2089</v>
      </c>
      <c r="C348" t="s">
        <v>2555</v>
      </c>
      <c r="D348" s="113" t="s">
        <v>3488</v>
      </c>
      <c r="E348" t="s">
        <v>295</v>
      </c>
      <c r="F348" t="s">
        <v>2556</v>
      </c>
      <c r="G348" t="s">
        <v>1885</v>
      </c>
      <c r="H348" s="58">
        <v>2.75</v>
      </c>
      <c r="I348" t="s">
        <v>1557</v>
      </c>
      <c r="J348" t="s">
        <v>169</v>
      </c>
      <c r="K348" s="59">
        <v>7.8700000000000006E-2</v>
      </c>
      <c r="L348" s="59">
        <v>8.3299999999999999E-2</v>
      </c>
      <c r="M348" s="58">
        <v>91233.58</v>
      </c>
      <c r="N348" s="58">
        <v>100.52</v>
      </c>
      <c r="O348" s="58">
        <v>32.638875283834402</v>
      </c>
      <c r="P348" s="59">
        <v>5.0000000000000001E-4</v>
      </c>
      <c r="Q348" s="59">
        <v>1E-4</v>
      </c>
    </row>
    <row r="349" spans="1:17">
      <c r="A349" t="s">
        <v>3418</v>
      </c>
      <c r="B349" t="s">
        <v>2089</v>
      </c>
      <c r="C349" t="s">
        <v>2557</v>
      </c>
      <c r="D349" s="113" t="s">
        <v>3488</v>
      </c>
      <c r="E349" t="s">
        <v>295</v>
      </c>
      <c r="F349" t="s">
        <v>2558</v>
      </c>
      <c r="G349" t="s">
        <v>1885</v>
      </c>
      <c r="H349" s="58">
        <v>2.75</v>
      </c>
      <c r="I349" t="s">
        <v>1557</v>
      </c>
      <c r="J349" t="s">
        <v>169</v>
      </c>
      <c r="K349" s="59">
        <v>7.8700000000000006E-2</v>
      </c>
      <c r="L349" s="59">
        <v>8.3299999999999999E-2</v>
      </c>
      <c r="M349" s="58">
        <v>86934.54</v>
      </c>
      <c r="N349" s="58">
        <v>100.41</v>
      </c>
      <c r="O349" s="58">
        <v>31.066856797422599</v>
      </c>
      <c r="P349" s="59">
        <v>4.0000000000000002E-4</v>
      </c>
      <c r="Q349" s="59">
        <v>1E-4</v>
      </c>
    </row>
    <row r="350" spans="1:17">
      <c r="A350" t="s">
        <v>3418</v>
      </c>
      <c r="B350" t="s">
        <v>2089</v>
      </c>
      <c r="C350" t="s">
        <v>2559</v>
      </c>
      <c r="D350" s="113" t="s">
        <v>3488</v>
      </c>
      <c r="E350" t="s">
        <v>295</v>
      </c>
      <c r="F350" t="s">
        <v>2560</v>
      </c>
      <c r="G350" t="s">
        <v>1885</v>
      </c>
      <c r="H350" s="58">
        <v>2.75</v>
      </c>
      <c r="I350" t="s">
        <v>1557</v>
      </c>
      <c r="J350" t="s">
        <v>169</v>
      </c>
      <c r="K350" s="59">
        <v>7.8700000000000006E-2</v>
      </c>
      <c r="L350" s="59">
        <v>8.3299999999999999E-2</v>
      </c>
      <c r="M350" s="58">
        <v>125885.58</v>
      </c>
      <c r="N350" s="58">
        <v>100.43</v>
      </c>
      <c r="O350" s="58">
        <v>44.995329437064598</v>
      </c>
      <c r="P350" s="59">
        <v>5.9999999999999995E-4</v>
      </c>
      <c r="Q350" s="59">
        <v>1E-4</v>
      </c>
    </row>
    <row r="351" spans="1:17">
      <c r="A351" t="s">
        <v>3418</v>
      </c>
      <c r="B351" t="s">
        <v>2089</v>
      </c>
      <c r="C351" t="s">
        <v>2561</v>
      </c>
      <c r="D351" s="113" t="s">
        <v>3488</v>
      </c>
      <c r="E351" t="s">
        <v>295</v>
      </c>
      <c r="F351" t="s">
        <v>2562</v>
      </c>
      <c r="G351" t="s">
        <v>1885</v>
      </c>
      <c r="H351" s="58">
        <v>2.73</v>
      </c>
      <c r="I351" t="s">
        <v>1557</v>
      </c>
      <c r="J351" t="s">
        <v>169</v>
      </c>
      <c r="K351" s="59">
        <v>7.9500000000000001E-2</v>
      </c>
      <c r="L351" s="59">
        <v>8.3400000000000002E-2</v>
      </c>
      <c r="M351" s="58">
        <v>156022.03</v>
      </c>
      <c r="N351" s="58">
        <v>101.16</v>
      </c>
      <c r="O351" s="58">
        <v>56.172368066533203</v>
      </c>
      <c r="P351" s="59">
        <v>8.0000000000000004E-4</v>
      </c>
      <c r="Q351" s="59">
        <v>1E-4</v>
      </c>
    </row>
    <row r="352" spans="1:17">
      <c r="A352" t="s">
        <v>3418</v>
      </c>
      <c r="B352" t="s">
        <v>2089</v>
      </c>
      <c r="C352" t="s">
        <v>2563</v>
      </c>
      <c r="D352" s="113" t="s">
        <v>3488</v>
      </c>
      <c r="E352" t="s">
        <v>295</v>
      </c>
      <c r="F352" t="s">
        <v>2564</v>
      </c>
      <c r="G352" t="s">
        <v>1885</v>
      </c>
      <c r="H352" s="58">
        <v>2.75</v>
      </c>
      <c r="I352" t="s">
        <v>1557</v>
      </c>
      <c r="J352" t="s">
        <v>169</v>
      </c>
      <c r="K352" s="59">
        <v>7.8700000000000006E-2</v>
      </c>
      <c r="L352" s="59">
        <v>8.3299999999999999E-2</v>
      </c>
      <c r="M352" s="58">
        <v>46824.17</v>
      </c>
      <c r="N352" s="58">
        <v>100.43</v>
      </c>
      <c r="O352" s="58">
        <v>16.736380408042901</v>
      </c>
      <c r="P352" s="59">
        <v>2.0000000000000001E-4</v>
      </c>
      <c r="Q352" s="59">
        <v>0</v>
      </c>
    </row>
    <row r="353" spans="1:17">
      <c r="A353" t="s">
        <v>3465</v>
      </c>
      <c r="B353" t="s">
        <v>2089</v>
      </c>
      <c r="C353" t="s">
        <v>2565</v>
      </c>
      <c r="D353" s="113" t="s">
        <v>3488</v>
      </c>
      <c r="E353" t="s">
        <v>836</v>
      </c>
      <c r="F353" t="s">
        <v>2566</v>
      </c>
      <c r="G353" t="s">
        <v>833</v>
      </c>
      <c r="H353" s="58">
        <v>6.99</v>
      </c>
      <c r="I353" t="s">
        <v>851</v>
      </c>
      <c r="J353" t="s">
        <v>100</v>
      </c>
      <c r="K353" s="59">
        <v>4.36E-2</v>
      </c>
      <c r="L353" s="59">
        <v>3.5900000000000001E-2</v>
      </c>
      <c r="M353" s="58">
        <v>106440.18</v>
      </c>
      <c r="N353" s="58">
        <v>107.83</v>
      </c>
      <c r="O353" s="58">
        <v>416.28691598293801</v>
      </c>
      <c r="P353" s="59">
        <v>6.0000000000000001E-3</v>
      </c>
      <c r="Q353" s="59">
        <v>8.9999999999999998E-4</v>
      </c>
    </row>
    <row r="354" spans="1:17">
      <c r="A354" t="s">
        <v>3466</v>
      </c>
      <c r="B354" t="s">
        <v>2089</v>
      </c>
      <c r="C354" t="s">
        <v>2567</v>
      </c>
      <c r="D354" s="113" t="s">
        <v>3488</v>
      </c>
      <c r="E354" t="s">
        <v>956</v>
      </c>
      <c r="F354" t="s">
        <v>2568</v>
      </c>
      <c r="G354" t="s">
        <v>870</v>
      </c>
      <c r="H354" s="58">
        <v>7.2</v>
      </c>
      <c r="I354" t="s">
        <v>851</v>
      </c>
      <c r="J354" t="s">
        <v>100</v>
      </c>
      <c r="K354" s="59">
        <v>4.48E-2</v>
      </c>
      <c r="L354" s="59">
        <v>6.0400000000000002E-2</v>
      </c>
      <c r="M354" s="58">
        <v>32502.19</v>
      </c>
      <c r="N354" s="58">
        <v>91.39</v>
      </c>
      <c r="O354" s="58">
        <v>107.735506476507</v>
      </c>
      <c r="P354" s="59">
        <v>1.5E-3</v>
      </c>
      <c r="Q354" s="59">
        <v>2.0000000000000001E-4</v>
      </c>
    </row>
    <row r="355" spans="1:17">
      <c r="A355" t="s">
        <v>3467</v>
      </c>
      <c r="B355" t="s">
        <v>2089</v>
      </c>
      <c r="C355" t="s">
        <v>2440</v>
      </c>
      <c r="D355" s="113" t="s">
        <v>3488</v>
      </c>
      <c r="E355" t="s">
        <v>844</v>
      </c>
      <c r="F355" t="s">
        <v>330</v>
      </c>
      <c r="G355" t="s">
        <v>296</v>
      </c>
      <c r="H355" s="58">
        <v>3.9</v>
      </c>
      <c r="I355" t="s">
        <v>851</v>
      </c>
      <c r="J355" t="s">
        <v>105</v>
      </c>
      <c r="K355" s="59">
        <v>4.2200000000000001E-2</v>
      </c>
      <c r="L355" s="59">
        <v>6.6600000000000006E-2</v>
      </c>
      <c r="M355" s="58">
        <v>75839.11</v>
      </c>
      <c r="N355" s="58">
        <v>91.4</v>
      </c>
      <c r="O355" s="58">
        <v>189.86604826771401</v>
      </c>
      <c r="P355" s="59">
        <v>2.7000000000000001E-3</v>
      </c>
      <c r="Q355" s="59">
        <v>4.0000000000000002E-4</v>
      </c>
    </row>
    <row r="356" spans="1:17">
      <c r="A356" t="s">
        <v>3468</v>
      </c>
      <c r="B356" t="s">
        <v>2089</v>
      </c>
      <c r="C356" t="s">
        <v>2569</v>
      </c>
      <c r="D356" s="113" t="s">
        <v>3488</v>
      </c>
      <c r="E356" t="s">
        <v>844</v>
      </c>
      <c r="F356" t="s">
        <v>2570</v>
      </c>
      <c r="G356" t="s">
        <v>296</v>
      </c>
      <c r="H356" s="58">
        <v>2</v>
      </c>
      <c r="I356" t="s">
        <v>851</v>
      </c>
      <c r="J356" t="s">
        <v>100</v>
      </c>
      <c r="K356" s="59">
        <v>5.0200000000000002E-2</v>
      </c>
      <c r="L356" s="59">
        <v>6.2399999999999997E-2</v>
      </c>
      <c r="M356" s="58">
        <v>67043.83</v>
      </c>
      <c r="N356" s="58">
        <v>100.26</v>
      </c>
      <c r="O356" s="58">
        <v>243.800208135666</v>
      </c>
      <c r="P356" s="59">
        <v>3.5000000000000001E-3</v>
      </c>
      <c r="Q356" s="59">
        <v>5.0000000000000001E-4</v>
      </c>
    </row>
    <row r="357" spans="1:17">
      <c r="A357" t="s">
        <v>3422</v>
      </c>
      <c r="B357" t="s">
        <v>2089</v>
      </c>
      <c r="C357" t="s">
        <v>2624</v>
      </c>
      <c r="D357" s="113" t="s">
        <v>3488</v>
      </c>
      <c r="E357" t="s">
        <v>3395</v>
      </c>
      <c r="F357" t="s">
        <v>2625</v>
      </c>
      <c r="G357" s="113" t="s">
        <v>3488</v>
      </c>
      <c r="H357" s="58">
        <v>0.82</v>
      </c>
      <c r="I357" t="s">
        <v>891</v>
      </c>
      <c r="J357" t="s">
        <v>100</v>
      </c>
      <c r="K357" s="59">
        <v>7.7100000000000002E-2</v>
      </c>
      <c r="L357" s="59">
        <v>7.8100000000000003E-2</v>
      </c>
      <c r="M357" s="58">
        <v>12075.01</v>
      </c>
      <c r="N357" s="58">
        <v>100.7</v>
      </c>
      <c r="O357" s="58">
        <v>44.102633698890003</v>
      </c>
      <c r="P357" s="59">
        <v>5.9999999999999995E-4</v>
      </c>
      <c r="Q357" s="59">
        <v>1E-4</v>
      </c>
    </row>
    <row r="358" spans="1:17">
      <c r="A358" t="s">
        <v>3469</v>
      </c>
      <c r="B358" t="s">
        <v>2089</v>
      </c>
      <c r="C358" t="s">
        <v>2588</v>
      </c>
      <c r="D358" s="113" t="s">
        <v>3488</v>
      </c>
      <c r="E358" t="s">
        <v>3395</v>
      </c>
      <c r="F358" t="s">
        <v>203</v>
      </c>
      <c r="G358" s="113" t="s">
        <v>3488</v>
      </c>
      <c r="H358" s="58">
        <v>0.49</v>
      </c>
      <c r="I358" t="s">
        <v>851</v>
      </c>
      <c r="J358" t="s">
        <v>100</v>
      </c>
      <c r="K358" s="59">
        <v>8.1799999999999998E-2</v>
      </c>
      <c r="L358" s="59">
        <v>8.3000000000000004E-2</v>
      </c>
      <c r="M358" s="58">
        <v>13854.45</v>
      </c>
      <c r="N358" s="58">
        <v>100.15</v>
      </c>
      <c r="O358" s="58">
        <v>50.325465285225</v>
      </c>
      <c r="P358" s="59">
        <v>6.9999999999999999E-4</v>
      </c>
      <c r="Q358" s="59">
        <v>1E-4</v>
      </c>
    </row>
    <row r="359" spans="1:17">
      <c r="A359" t="s">
        <v>3469</v>
      </c>
      <c r="B359" t="s">
        <v>2089</v>
      </c>
      <c r="C359" t="s">
        <v>2589</v>
      </c>
      <c r="D359" s="113" t="s">
        <v>3488</v>
      </c>
      <c r="E359" t="s">
        <v>3395</v>
      </c>
      <c r="F359" t="s">
        <v>218</v>
      </c>
      <c r="G359" s="113" t="s">
        <v>3488</v>
      </c>
      <c r="H359" s="58">
        <v>0.49</v>
      </c>
      <c r="I359" t="s">
        <v>851</v>
      </c>
      <c r="J359" t="s">
        <v>100</v>
      </c>
      <c r="K359" s="59">
        <v>8.1799999999999998E-2</v>
      </c>
      <c r="L359" s="59">
        <v>6.9599999999999995E-2</v>
      </c>
      <c r="M359" s="58">
        <v>115.24</v>
      </c>
      <c r="N359" s="58">
        <v>99.97</v>
      </c>
      <c r="O359" s="58">
        <v>0.41785008735599999</v>
      </c>
      <c r="P359" s="59">
        <v>0</v>
      </c>
      <c r="Q359" s="59">
        <v>0</v>
      </c>
    </row>
    <row r="360" spans="1:17">
      <c r="A360" t="s">
        <v>3470</v>
      </c>
      <c r="B360" t="s">
        <v>2089</v>
      </c>
      <c r="C360" t="s">
        <v>2582</v>
      </c>
      <c r="D360" s="113" t="s">
        <v>3488</v>
      </c>
      <c r="E360" t="s">
        <v>3395</v>
      </c>
      <c r="F360" t="s">
        <v>246</v>
      </c>
      <c r="G360" s="113" t="s">
        <v>3488</v>
      </c>
      <c r="H360" s="58">
        <v>0.51</v>
      </c>
      <c r="I360" t="s">
        <v>851</v>
      </c>
      <c r="J360" t="s">
        <v>105</v>
      </c>
      <c r="K360" s="59">
        <v>7.2300000000000003E-2</v>
      </c>
      <c r="L360" s="59">
        <v>7.0800000000000002E-2</v>
      </c>
      <c r="M360" s="58">
        <v>6537.62</v>
      </c>
      <c r="N360" s="58">
        <v>101.92</v>
      </c>
      <c r="O360" s="58">
        <v>18.251013084886399</v>
      </c>
      <c r="P360" s="59">
        <v>2.9999999999999997E-4</v>
      </c>
      <c r="Q360" s="59">
        <v>0</v>
      </c>
    </row>
    <row r="361" spans="1:17">
      <c r="A361" t="s">
        <v>3470</v>
      </c>
      <c r="B361" t="s">
        <v>2089</v>
      </c>
      <c r="C361" t="s">
        <v>2583</v>
      </c>
      <c r="D361" s="113" t="s">
        <v>3488</v>
      </c>
      <c r="E361" t="s">
        <v>3395</v>
      </c>
      <c r="F361" t="s">
        <v>246</v>
      </c>
      <c r="G361" s="113" t="s">
        <v>3488</v>
      </c>
      <c r="H361" s="58">
        <v>4.82</v>
      </c>
      <c r="I361" t="s">
        <v>851</v>
      </c>
      <c r="J361" t="s">
        <v>105</v>
      </c>
      <c r="K361" s="59">
        <v>7.3300000000000004E-2</v>
      </c>
      <c r="L361" s="59">
        <v>7.22E-2</v>
      </c>
      <c r="M361" s="58">
        <v>20151.55</v>
      </c>
      <c r="N361" s="58">
        <v>102.77</v>
      </c>
      <c r="O361" s="58">
        <v>56.726070568758502</v>
      </c>
      <c r="P361" s="59">
        <v>8.0000000000000004E-4</v>
      </c>
      <c r="Q361" s="59">
        <v>1E-4</v>
      </c>
    </row>
    <row r="362" spans="1:17">
      <c r="A362" t="s">
        <v>3470</v>
      </c>
      <c r="B362" t="s">
        <v>2089</v>
      </c>
      <c r="C362" t="s">
        <v>2584</v>
      </c>
      <c r="D362" s="113" t="s">
        <v>3488</v>
      </c>
      <c r="E362" t="s">
        <v>3395</v>
      </c>
      <c r="F362" t="s">
        <v>246</v>
      </c>
      <c r="G362" s="113" t="s">
        <v>3488</v>
      </c>
      <c r="H362" s="58">
        <v>5.15</v>
      </c>
      <c r="I362" t="s">
        <v>851</v>
      </c>
      <c r="J362" t="s">
        <v>105</v>
      </c>
      <c r="K362" s="59">
        <v>4.4999999999999998E-2</v>
      </c>
      <c r="L362" s="59">
        <v>6.08E-2</v>
      </c>
      <c r="M362" s="58">
        <v>80606.22</v>
      </c>
      <c r="N362" s="58">
        <v>93.809999999999903</v>
      </c>
      <c r="O362" s="58">
        <v>207.12168922519601</v>
      </c>
      <c r="P362" s="59">
        <v>3.0000000000000001E-3</v>
      </c>
      <c r="Q362" s="59">
        <v>4.0000000000000002E-4</v>
      </c>
    </row>
    <row r="363" spans="1:17">
      <c r="A363" t="s">
        <v>3419</v>
      </c>
      <c r="B363" t="s">
        <v>2089</v>
      </c>
      <c r="C363" t="s">
        <v>2607</v>
      </c>
      <c r="D363" s="113" t="s">
        <v>3488</v>
      </c>
      <c r="E363" t="s">
        <v>3395</v>
      </c>
      <c r="F363" t="s">
        <v>2608</v>
      </c>
      <c r="G363" s="113" t="s">
        <v>3488</v>
      </c>
      <c r="H363" s="58">
        <v>0.7</v>
      </c>
      <c r="I363" t="s">
        <v>891</v>
      </c>
      <c r="J363" t="s">
        <v>100</v>
      </c>
      <c r="K363" s="59">
        <v>7.4499999999999997E-2</v>
      </c>
      <c r="L363" s="59">
        <v>7.6999999999999999E-2</v>
      </c>
      <c r="M363" s="58">
        <v>462609.37</v>
      </c>
      <c r="N363" s="58">
        <v>100.71000000000006</v>
      </c>
      <c r="O363" s="58">
        <v>1689.7971627034301</v>
      </c>
      <c r="P363" s="59">
        <v>2.4199999999999999E-2</v>
      </c>
      <c r="Q363" s="59">
        <v>3.7000000000000002E-3</v>
      </c>
    </row>
    <row r="364" spans="1:17">
      <c r="A364" t="s">
        <v>3419</v>
      </c>
      <c r="B364" t="s">
        <v>2089</v>
      </c>
      <c r="C364" t="s">
        <v>2609</v>
      </c>
      <c r="D364" s="113" t="s">
        <v>3488</v>
      </c>
      <c r="E364" t="s">
        <v>3395</v>
      </c>
      <c r="F364" t="s">
        <v>669</v>
      </c>
      <c r="G364" s="113" t="s">
        <v>3488</v>
      </c>
      <c r="H364" s="58">
        <v>0.7</v>
      </c>
      <c r="I364" t="s">
        <v>891</v>
      </c>
      <c r="J364" t="s">
        <v>100</v>
      </c>
      <c r="K364" s="59">
        <v>7.4499999999999997E-2</v>
      </c>
      <c r="L364" s="59">
        <v>7.6999999999999999E-2</v>
      </c>
      <c r="M364" s="58">
        <v>3983.64</v>
      </c>
      <c r="N364" s="58">
        <v>100.71</v>
      </c>
      <c r="O364" s="58">
        <v>14.551247782188</v>
      </c>
      <c r="P364" s="59">
        <v>2.0000000000000001E-4</v>
      </c>
      <c r="Q364" s="59">
        <v>0</v>
      </c>
    </row>
    <row r="365" spans="1:17">
      <c r="A365" t="s">
        <v>3419</v>
      </c>
      <c r="B365" t="s">
        <v>2089</v>
      </c>
      <c r="C365" t="s">
        <v>2610</v>
      </c>
      <c r="D365" s="113" t="s">
        <v>3488</v>
      </c>
      <c r="E365" t="s">
        <v>3395</v>
      </c>
      <c r="F365" t="s">
        <v>2611</v>
      </c>
      <c r="G365" s="113" t="s">
        <v>3488</v>
      </c>
      <c r="H365" s="58">
        <v>0.7</v>
      </c>
      <c r="I365" t="s">
        <v>891</v>
      </c>
      <c r="J365" t="s">
        <v>100</v>
      </c>
      <c r="K365" s="59">
        <v>7.4499999999999997E-2</v>
      </c>
      <c r="L365" s="59">
        <v>7.6999999999999999E-2</v>
      </c>
      <c r="M365" s="58">
        <v>7208.71</v>
      </c>
      <c r="N365" s="58">
        <v>100.71</v>
      </c>
      <c r="O365" s="58">
        <v>26.331627707307</v>
      </c>
      <c r="P365" s="59">
        <v>4.0000000000000002E-4</v>
      </c>
      <c r="Q365" s="59">
        <v>1E-4</v>
      </c>
    </row>
    <row r="366" spans="1:17">
      <c r="A366" t="s">
        <v>3471</v>
      </c>
      <c r="B366" t="s">
        <v>2089</v>
      </c>
      <c r="C366" t="s">
        <v>2442</v>
      </c>
      <c r="D366" s="113" t="s">
        <v>3488</v>
      </c>
      <c r="E366" t="s">
        <v>3395</v>
      </c>
      <c r="F366" t="s">
        <v>357</v>
      </c>
      <c r="G366" s="113" t="s">
        <v>3488</v>
      </c>
      <c r="H366" s="58">
        <v>4.2699999999999996</v>
      </c>
      <c r="I366" t="s">
        <v>851</v>
      </c>
      <c r="J366" t="s">
        <v>104</v>
      </c>
      <c r="K366" s="59">
        <v>3.0300000000000001E-2</v>
      </c>
      <c r="L366" s="59">
        <v>6.3E-2</v>
      </c>
      <c r="M366" s="58">
        <v>207300.76</v>
      </c>
      <c r="N366" s="58">
        <v>87.409999999999954</v>
      </c>
      <c r="O366" s="58">
        <v>837.31444717480395</v>
      </c>
      <c r="P366" s="59">
        <v>1.2E-2</v>
      </c>
      <c r="Q366" s="59">
        <v>1.8E-3</v>
      </c>
    </row>
    <row r="367" spans="1:17">
      <c r="A367" t="s">
        <v>3472</v>
      </c>
      <c r="B367" t="s">
        <v>2089</v>
      </c>
      <c r="C367" t="s">
        <v>2604</v>
      </c>
      <c r="D367" s="113" t="s">
        <v>3488</v>
      </c>
      <c r="E367" t="s">
        <v>3395</v>
      </c>
      <c r="F367" t="s">
        <v>417</v>
      </c>
      <c r="G367" s="113" t="s">
        <v>3488</v>
      </c>
      <c r="H367" s="58">
        <v>0.25</v>
      </c>
      <c r="I367" t="s">
        <v>891</v>
      </c>
      <c r="J367" t="s">
        <v>100</v>
      </c>
      <c r="K367" s="59">
        <v>7.2700000000000001E-2</v>
      </c>
      <c r="L367" s="59">
        <v>1E-4</v>
      </c>
      <c r="M367" s="58">
        <v>403050.1</v>
      </c>
      <c r="N367" s="58">
        <v>91.926796000000337</v>
      </c>
      <c r="O367" s="58">
        <v>1343.8435537037999</v>
      </c>
      <c r="P367" s="59">
        <v>1.9199999999999998E-2</v>
      </c>
      <c r="Q367" s="59">
        <v>2.8999999999999998E-3</v>
      </c>
    </row>
    <row r="368" spans="1:17">
      <c r="A368" t="s">
        <v>3472</v>
      </c>
      <c r="B368" t="s">
        <v>2089</v>
      </c>
      <c r="C368" t="s">
        <v>2601</v>
      </c>
      <c r="D368" s="113" t="s">
        <v>3488</v>
      </c>
      <c r="E368" t="s">
        <v>3395</v>
      </c>
      <c r="F368" t="s">
        <v>417</v>
      </c>
      <c r="G368" s="113" t="s">
        <v>3488</v>
      </c>
      <c r="H368" s="58">
        <v>0.25</v>
      </c>
      <c r="I368" t="s">
        <v>891</v>
      </c>
      <c r="J368" t="s">
        <v>100</v>
      </c>
      <c r="K368" s="59">
        <v>7.2700000000000001E-2</v>
      </c>
      <c r="L368" s="59">
        <v>1E-4</v>
      </c>
      <c r="M368" s="58">
        <v>955.59</v>
      </c>
      <c r="N368" s="58">
        <v>91.926796999999937</v>
      </c>
      <c r="O368" s="58">
        <v>3.18611377457349</v>
      </c>
      <c r="P368" s="59">
        <v>0</v>
      </c>
      <c r="Q368" s="59">
        <v>0</v>
      </c>
    </row>
    <row r="369" spans="1:17">
      <c r="A369" t="s">
        <v>3472</v>
      </c>
      <c r="B369" t="s">
        <v>2089</v>
      </c>
      <c r="C369" t="s">
        <v>2602</v>
      </c>
      <c r="D369" s="113" t="s">
        <v>3488</v>
      </c>
      <c r="E369" t="s">
        <v>3395</v>
      </c>
      <c r="F369" t="s">
        <v>2603</v>
      </c>
      <c r="G369" s="113" t="s">
        <v>3488</v>
      </c>
      <c r="H369" s="58">
        <v>0.25</v>
      </c>
      <c r="I369" t="s">
        <v>891</v>
      </c>
      <c r="J369" t="s">
        <v>100</v>
      </c>
      <c r="K369" s="59">
        <v>7.2700000000000001E-2</v>
      </c>
      <c r="L369" s="59">
        <v>1E-4</v>
      </c>
      <c r="M369" s="58">
        <v>202.19</v>
      </c>
      <c r="N369" s="58">
        <v>91.926799000000045</v>
      </c>
      <c r="O369" s="58">
        <v>0.67413886509540899</v>
      </c>
      <c r="P369" s="59">
        <v>0</v>
      </c>
      <c r="Q369" s="59">
        <v>0</v>
      </c>
    </row>
    <row r="370" spans="1:17">
      <c r="A370" t="s">
        <v>3472</v>
      </c>
      <c r="B370" t="s">
        <v>2089</v>
      </c>
      <c r="C370" t="s">
        <v>2592</v>
      </c>
      <c r="D370" s="113" t="s">
        <v>3488</v>
      </c>
      <c r="E370" t="s">
        <v>3395</v>
      </c>
      <c r="F370" t="s">
        <v>280</v>
      </c>
      <c r="G370" s="113" t="s">
        <v>3488</v>
      </c>
      <c r="H370" s="58">
        <v>0.25</v>
      </c>
      <c r="I370" t="s">
        <v>891</v>
      </c>
      <c r="J370" t="s">
        <v>100</v>
      </c>
      <c r="K370" s="59">
        <v>7.2700000000000001E-2</v>
      </c>
      <c r="L370" s="59">
        <v>1E-4</v>
      </c>
      <c r="M370" s="58">
        <v>300.42</v>
      </c>
      <c r="N370" s="58">
        <v>91.926800999999685</v>
      </c>
      <c r="O370" s="58">
        <v>1.0016558794113499</v>
      </c>
      <c r="P370" s="59">
        <v>0</v>
      </c>
      <c r="Q370" s="59">
        <v>0</v>
      </c>
    </row>
    <row r="371" spans="1:17">
      <c r="A371" t="s">
        <v>3472</v>
      </c>
      <c r="B371" t="s">
        <v>2089</v>
      </c>
      <c r="C371" t="s">
        <v>2593</v>
      </c>
      <c r="D371" s="113" t="s">
        <v>3488</v>
      </c>
      <c r="E371" t="s">
        <v>3395</v>
      </c>
      <c r="F371" t="s">
        <v>604</v>
      </c>
      <c r="G371" s="113" t="s">
        <v>3488</v>
      </c>
      <c r="H371" s="58">
        <v>0.25</v>
      </c>
      <c r="I371" t="s">
        <v>891</v>
      </c>
      <c r="J371" t="s">
        <v>100</v>
      </c>
      <c r="K371" s="59">
        <v>7.2700000000000001E-2</v>
      </c>
      <c r="L371" s="59">
        <v>1E-4</v>
      </c>
      <c r="M371" s="58">
        <v>1196.33</v>
      </c>
      <c r="N371" s="58">
        <v>91.926797999999962</v>
      </c>
      <c r="O371" s="58">
        <v>3.9887854973360999</v>
      </c>
      <c r="P371" s="59">
        <v>1E-4</v>
      </c>
      <c r="Q371" s="59">
        <v>0</v>
      </c>
    </row>
    <row r="372" spans="1:17">
      <c r="A372" t="s">
        <v>3472</v>
      </c>
      <c r="B372" t="s">
        <v>2089</v>
      </c>
      <c r="C372" t="s">
        <v>2594</v>
      </c>
      <c r="D372" s="113" t="s">
        <v>3488</v>
      </c>
      <c r="E372" t="s">
        <v>3395</v>
      </c>
      <c r="F372" t="s">
        <v>2595</v>
      </c>
      <c r="G372" s="113" t="s">
        <v>3488</v>
      </c>
      <c r="H372" s="58">
        <v>0.25</v>
      </c>
      <c r="I372" t="s">
        <v>891</v>
      </c>
      <c r="J372" t="s">
        <v>100</v>
      </c>
      <c r="K372" s="59">
        <v>7.2700000000000001E-2</v>
      </c>
      <c r="L372" s="59">
        <v>1E-4</v>
      </c>
      <c r="M372" s="58">
        <v>234.82</v>
      </c>
      <c r="N372" s="58">
        <v>91.926794000000044</v>
      </c>
      <c r="O372" s="58">
        <v>0.78293327905199195</v>
      </c>
      <c r="P372" s="59">
        <v>0</v>
      </c>
      <c r="Q372" s="59">
        <v>0</v>
      </c>
    </row>
    <row r="373" spans="1:17">
      <c r="A373" t="s">
        <v>3472</v>
      </c>
      <c r="B373" t="s">
        <v>2089</v>
      </c>
      <c r="C373" t="s">
        <v>2596</v>
      </c>
      <c r="D373" s="113" t="s">
        <v>3488</v>
      </c>
      <c r="E373" t="s">
        <v>3395</v>
      </c>
      <c r="F373" t="s">
        <v>2597</v>
      </c>
      <c r="G373" s="113" t="s">
        <v>3488</v>
      </c>
      <c r="H373" s="58">
        <v>0.25</v>
      </c>
      <c r="I373" t="s">
        <v>891</v>
      </c>
      <c r="J373" t="s">
        <v>100</v>
      </c>
      <c r="K373" s="59">
        <v>7.2700000000000001E-2</v>
      </c>
      <c r="L373" s="59">
        <v>1E-4</v>
      </c>
      <c r="M373" s="58">
        <v>56.34</v>
      </c>
      <c r="N373" s="58">
        <v>91.926782999999801</v>
      </c>
      <c r="O373" s="58">
        <v>0.18784795018955899</v>
      </c>
      <c r="P373" s="59">
        <v>0</v>
      </c>
      <c r="Q373" s="59">
        <v>0</v>
      </c>
    </row>
    <row r="374" spans="1:17">
      <c r="A374" t="s">
        <v>3472</v>
      </c>
      <c r="B374" t="s">
        <v>2089</v>
      </c>
      <c r="C374" t="s">
        <v>2598</v>
      </c>
      <c r="D374" s="113" t="s">
        <v>3488</v>
      </c>
      <c r="E374" t="s">
        <v>3395</v>
      </c>
      <c r="F374" t="s">
        <v>229</v>
      </c>
      <c r="G374" s="113" t="s">
        <v>3488</v>
      </c>
      <c r="H374" s="58">
        <v>0.25</v>
      </c>
      <c r="I374" t="s">
        <v>891</v>
      </c>
      <c r="J374" t="s">
        <v>100</v>
      </c>
      <c r="K374" s="59">
        <v>7.2700000000000001E-2</v>
      </c>
      <c r="L374" s="59">
        <v>1E-4</v>
      </c>
      <c r="M374" s="58">
        <v>307.89</v>
      </c>
      <c r="N374" s="58">
        <v>91.926793000000188</v>
      </c>
      <c r="O374" s="58">
        <v>1.02656215256385</v>
      </c>
      <c r="P374" s="59">
        <v>0</v>
      </c>
      <c r="Q374" s="59">
        <v>0</v>
      </c>
    </row>
    <row r="375" spans="1:17">
      <c r="A375" t="s">
        <v>3472</v>
      </c>
      <c r="B375" t="s">
        <v>2089</v>
      </c>
      <c r="C375" t="s">
        <v>2599</v>
      </c>
      <c r="D375" s="113" t="s">
        <v>3488</v>
      </c>
      <c r="E375" t="s">
        <v>3395</v>
      </c>
      <c r="F375" t="s">
        <v>2600</v>
      </c>
      <c r="G375" s="113" t="s">
        <v>3488</v>
      </c>
      <c r="H375" s="58">
        <v>0.25</v>
      </c>
      <c r="I375" t="s">
        <v>891</v>
      </c>
      <c r="J375" t="s">
        <v>100</v>
      </c>
      <c r="K375" s="59">
        <v>7.2700000000000001E-2</v>
      </c>
      <c r="L375" s="59">
        <v>1E-4</v>
      </c>
      <c r="M375" s="58">
        <v>102.63</v>
      </c>
      <c r="N375" s="58">
        <v>91.92680900000002</v>
      </c>
      <c r="O375" s="58">
        <v>0.34218744374619098</v>
      </c>
      <c r="P375" s="59">
        <v>0</v>
      </c>
      <c r="Q375" s="59">
        <v>0</v>
      </c>
    </row>
    <row r="376" spans="1:17">
      <c r="A376" t="s">
        <v>3473</v>
      </c>
      <c r="B376" t="s">
        <v>2089</v>
      </c>
      <c r="C376" t="s">
        <v>2628</v>
      </c>
      <c r="D376" s="113" t="s">
        <v>3488</v>
      </c>
      <c r="E376" t="s">
        <v>3395</v>
      </c>
      <c r="F376" t="s">
        <v>417</v>
      </c>
      <c r="G376" s="113" t="s">
        <v>3488</v>
      </c>
      <c r="H376" s="58">
        <v>0.51</v>
      </c>
      <c r="I376" t="s">
        <v>891</v>
      </c>
      <c r="J376" t="s">
        <v>100</v>
      </c>
      <c r="K376" s="59">
        <v>7.6999999999999999E-2</v>
      </c>
      <c r="L376" s="59">
        <v>7.5600000000000001E-2</v>
      </c>
      <c r="M376" s="58">
        <v>244368.85</v>
      </c>
      <c r="N376" s="58">
        <v>100.73</v>
      </c>
      <c r="O376" s="58">
        <v>892.795997428335</v>
      </c>
      <c r="P376" s="59">
        <v>1.2800000000000001E-2</v>
      </c>
      <c r="Q376" s="59">
        <v>1.9E-3</v>
      </c>
    </row>
    <row r="377" spans="1:17">
      <c r="A377" t="s">
        <v>3474</v>
      </c>
      <c r="B377" t="s">
        <v>2089</v>
      </c>
      <c r="C377" t="s">
        <v>2572</v>
      </c>
      <c r="D377" s="113" t="s">
        <v>3488</v>
      </c>
      <c r="E377" t="s">
        <v>3395</v>
      </c>
      <c r="F377" t="s">
        <v>364</v>
      </c>
      <c r="G377" s="113" t="s">
        <v>3488</v>
      </c>
      <c r="H377" s="58">
        <v>2.2999999999999998</v>
      </c>
      <c r="I377" t="s">
        <v>851</v>
      </c>
      <c r="J377" t="s">
        <v>100</v>
      </c>
      <c r="K377" s="59">
        <v>7.9600000000000004E-2</v>
      </c>
      <c r="L377" s="59">
        <v>7.6700000000000004E-2</v>
      </c>
      <c r="M377" s="58">
        <v>67146.929999999993</v>
      </c>
      <c r="N377" s="58">
        <v>101.66</v>
      </c>
      <c r="O377" s="58">
        <v>247.584710900826</v>
      </c>
      <c r="P377" s="59">
        <v>3.5000000000000001E-3</v>
      </c>
      <c r="Q377" s="59">
        <v>5.0000000000000001E-4</v>
      </c>
    </row>
    <row r="378" spans="1:17">
      <c r="A378" t="s">
        <v>3474</v>
      </c>
      <c r="B378" t="s">
        <v>2089</v>
      </c>
      <c r="C378" t="s">
        <v>2571</v>
      </c>
      <c r="D378" s="113" t="s">
        <v>3488</v>
      </c>
      <c r="E378" t="s">
        <v>3395</v>
      </c>
      <c r="F378" t="s">
        <v>364</v>
      </c>
      <c r="G378" s="113" t="s">
        <v>3488</v>
      </c>
      <c r="H378" s="58">
        <v>2.2999999999999998</v>
      </c>
      <c r="I378" t="s">
        <v>851</v>
      </c>
      <c r="J378" t="s">
        <v>100</v>
      </c>
      <c r="K378" s="59">
        <v>7.9600000000000004E-2</v>
      </c>
      <c r="L378" s="59">
        <v>7.6700000000000004E-2</v>
      </c>
      <c r="M378" s="58">
        <v>54178.82</v>
      </c>
      <c r="N378" s="58">
        <v>101.67</v>
      </c>
      <c r="O378" s="58">
        <v>199.78824002833801</v>
      </c>
      <c r="P378" s="59">
        <v>2.8999999999999998E-3</v>
      </c>
      <c r="Q378" s="59">
        <v>4.0000000000000002E-4</v>
      </c>
    </row>
    <row r="379" spans="1:17">
      <c r="A379" t="s">
        <v>3474</v>
      </c>
      <c r="B379" t="s">
        <v>2089</v>
      </c>
      <c r="C379" t="s">
        <v>2573</v>
      </c>
      <c r="D379" s="113" t="s">
        <v>3488</v>
      </c>
      <c r="E379" t="s">
        <v>3395</v>
      </c>
      <c r="F379" t="s">
        <v>2574</v>
      </c>
      <c r="G379" s="113" t="s">
        <v>3488</v>
      </c>
      <c r="H379" s="58">
        <v>2.2999999999999998</v>
      </c>
      <c r="I379" t="s">
        <v>851</v>
      </c>
      <c r="J379" t="s">
        <v>100</v>
      </c>
      <c r="K379" s="59">
        <v>7.9600000000000004E-2</v>
      </c>
      <c r="L379" s="59">
        <v>7.5999999999999998E-2</v>
      </c>
      <c r="M379" s="58">
        <v>49479.31</v>
      </c>
      <c r="N379" s="58">
        <v>101.67</v>
      </c>
      <c r="O379" s="58">
        <v>182.45846370807899</v>
      </c>
      <c r="P379" s="59">
        <v>2.5999999999999999E-3</v>
      </c>
      <c r="Q379" s="59">
        <v>4.0000000000000002E-4</v>
      </c>
    </row>
    <row r="380" spans="1:17">
      <c r="A380" t="s">
        <v>3475</v>
      </c>
      <c r="B380" t="s">
        <v>2089</v>
      </c>
      <c r="C380" t="s">
        <v>2629</v>
      </c>
      <c r="D380" s="113" t="s">
        <v>3488</v>
      </c>
      <c r="E380" t="s">
        <v>3395</v>
      </c>
      <c r="F380" t="s">
        <v>2630</v>
      </c>
      <c r="G380" s="113" t="s">
        <v>3488</v>
      </c>
      <c r="H380" s="58">
        <v>1</v>
      </c>
      <c r="I380" t="s">
        <v>891</v>
      </c>
      <c r="J380" t="s">
        <v>100</v>
      </c>
      <c r="K380" s="59">
        <v>7.8799999999999995E-2</v>
      </c>
      <c r="L380" s="59">
        <v>1E-4</v>
      </c>
      <c r="M380" s="58">
        <v>304251.08</v>
      </c>
      <c r="N380" s="58">
        <v>78.19974299999997</v>
      </c>
      <c r="O380" s="58">
        <v>862.94876167614495</v>
      </c>
      <c r="P380" s="59">
        <v>1.23E-2</v>
      </c>
      <c r="Q380" s="59">
        <v>1.9E-3</v>
      </c>
    </row>
    <row r="381" spans="1:17">
      <c r="A381" t="s">
        <v>3476</v>
      </c>
      <c r="B381" t="s">
        <v>2089</v>
      </c>
      <c r="C381" t="s">
        <v>2441</v>
      </c>
      <c r="D381" s="113" t="s">
        <v>3488</v>
      </c>
      <c r="E381" t="s">
        <v>3395</v>
      </c>
      <c r="F381" t="s">
        <v>389</v>
      </c>
      <c r="G381" s="113" t="s">
        <v>3488</v>
      </c>
      <c r="H381" s="58">
        <v>1.77</v>
      </c>
      <c r="I381" t="s">
        <v>851</v>
      </c>
      <c r="J381" t="s">
        <v>100</v>
      </c>
      <c r="K381" s="59">
        <v>8.4599999999999995E-2</v>
      </c>
      <c r="L381" s="59">
        <v>8.5599999999999996E-2</v>
      </c>
      <c r="M381" s="58">
        <v>122515.22</v>
      </c>
      <c r="N381" s="58">
        <v>100.61</v>
      </c>
      <c r="O381" s="58">
        <v>447.07331542793401</v>
      </c>
      <c r="P381" s="59">
        <v>6.4000000000000003E-3</v>
      </c>
      <c r="Q381" s="59">
        <v>1E-3</v>
      </c>
    </row>
    <row r="382" spans="1:17">
      <c r="A382" t="s">
        <v>3477</v>
      </c>
      <c r="B382" t="s">
        <v>2089</v>
      </c>
      <c r="C382" t="s">
        <v>2605</v>
      </c>
      <c r="D382" s="113" t="s">
        <v>3488</v>
      </c>
      <c r="E382" t="s">
        <v>3395</v>
      </c>
      <c r="F382" t="s">
        <v>2606</v>
      </c>
      <c r="G382" s="113" t="s">
        <v>3488</v>
      </c>
      <c r="H382" s="58">
        <v>2.86</v>
      </c>
      <c r="I382" t="s">
        <v>851</v>
      </c>
      <c r="J382" t="s">
        <v>100</v>
      </c>
      <c r="K382" s="59">
        <v>8.7499999999999994E-2</v>
      </c>
      <c r="L382" s="59">
        <v>9.1300000000000006E-2</v>
      </c>
      <c r="M382" s="58">
        <v>329609.93</v>
      </c>
      <c r="N382" s="58">
        <v>100.14999999999958</v>
      </c>
      <c r="O382" s="58">
        <v>1197.28845893416</v>
      </c>
      <c r="P382" s="59">
        <v>1.7100000000000001E-2</v>
      </c>
      <c r="Q382" s="59">
        <v>2.5999999999999999E-3</v>
      </c>
    </row>
    <row r="383" spans="1:17">
      <c r="A383" t="s">
        <v>3478</v>
      </c>
      <c r="B383" t="s">
        <v>2089</v>
      </c>
      <c r="C383" t="s">
        <v>2575</v>
      </c>
      <c r="D383" s="113" t="s">
        <v>3488</v>
      </c>
      <c r="E383" t="s">
        <v>3395</v>
      </c>
      <c r="F383" t="s">
        <v>330</v>
      </c>
      <c r="G383" s="113" t="s">
        <v>3488</v>
      </c>
      <c r="H383" s="58">
        <v>0.94</v>
      </c>
      <c r="I383" t="s">
        <v>891</v>
      </c>
      <c r="J383" t="s">
        <v>100</v>
      </c>
      <c r="K383" s="59">
        <v>8.0299999999999996E-2</v>
      </c>
      <c r="L383" s="59">
        <v>8.2500000000000004E-2</v>
      </c>
      <c r="M383" s="58">
        <v>379446.07</v>
      </c>
      <c r="N383" s="58">
        <v>100.85999999999972</v>
      </c>
      <c r="O383" s="58">
        <v>1388.08665359465</v>
      </c>
      <c r="P383" s="59">
        <v>1.9800000000000002E-2</v>
      </c>
      <c r="Q383" s="59">
        <v>3.0000000000000001E-3</v>
      </c>
    </row>
    <row r="384" spans="1:17">
      <c r="A384" t="s">
        <v>3479</v>
      </c>
      <c r="B384" t="s">
        <v>2089</v>
      </c>
      <c r="C384" t="s">
        <v>2626</v>
      </c>
      <c r="D384" s="113" t="s">
        <v>3488</v>
      </c>
      <c r="E384" t="s">
        <v>3395</v>
      </c>
      <c r="F384" t="s">
        <v>2627</v>
      </c>
      <c r="G384" s="113" t="s">
        <v>3488</v>
      </c>
      <c r="H384" s="58">
        <v>0.25</v>
      </c>
      <c r="I384" t="s">
        <v>891</v>
      </c>
      <c r="J384" t="s">
        <v>100</v>
      </c>
      <c r="K384" s="59">
        <v>7.0099999999999996E-2</v>
      </c>
      <c r="L384" s="59">
        <v>1E-4</v>
      </c>
      <c r="M384" s="58">
        <v>268927.18</v>
      </c>
      <c r="N384" s="58">
        <v>88.007137999999983</v>
      </c>
      <c r="O384" s="58">
        <v>858.42064000898699</v>
      </c>
      <c r="P384" s="59">
        <v>1.23E-2</v>
      </c>
      <c r="Q384" s="59">
        <v>1.9E-3</v>
      </c>
    </row>
    <row r="385" spans="1:17">
      <c r="A385" t="s">
        <v>3480</v>
      </c>
      <c r="B385" t="s">
        <v>2089</v>
      </c>
      <c r="C385" t="s">
        <v>2590</v>
      </c>
      <c r="D385" s="113" t="s">
        <v>3488</v>
      </c>
      <c r="E385" t="s">
        <v>3395</v>
      </c>
      <c r="F385" t="s">
        <v>2591</v>
      </c>
      <c r="G385" s="113" t="s">
        <v>3488</v>
      </c>
      <c r="H385" s="58">
        <v>2.92</v>
      </c>
      <c r="I385" t="s">
        <v>851</v>
      </c>
      <c r="J385" t="s">
        <v>100</v>
      </c>
      <c r="K385" s="59">
        <v>8.8599999999999998E-2</v>
      </c>
      <c r="L385" s="59">
        <v>9.3600000000000003E-2</v>
      </c>
      <c r="M385" s="58">
        <v>161958.14000000001</v>
      </c>
      <c r="N385" s="58">
        <v>99.83</v>
      </c>
      <c r="O385" s="58">
        <v>586.42355608457399</v>
      </c>
      <c r="P385" s="59">
        <v>8.3999999999999995E-3</v>
      </c>
      <c r="Q385" s="59">
        <v>1.2999999999999999E-3</v>
      </c>
    </row>
    <row r="386" spans="1:17">
      <c r="A386" t="s">
        <v>3481</v>
      </c>
      <c r="B386" t="s">
        <v>2089</v>
      </c>
      <c r="C386" t="s">
        <v>2641</v>
      </c>
      <c r="D386" s="113" t="s">
        <v>3488</v>
      </c>
      <c r="E386" t="s">
        <v>3395</v>
      </c>
      <c r="F386" t="s">
        <v>2642</v>
      </c>
      <c r="G386" s="113" t="s">
        <v>3488</v>
      </c>
      <c r="H386" s="58">
        <v>2.2799999999999998</v>
      </c>
      <c r="I386" t="s">
        <v>851</v>
      </c>
      <c r="J386" t="s">
        <v>100</v>
      </c>
      <c r="K386" s="59">
        <v>8.0600000000000005E-2</v>
      </c>
      <c r="L386" s="59">
        <v>9.2200000000000004E-2</v>
      </c>
      <c r="M386" s="58">
        <v>88335.66</v>
      </c>
      <c r="N386" s="58">
        <v>98.56</v>
      </c>
      <c r="O386" s="58">
        <v>315.77977330099202</v>
      </c>
      <c r="P386" s="59">
        <v>4.4999999999999997E-3</v>
      </c>
      <c r="Q386" s="59">
        <v>6.9999999999999999E-4</v>
      </c>
    </row>
    <row r="387" spans="1:17">
      <c r="A387" t="s">
        <v>3420</v>
      </c>
      <c r="B387" t="s">
        <v>2089</v>
      </c>
      <c r="C387" t="s">
        <v>2612</v>
      </c>
      <c r="D387" s="113" t="s">
        <v>3488</v>
      </c>
      <c r="E387" t="s">
        <v>3395</v>
      </c>
      <c r="F387" t="s">
        <v>2613</v>
      </c>
      <c r="G387" s="113" t="s">
        <v>3488</v>
      </c>
      <c r="H387" s="58">
        <v>0.82</v>
      </c>
      <c r="I387" t="s">
        <v>891</v>
      </c>
      <c r="J387" t="s">
        <v>100</v>
      </c>
      <c r="K387" s="59">
        <v>7.6999999999999999E-2</v>
      </c>
      <c r="L387" s="59">
        <v>8.5099999999999995E-2</v>
      </c>
      <c r="M387" s="58">
        <v>394067.67</v>
      </c>
      <c r="N387" s="58">
        <v>100.15999999999973</v>
      </c>
      <c r="O387" s="58">
        <v>1431.57029259254</v>
      </c>
      <c r="P387" s="59">
        <v>2.0500000000000001E-2</v>
      </c>
      <c r="Q387" s="59">
        <v>3.0999999999999999E-3</v>
      </c>
    </row>
    <row r="388" spans="1:17">
      <c r="A388" t="s">
        <v>3420</v>
      </c>
      <c r="B388" t="s">
        <v>2089</v>
      </c>
      <c r="C388" t="s">
        <v>2614</v>
      </c>
      <c r="D388" s="113" t="s">
        <v>3488</v>
      </c>
      <c r="E388" t="s">
        <v>3395</v>
      </c>
      <c r="F388" t="s">
        <v>229</v>
      </c>
      <c r="G388" s="113" t="s">
        <v>3488</v>
      </c>
      <c r="H388" s="58">
        <v>0.82</v>
      </c>
      <c r="I388" t="s">
        <v>891</v>
      </c>
      <c r="J388" t="s">
        <v>100</v>
      </c>
      <c r="K388" s="59">
        <v>7.6999999999999999E-2</v>
      </c>
      <c r="L388" s="59">
        <v>7.7299999999999994E-2</v>
      </c>
      <c r="M388" s="58">
        <v>1131.73</v>
      </c>
      <c r="N388" s="58">
        <v>100.76</v>
      </c>
      <c r="O388" s="58">
        <v>4.1359810737959997</v>
      </c>
      <c r="P388" s="59">
        <v>1E-4</v>
      </c>
      <c r="Q388" s="59">
        <v>0</v>
      </c>
    </row>
    <row r="389" spans="1:17">
      <c r="A389" t="s">
        <v>3420</v>
      </c>
      <c r="B389" t="s">
        <v>2089</v>
      </c>
      <c r="C389" t="s">
        <v>2615</v>
      </c>
      <c r="D389" s="113" t="s">
        <v>3488</v>
      </c>
      <c r="E389" t="s">
        <v>3395</v>
      </c>
      <c r="F389" t="s">
        <v>2025</v>
      </c>
      <c r="G389" s="113" t="s">
        <v>3488</v>
      </c>
      <c r="H389" s="58">
        <v>0.82</v>
      </c>
      <c r="I389" t="s">
        <v>891</v>
      </c>
      <c r="J389" t="s">
        <v>100</v>
      </c>
      <c r="K389" s="59">
        <v>7.6999999999999999E-2</v>
      </c>
      <c r="L389" s="59">
        <v>7.7299999999999994E-2</v>
      </c>
      <c r="M389" s="58">
        <v>636.19000000000005</v>
      </c>
      <c r="N389" s="58">
        <v>100.76</v>
      </c>
      <c r="O389" s="58">
        <v>2.3249978345879998</v>
      </c>
      <c r="P389" s="59">
        <v>0</v>
      </c>
      <c r="Q389" s="59">
        <v>0</v>
      </c>
    </row>
    <row r="390" spans="1:17">
      <c r="A390" t="s">
        <v>3420</v>
      </c>
      <c r="B390" t="s">
        <v>2089</v>
      </c>
      <c r="C390" t="s">
        <v>2616</v>
      </c>
      <c r="D390" s="113" t="s">
        <v>3488</v>
      </c>
      <c r="E390" t="s">
        <v>3395</v>
      </c>
      <c r="F390" t="s">
        <v>2617</v>
      </c>
      <c r="G390" s="113" t="s">
        <v>3488</v>
      </c>
      <c r="H390" s="58">
        <v>0.82</v>
      </c>
      <c r="I390" t="s">
        <v>891</v>
      </c>
      <c r="J390" t="s">
        <v>100</v>
      </c>
      <c r="K390" s="59">
        <v>7.6999999999999999E-2</v>
      </c>
      <c r="L390" s="59">
        <v>7.8100000000000003E-2</v>
      </c>
      <c r="M390" s="58">
        <v>953.23</v>
      </c>
      <c r="N390" s="58">
        <v>100.7</v>
      </c>
      <c r="O390" s="58">
        <v>3.4815667664699999</v>
      </c>
      <c r="P390" s="59">
        <v>0</v>
      </c>
      <c r="Q390" s="59">
        <v>0</v>
      </c>
    </row>
    <row r="391" spans="1:17">
      <c r="A391" t="s">
        <v>3420</v>
      </c>
      <c r="B391" t="s">
        <v>2089</v>
      </c>
      <c r="C391" t="s">
        <v>2618</v>
      </c>
      <c r="D391" s="113" t="s">
        <v>3488</v>
      </c>
      <c r="E391" t="s">
        <v>3395</v>
      </c>
      <c r="F391" t="s">
        <v>2619</v>
      </c>
      <c r="G391" s="113" t="s">
        <v>3488</v>
      </c>
      <c r="H391" s="58">
        <v>0.82</v>
      </c>
      <c r="I391" t="s">
        <v>891</v>
      </c>
      <c r="J391" t="s">
        <v>100</v>
      </c>
      <c r="K391" s="59">
        <v>7.6999999999999999E-2</v>
      </c>
      <c r="L391" s="59">
        <v>7.8100000000000003E-2</v>
      </c>
      <c r="M391" s="58">
        <v>3708.07</v>
      </c>
      <c r="N391" s="58">
        <v>100.7</v>
      </c>
      <c r="O391" s="58">
        <v>13.543314079230001</v>
      </c>
      <c r="P391" s="59">
        <v>2.0000000000000001E-4</v>
      </c>
      <c r="Q391" s="59">
        <v>0</v>
      </c>
    </row>
    <row r="392" spans="1:17">
      <c r="A392" t="s">
        <v>3420</v>
      </c>
      <c r="B392" t="s">
        <v>2089</v>
      </c>
      <c r="C392" t="s">
        <v>2620</v>
      </c>
      <c r="D392" s="113" t="s">
        <v>3488</v>
      </c>
      <c r="E392" t="s">
        <v>3395</v>
      </c>
      <c r="F392" t="s">
        <v>2621</v>
      </c>
      <c r="G392" s="113" t="s">
        <v>3488</v>
      </c>
      <c r="H392" s="58">
        <v>0.82</v>
      </c>
      <c r="I392" t="s">
        <v>891</v>
      </c>
      <c r="J392" t="s">
        <v>100</v>
      </c>
      <c r="K392" s="59">
        <v>7.6999999999999999E-2</v>
      </c>
      <c r="L392" s="59">
        <v>7.8100000000000003E-2</v>
      </c>
      <c r="M392" s="58">
        <v>723.76</v>
      </c>
      <c r="N392" s="58">
        <v>100.7</v>
      </c>
      <c r="O392" s="58">
        <v>2.6434530626399999</v>
      </c>
      <c r="P392" s="59">
        <v>0</v>
      </c>
      <c r="Q392" s="59">
        <v>0</v>
      </c>
    </row>
    <row r="393" spans="1:17">
      <c r="A393" t="s">
        <v>3420</v>
      </c>
      <c r="B393" t="s">
        <v>2089</v>
      </c>
      <c r="C393" t="s">
        <v>2622</v>
      </c>
      <c r="D393" s="113" t="s">
        <v>3488</v>
      </c>
      <c r="E393" t="s">
        <v>3395</v>
      </c>
      <c r="F393" t="s">
        <v>2623</v>
      </c>
      <c r="G393" s="113" t="s">
        <v>3488</v>
      </c>
      <c r="H393" s="58">
        <v>0.82</v>
      </c>
      <c r="I393" t="s">
        <v>891</v>
      </c>
      <c r="J393" t="s">
        <v>100</v>
      </c>
      <c r="K393" s="59">
        <v>7.6999999999999999E-2</v>
      </c>
      <c r="L393" s="59">
        <v>7.8100000000000003E-2</v>
      </c>
      <c r="M393" s="58">
        <v>3913.17</v>
      </c>
      <c r="N393" s="58">
        <v>100.7</v>
      </c>
      <c r="O393" s="58">
        <v>14.29241906313</v>
      </c>
      <c r="P393" s="59">
        <v>2.0000000000000001E-4</v>
      </c>
      <c r="Q393" s="59">
        <v>0</v>
      </c>
    </row>
    <row r="394" spans="1:17">
      <c r="A394" t="s">
        <v>3482</v>
      </c>
      <c r="B394" t="s">
        <v>2089</v>
      </c>
      <c r="C394" t="s">
        <v>2640</v>
      </c>
      <c r="D394" s="113" t="s">
        <v>3488</v>
      </c>
      <c r="E394" t="s">
        <v>3395</v>
      </c>
      <c r="F394" t="s">
        <v>429</v>
      </c>
      <c r="G394" s="113" t="s">
        <v>3488</v>
      </c>
      <c r="H394" s="58">
        <v>2.4900000000000002</v>
      </c>
      <c r="I394" t="s">
        <v>851</v>
      </c>
      <c r="J394" t="s">
        <v>100</v>
      </c>
      <c r="K394" s="59">
        <v>8.2000000000000003E-2</v>
      </c>
      <c r="L394" s="59">
        <v>8.5599999999999996E-2</v>
      </c>
      <c r="M394" s="58">
        <v>200456.11</v>
      </c>
      <c r="N394" s="58">
        <v>100.34</v>
      </c>
      <c r="O394" s="58">
        <v>729.52629562729805</v>
      </c>
      <c r="P394" s="59">
        <v>1.04E-2</v>
      </c>
      <c r="Q394" s="59">
        <v>1.6000000000000001E-3</v>
      </c>
    </row>
    <row r="395" spans="1:17">
      <c r="A395" t="s">
        <v>3483</v>
      </c>
      <c r="B395" t="s">
        <v>2089</v>
      </c>
      <c r="C395" t="s">
        <v>2448</v>
      </c>
      <c r="D395" s="113" t="s">
        <v>3488</v>
      </c>
      <c r="E395" t="s">
        <v>3395</v>
      </c>
      <c r="F395" t="s">
        <v>2445</v>
      </c>
      <c r="G395" s="113" t="s">
        <v>3488</v>
      </c>
      <c r="H395" s="58">
        <v>2.16</v>
      </c>
      <c r="I395" t="s">
        <v>963</v>
      </c>
      <c r="J395" t="s">
        <v>102</v>
      </c>
      <c r="K395" s="59">
        <v>6.6100000000000006E-2</v>
      </c>
      <c r="L395" s="59">
        <v>7.1400000000000005E-2</v>
      </c>
      <c r="M395" s="58">
        <v>124405.96</v>
      </c>
      <c r="N395" s="58">
        <v>99.989999999999924</v>
      </c>
      <c r="O395" s="58">
        <v>499.01704244108601</v>
      </c>
      <c r="P395" s="59">
        <v>7.1000000000000004E-3</v>
      </c>
      <c r="Q395" s="59">
        <v>1.1000000000000001E-3</v>
      </c>
    </row>
    <row r="396" spans="1:17">
      <c r="A396" t="s">
        <v>3483</v>
      </c>
      <c r="B396" t="s">
        <v>2089</v>
      </c>
      <c r="C396" t="s">
        <v>2443</v>
      </c>
      <c r="D396" s="113" t="s">
        <v>3488</v>
      </c>
      <c r="E396" t="s">
        <v>3395</v>
      </c>
      <c r="F396" t="s">
        <v>593</v>
      </c>
      <c r="G396" s="113" t="s">
        <v>3488</v>
      </c>
      <c r="H396" s="58">
        <v>2.17</v>
      </c>
      <c r="I396" t="s">
        <v>963</v>
      </c>
      <c r="J396" t="s">
        <v>102</v>
      </c>
      <c r="K396" s="59">
        <v>6.6000000000000003E-2</v>
      </c>
      <c r="L396" s="59">
        <v>7.1300000000000002E-2</v>
      </c>
      <c r="M396" s="58">
        <v>13023.21</v>
      </c>
      <c r="N396" s="58">
        <v>100.13</v>
      </c>
      <c r="O396" s="58">
        <v>52.311826318006801</v>
      </c>
      <c r="P396" s="59">
        <v>6.9999999999999999E-4</v>
      </c>
      <c r="Q396" s="59">
        <v>1E-4</v>
      </c>
    </row>
    <row r="397" spans="1:17">
      <c r="A397" t="s">
        <v>3483</v>
      </c>
      <c r="B397" t="s">
        <v>2089</v>
      </c>
      <c r="C397" t="s">
        <v>2444</v>
      </c>
      <c r="D397" s="113" t="s">
        <v>3488</v>
      </c>
      <c r="E397" t="s">
        <v>3395</v>
      </c>
      <c r="F397" t="s">
        <v>2445</v>
      </c>
      <c r="G397" s="113" t="s">
        <v>3488</v>
      </c>
      <c r="H397" s="58">
        <v>2.17</v>
      </c>
      <c r="I397" t="s">
        <v>963</v>
      </c>
      <c r="J397" t="s">
        <v>102</v>
      </c>
      <c r="K397" s="59">
        <v>6.6000000000000003E-2</v>
      </c>
      <c r="L397" s="59">
        <v>7.1499999999999994E-2</v>
      </c>
      <c r="M397" s="58">
        <v>1645.04</v>
      </c>
      <c r="N397" s="58">
        <v>100.09</v>
      </c>
      <c r="O397" s="58">
        <v>6.6051817822176</v>
      </c>
      <c r="P397" s="59">
        <v>1E-4</v>
      </c>
      <c r="Q397" s="59">
        <v>0</v>
      </c>
    </row>
    <row r="398" spans="1:17">
      <c r="A398" t="s">
        <v>3483</v>
      </c>
      <c r="B398" t="s">
        <v>2089</v>
      </c>
      <c r="C398" t="s">
        <v>2631</v>
      </c>
      <c r="D398" s="113" t="s">
        <v>3488</v>
      </c>
      <c r="E398" t="s">
        <v>3395</v>
      </c>
      <c r="F398" t="s">
        <v>2445</v>
      </c>
      <c r="G398" s="113" t="s">
        <v>3488</v>
      </c>
      <c r="H398" s="58">
        <v>2.16</v>
      </c>
      <c r="I398" t="s">
        <v>963</v>
      </c>
      <c r="J398" t="s">
        <v>102</v>
      </c>
      <c r="K398" s="59">
        <v>6.6000000000000003E-2</v>
      </c>
      <c r="L398" s="59">
        <v>7.1499999999999994E-2</v>
      </c>
      <c r="M398" s="58">
        <v>1919.21</v>
      </c>
      <c r="N398" s="58">
        <v>100.1</v>
      </c>
      <c r="O398" s="58">
        <v>7.7068019388359996</v>
      </c>
      <c r="P398" s="59">
        <v>1E-4</v>
      </c>
      <c r="Q398" s="59">
        <v>0</v>
      </c>
    </row>
    <row r="399" spans="1:17">
      <c r="A399" t="s">
        <v>3483</v>
      </c>
      <c r="B399" t="s">
        <v>2089</v>
      </c>
      <c r="C399" t="s">
        <v>2632</v>
      </c>
      <c r="D399" s="113" t="s">
        <v>3488</v>
      </c>
      <c r="E399" t="s">
        <v>3395</v>
      </c>
      <c r="F399" t="s">
        <v>2445</v>
      </c>
      <c r="G399" s="113" t="s">
        <v>3488</v>
      </c>
      <c r="H399" s="58">
        <v>2.16</v>
      </c>
      <c r="I399" t="s">
        <v>963</v>
      </c>
      <c r="J399" t="s">
        <v>102</v>
      </c>
      <c r="K399" s="59">
        <v>6.6000000000000003E-2</v>
      </c>
      <c r="L399" s="59">
        <v>7.2599999999999998E-2</v>
      </c>
      <c r="M399" s="58">
        <v>2467.56</v>
      </c>
      <c r="N399" s="58">
        <v>99.88</v>
      </c>
      <c r="O399" s="58">
        <v>9.8869850595648003</v>
      </c>
      <c r="P399" s="59">
        <v>1E-4</v>
      </c>
      <c r="Q399" s="59">
        <v>0</v>
      </c>
    </row>
    <row r="400" spans="1:17">
      <c r="A400" t="s">
        <v>3483</v>
      </c>
      <c r="B400" t="s">
        <v>2089</v>
      </c>
      <c r="C400" t="s">
        <v>2633</v>
      </c>
      <c r="D400" s="113" t="s">
        <v>3488</v>
      </c>
      <c r="E400" t="s">
        <v>3395</v>
      </c>
      <c r="F400" t="s">
        <v>2445</v>
      </c>
      <c r="G400" s="113" t="s">
        <v>3488</v>
      </c>
      <c r="H400" s="58">
        <v>2.16</v>
      </c>
      <c r="I400" t="s">
        <v>963</v>
      </c>
      <c r="J400" t="s">
        <v>102</v>
      </c>
      <c r="K400" s="59">
        <v>6.6000000000000003E-2</v>
      </c>
      <c r="L400" s="59">
        <v>7.1400000000000005E-2</v>
      </c>
      <c r="M400" s="58">
        <v>11515.26</v>
      </c>
      <c r="N400" s="58">
        <v>100.11</v>
      </c>
      <c r="O400" s="58">
        <v>46.245431094717603</v>
      </c>
      <c r="P400" s="59">
        <v>6.9999999999999999E-4</v>
      </c>
      <c r="Q400" s="59">
        <v>1E-4</v>
      </c>
    </row>
    <row r="401" spans="1:17">
      <c r="A401" t="s">
        <v>3483</v>
      </c>
      <c r="B401" t="s">
        <v>2089</v>
      </c>
      <c r="C401" t="s">
        <v>2446</v>
      </c>
      <c r="D401" s="113" t="s">
        <v>3488</v>
      </c>
      <c r="E401" t="s">
        <v>3395</v>
      </c>
      <c r="F401" t="s">
        <v>669</v>
      </c>
      <c r="G401" s="113" t="s">
        <v>3488</v>
      </c>
      <c r="H401" s="58">
        <v>2.17</v>
      </c>
      <c r="I401" t="s">
        <v>963</v>
      </c>
      <c r="J401" t="s">
        <v>102</v>
      </c>
      <c r="K401" s="59">
        <v>6.6000000000000003E-2</v>
      </c>
      <c r="L401" s="59">
        <v>7.1300000000000002E-2</v>
      </c>
      <c r="M401" s="58">
        <v>1028.1500000000001</v>
      </c>
      <c r="N401" s="58">
        <v>100.13</v>
      </c>
      <c r="O401" s="58">
        <v>4.129888424502</v>
      </c>
      <c r="P401" s="59">
        <v>1E-4</v>
      </c>
      <c r="Q401" s="59">
        <v>0</v>
      </c>
    </row>
    <row r="402" spans="1:17">
      <c r="A402" t="s">
        <v>3483</v>
      </c>
      <c r="B402" t="s">
        <v>2089</v>
      </c>
      <c r="C402" t="s">
        <v>2447</v>
      </c>
      <c r="D402" s="113" t="s">
        <v>3488</v>
      </c>
      <c r="E402" t="s">
        <v>3395</v>
      </c>
      <c r="F402" t="s">
        <v>604</v>
      </c>
      <c r="G402" s="113" t="s">
        <v>3488</v>
      </c>
      <c r="H402" s="58">
        <v>2.16</v>
      </c>
      <c r="I402" t="s">
        <v>963</v>
      </c>
      <c r="J402" t="s">
        <v>102</v>
      </c>
      <c r="K402" s="59">
        <v>6.6000000000000003E-2</v>
      </c>
      <c r="L402" s="59">
        <v>7.1300000000000002E-2</v>
      </c>
      <c r="M402" s="58">
        <v>6168.89</v>
      </c>
      <c r="N402" s="58">
        <v>100.13</v>
      </c>
      <c r="O402" s="58">
        <v>24.779290378861202</v>
      </c>
      <c r="P402" s="59">
        <v>4.0000000000000002E-4</v>
      </c>
      <c r="Q402" s="59">
        <v>1E-4</v>
      </c>
    </row>
    <row r="403" spans="1:17">
      <c r="A403" t="s">
        <v>3483</v>
      </c>
      <c r="B403" t="s">
        <v>2089</v>
      </c>
      <c r="C403" t="s">
        <v>2634</v>
      </c>
      <c r="D403" s="113" t="s">
        <v>3488</v>
      </c>
      <c r="E403" t="s">
        <v>3395</v>
      </c>
      <c r="F403" t="s">
        <v>287</v>
      </c>
      <c r="G403" s="113" t="s">
        <v>3488</v>
      </c>
      <c r="H403" s="58">
        <v>2.16</v>
      </c>
      <c r="I403" t="s">
        <v>963</v>
      </c>
      <c r="J403" t="s">
        <v>102</v>
      </c>
      <c r="K403" s="59">
        <v>6.6000000000000003E-2</v>
      </c>
      <c r="L403" s="59">
        <v>7.1300000000000002E-2</v>
      </c>
      <c r="M403" s="58">
        <v>2810.27</v>
      </c>
      <c r="N403" s="58">
        <v>100.13</v>
      </c>
      <c r="O403" s="58">
        <v>11.2883349148716</v>
      </c>
      <c r="P403" s="59">
        <v>2.0000000000000001E-4</v>
      </c>
      <c r="Q403" s="59">
        <v>0</v>
      </c>
    </row>
    <row r="404" spans="1:17">
      <c r="A404" t="s">
        <v>3483</v>
      </c>
      <c r="B404" t="s">
        <v>2089</v>
      </c>
      <c r="C404" t="s">
        <v>2635</v>
      </c>
      <c r="D404" s="113" t="s">
        <v>3488</v>
      </c>
      <c r="E404" t="s">
        <v>3395</v>
      </c>
      <c r="F404" t="s">
        <v>235</v>
      </c>
      <c r="G404" s="113" t="s">
        <v>3488</v>
      </c>
      <c r="H404" s="58">
        <v>2.16</v>
      </c>
      <c r="I404" t="s">
        <v>963</v>
      </c>
      <c r="J404" t="s">
        <v>102</v>
      </c>
      <c r="K404" s="59">
        <v>6.6000000000000003E-2</v>
      </c>
      <c r="L404" s="59">
        <v>7.1300000000000002E-2</v>
      </c>
      <c r="M404" s="58">
        <v>4386.7700000000004</v>
      </c>
      <c r="N404" s="58">
        <v>100.13</v>
      </c>
      <c r="O404" s="58">
        <v>17.620843888491599</v>
      </c>
      <c r="P404" s="59">
        <v>2.9999999999999997E-4</v>
      </c>
      <c r="Q404" s="59">
        <v>0</v>
      </c>
    </row>
    <row r="405" spans="1:17">
      <c r="A405" t="s">
        <v>3483</v>
      </c>
      <c r="B405" t="s">
        <v>2089</v>
      </c>
      <c r="C405" t="s">
        <v>2636</v>
      </c>
      <c r="D405" s="113" t="s">
        <v>3488</v>
      </c>
      <c r="E405" t="s">
        <v>3395</v>
      </c>
      <c r="F405" t="s">
        <v>2531</v>
      </c>
      <c r="G405" s="113" t="s">
        <v>3488</v>
      </c>
      <c r="H405" s="58">
        <v>2.16</v>
      </c>
      <c r="I405" t="s">
        <v>963</v>
      </c>
      <c r="J405" t="s">
        <v>102</v>
      </c>
      <c r="K405" s="59">
        <v>6.6000000000000003E-2</v>
      </c>
      <c r="L405" s="59">
        <v>7.1300000000000002E-2</v>
      </c>
      <c r="M405" s="58">
        <v>1028.1500000000001</v>
      </c>
      <c r="N405" s="58">
        <v>100.13</v>
      </c>
      <c r="O405" s="58">
        <v>4.129888424502</v>
      </c>
      <c r="P405" s="59">
        <v>1E-4</v>
      </c>
      <c r="Q405" s="59">
        <v>0</v>
      </c>
    </row>
    <row r="406" spans="1:17">
      <c r="A406" t="s">
        <v>3483</v>
      </c>
      <c r="B406" t="s">
        <v>2089</v>
      </c>
      <c r="C406" t="s">
        <v>2637</v>
      </c>
      <c r="D406" s="113" t="s">
        <v>3488</v>
      </c>
      <c r="E406" t="s">
        <v>3395</v>
      </c>
      <c r="F406" t="s">
        <v>773</v>
      </c>
      <c r="G406" s="113" t="s">
        <v>3488</v>
      </c>
      <c r="H406" s="58">
        <v>2.14</v>
      </c>
      <c r="I406" t="s">
        <v>963</v>
      </c>
      <c r="J406" t="s">
        <v>102</v>
      </c>
      <c r="K406" s="59">
        <v>6.4299999999999996E-2</v>
      </c>
      <c r="L406" s="59">
        <v>7.5999999999999998E-2</v>
      </c>
      <c r="M406" s="58">
        <v>9491.8700000000008</v>
      </c>
      <c r="N406" s="58">
        <v>100.16</v>
      </c>
      <c r="O406" s="58">
        <v>38.1385098291072</v>
      </c>
      <c r="P406" s="59">
        <v>5.0000000000000001E-4</v>
      </c>
      <c r="Q406" s="59">
        <v>1E-4</v>
      </c>
    </row>
    <row r="407" spans="1:17">
      <c r="A407" t="s">
        <v>3483</v>
      </c>
      <c r="B407" t="s">
        <v>2089</v>
      </c>
      <c r="C407" t="s">
        <v>2638</v>
      </c>
      <c r="D407" s="113" t="s">
        <v>3488</v>
      </c>
      <c r="E407" t="s">
        <v>3395</v>
      </c>
      <c r="F407" t="s">
        <v>2639</v>
      </c>
      <c r="G407" s="113" t="s">
        <v>3488</v>
      </c>
      <c r="H407" s="58">
        <v>2.15</v>
      </c>
      <c r="I407" t="s">
        <v>963</v>
      </c>
      <c r="J407" t="s">
        <v>102</v>
      </c>
      <c r="K407" s="59">
        <v>6.6100000000000006E-2</v>
      </c>
      <c r="L407" s="59">
        <v>6.9699999999999998E-2</v>
      </c>
      <c r="M407" s="58">
        <v>1063.79</v>
      </c>
      <c r="N407" s="58">
        <v>100.72</v>
      </c>
      <c r="O407" s="58">
        <v>4.2982259637407996</v>
      </c>
      <c r="P407" s="59">
        <v>1E-4</v>
      </c>
      <c r="Q407" s="59">
        <v>0</v>
      </c>
    </row>
    <row r="408" spans="1:17">
      <c r="A408" t="s">
        <v>3484</v>
      </c>
      <c r="B408" t="s">
        <v>2089</v>
      </c>
      <c r="C408" t="s">
        <v>2585</v>
      </c>
      <c r="D408" s="113" t="s">
        <v>3488</v>
      </c>
      <c r="E408" t="s">
        <v>3395</v>
      </c>
      <c r="F408" t="s">
        <v>2586</v>
      </c>
      <c r="G408" s="113" t="s">
        <v>3488</v>
      </c>
      <c r="H408" s="58">
        <v>3.25</v>
      </c>
      <c r="I408" t="s">
        <v>909</v>
      </c>
      <c r="J408" t="s">
        <v>102</v>
      </c>
      <c r="K408" s="59">
        <v>7.5700000000000003E-2</v>
      </c>
      <c r="L408" s="59">
        <v>7.3899999999999993E-2</v>
      </c>
      <c r="M408" s="58">
        <v>135463.54999999999</v>
      </c>
      <c r="N408" s="58">
        <v>101.55</v>
      </c>
      <c r="O408" s="58">
        <v>551.84867362628995</v>
      </c>
      <c r="P408" s="59">
        <v>7.9000000000000008E-3</v>
      </c>
      <c r="Q408" s="59">
        <v>1.1999999999999999E-3</v>
      </c>
    </row>
    <row r="409" spans="1:17">
      <c r="A409" t="s">
        <v>3484</v>
      </c>
      <c r="B409" t="s">
        <v>2089</v>
      </c>
      <c r="C409" t="s">
        <v>2587</v>
      </c>
      <c r="D409" s="113" t="s">
        <v>3488</v>
      </c>
      <c r="E409" t="s">
        <v>3395</v>
      </c>
      <c r="F409" t="s">
        <v>2586</v>
      </c>
      <c r="G409" s="113" t="s">
        <v>3488</v>
      </c>
      <c r="H409" s="58">
        <v>3.17</v>
      </c>
      <c r="I409" t="s">
        <v>909</v>
      </c>
      <c r="J409" t="s">
        <v>100</v>
      </c>
      <c r="K409" s="59">
        <v>9.0800000000000006E-2</v>
      </c>
      <c r="L409" s="59">
        <v>9.5100000000000004E-2</v>
      </c>
      <c r="M409" s="58">
        <v>373023.23</v>
      </c>
      <c r="N409" s="58">
        <v>100.78000000000014</v>
      </c>
      <c r="O409" s="58">
        <v>1363.5083062006399</v>
      </c>
      <c r="P409" s="59">
        <v>1.95E-2</v>
      </c>
      <c r="Q409" s="59">
        <v>3.0000000000000001E-3</v>
      </c>
    </row>
    <row r="410" spans="1:17">
      <c r="A410" t="s">
        <v>3485</v>
      </c>
      <c r="B410" t="s">
        <v>2089</v>
      </c>
      <c r="C410" t="s">
        <v>2580</v>
      </c>
      <c r="D410" s="113" t="s">
        <v>3488</v>
      </c>
      <c r="E410" t="s">
        <v>3395</v>
      </c>
      <c r="F410" t="s">
        <v>364</v>
      </c>
      <c r="G410" s="113" t="s">
        <v>3488</v>
      </c>
      <c r="H410" s="58">
        <v>1.4</v>
      </c>
      <c r="I410" t="s">
        <v>851</v>
      </c>
      <c r="J410" t="s">
        <v>100</v>
      </c>
      <c r="K410" s="59">
        <v>5.7799999999999997E-2</v>
      </c>
      <c r="L410" s="59">
        <v>7.8399999999999997E-2</v>
      </c>
      <c r="M410" s="58">
        <v>33380.19</v>
      </c>
      <c r="N410" s="58">
        <v>97.63</v>
      </c>
      <c r="O410" s="58">
        <v>118.200591335619</v>
      </c>
      <c r="P410" s="59">
        <v>1.6999999999999999E-3</v>
      </c>
      <c r="Q410" s="59">
        <v>2.9999999999999997E-4</v>
      </c>
    </row>
    <row r="411" spans="1:17">
      <c r="A411" t="s">
        <v>3485</v>
      </c>
      <c r="B411" t="s">
        <v>2089</v>
      </c>
      <c r="C411" t="s">
        <v>2576</v>
      </c>
      <c r="D411" s="113" t="s">
        <v>3488</v>
      </c>
      <c r="E411" t="s">
        <v>3395</v>
      </c>
      <c r="F411" t="s">
        <v>2577</v>
      </c>
      <c r="G411" s="113" t="s">
        <v>3488</v>
      </c>
      <c r="H411" s="58">
        <v>1.38</v>
      </c>
      <c r="I411" t="s">
        <v>851</v>
      </c>
      <c r="J411" t="s">
        <v>100</v>
      </c>
      <c r="K411" s="59">
        <v>8.2000000000000003E-2</v>
      </c>
      <c r="L411" s="59">
        <v>6.8000000000000005E-2</v>
      </c>
      <c r="M411" s="58">
        <v>82197.69</v>
      </c>
      <c r="N411" s="58">
        <v>101.82</v>
      </c>
      <c r="O411" s="58">
        <v>303.55700622366601</v>
      </c>
      <c r="P411" s="59">
        <v>4.3E-3</v>
      </c>
      <c r="Q411" s="59">
        <v>6.9999999999999999E-4</v>
      </c>
    </row>
    <row r="412" spans="1:17">
      <c r="A412" t="s">
        <v>3485</v>
      </c>
      <c r="B412" t="s">
        <v>2089</v>
      </c>
      <c r="C412" t="s">
        <v>2581</v>
      </c>
      <c r="D412" s="113" t="s">
        <v>3488</v>
      </c>
      <c r="E412" t="s">
        <v>3395</v>
      </c>
      <c r="F412" t="s">
        <v>364</v>
      </c>
      <c r="G412" s="113" t="s">
        <v>3488</v>
      </c>
      <c r="H412" s="58">
        <v>1.38</v>
      </c>
      <c r="I412" t="s">
        <v>851</v>
      </c>
      <c r="J412" t="s">
        <v>100</v>
      </c>
      <c r="K412" s="59">
        <v>8.2000000000000003E-2</v>
      </c>
      <c r="L412" s="59">
        <v>7.9100000000000004E-2</v>
      </c>
      <c r="M412" s="58">
        <v>4835.16</v>
      </c>
      <c r="N412" s="58">
        <v>100.97</v>
      </c>
      <c r="O412" s="58">
        <v>17.707235435604002</v>
      </c>
      <c r="P412" s="59">
        <v>2.9999999999999997E-4</v>
      </c>
      <c r="Q412" s="59">
        <v>0</v>
      </c>
    </row>
    <row r="413" spans="1:17">
      <c r="A413" t="s">
        <v>3485</v>
      </c>
      <c r="B413" t="s">
        <v>2089</v>
      </c>
      <c r="C413" t="s">
        <v>2578</v>
      </c>
      <c r="D413" s="113" t="s">
        <v>3488</v>
      </c>
      <c r="E413" t="s">
        <v>3395</v>
      </c>
      <c r="F413" t="s">
        <v>2579</v>
      </c>
      <c r="G413" s="113" t="s">
        <v>3488</v>
      </c>
      <c r="H413" s="58">
        <v>3.37</v>
      </c>
      <c r="I413" t="s">
        <v>851</v>
      </c>
      <c r="J413" t="s">
        <v>100</v>
      </c>
      <c r="K413" s="59">
        <v>9.1999999999999998E-2</v>
      </c>
      <c r="L413" s="59">
        <v>0.1094</v>
      </c>
      <c r="M413" s="58">
        <v>320338.57</v>
      </c>
      <c r="N413" s="58">
        <v>96.079999999999828</v>
      </c>
      <c r="O413" s="58">
        <v>1116.32276804911</v>
      </c>
      <c r="P413" s="59">
        <v>1.6E-2</v>
      </c>
      <c r="Q413" s="59">
        <v>2.3999999999999998E-3</v>
      </c>
    </row>
    <row r="414" spans="1:17">
      <c r="A414" s="82" t="s">
        <v>2502</v>
      </c>
      <c r="B414" s="114" t="s">
        <v>3488</v>
      </c>
      <c r="C414" s="114" t="s">
        <v>3488</v>
      </c>
      <c r="D414" s="115" t="s">
        <v>3488</v>
      </c>
      <c r="E414" s="115" t="s">
        <v>3488</v>
      </c>
      <c r="F414" s="115" t="s">
        <v>3488</v>
      </c>
      <c r="G414" s="115" t="s">
        <v>3488</v>
      </c>
      <c r="H414" s="83">
        <v>0</v>
      </c>
      <c r="I414" s="115" t="s">
        <v>3488</v>
      </c>
      <c r="J414" s="115" t="s">
        <v>3488</v>
      </c>
      <c r="K414" s="115" t="s">
        <v>3488</v>
      </c>
      <c r="L414" s="84">
        <v>0</v>
      </c>
      <c r="M414" s="83">
        <v>0</v>
      </c>
      <c r="N414" s="115" t="s">
        <v>3488</v>
      </c>
      <c r="O414" s="83">
        <v>0</v>
      </c>
      <c r="P414" s="84">
        <v>0</v>
      </c>
      <c r="Q414" s="84">
        <v>0</v>
      </c>
    </row>
    <row r="415" spans="1:17">
      <c r="A415" t="s">
        <v>176</v>
      </c>
      <c r="B415" s="114" t="s">
        <v>3488</v>
      </c>
      <c r="C415" t="s">
        <v>176</v>
      </c>
      <c r="D415" s="115" t="s">
        <v>3488</v>
      </c>
      <c r="E415" t="s">
        <v>176</v>
      </c>
      <c r="F415" s="115" t="s">
        <v>3488</v>
      </c>
      <c r="G415" s="115" t="s">
        <v>3488</v>
      </c>
      <c r="H415" s="58">
        <v>0</v>
      </c>
      <c r="I415" t="s">
        <v>176</v>
      </c>
      <c r="J415" t="s">
        <v>176</v>
      </c>
      <c r="K415" s="59">
        <v>0</v>
      </c>
      <c r="L415" s="59">
        <v>0</v>
      </c>
      <c r="M415" s="58">
        <v>0</v>
      </c>
      <c r="N415" s="58">
        <v>0</v>
      </c>
      <c r="O415" s="58">
        <v>0</v>
      </c>
      <c r="P415" s="59">
        <v>0</v>
      </c>
      <c r="Q415" s="59">
        <v>0</v>
      </c>
    </row>
    <row r="416" spans="1:17">
      <c r="A416" t="s">
        <v>189</v>
      </c>
      <c r="B416" s="114" t="s">
        <v>3488</v>
      </c>
      <c r="C416" s="114" t="s">
        <v>3488</v>
      </c>
      <c r="D416" s="115" t="s">
        <v>3488</v>
      </c>
      <c r="E416" s="115" t="s">
        <v>3488</v>
      </c>
      <c r="F416" s="115" t="s">
        <v>3488</v>
      </c>
      <c r="G416" s="115" t="s">
        <v>3488</v>
      </c>
      <c r="H416" s="115" t="s">
        <v>3488</v>
      </c>
      <c r="I416" s="115" t="s">
        <v>3488</v>
      </c>
      <c r="J416" s="115" t="s">
        <v>3488</v>
      </c>
      <c r="K416" s="115" t="s">
        <v>3488</v>
      </c>
      <c r="L416" s="115" t="s">
        <v>3488</v>
      </c>
      <c r="M416" s="115" t="s">
        <v>3488</v>
      </c>
      <c r="N416" s="115" t="s">
        <v>3488</v>
      </c>
      <c r="O416" s="115" t="s">
        <v>3488</v>
      </c>
      <c r="P416" s="115" t="s">
        <v>3488</v>
      </c>
      <c r="Q416" s="115" t="s">
        <v>3488</v>
      </c>
    </row>
    <row r="417" spans="1:17">
      <c r="A417" t="s">
        <v>300</v>
      </c>
      <c r="B417" s="114" t="s">
        <v>3488</v>
      </c>
      <c r="C417" s="114" t="s">
        <v>3488</v>
      </c>
      <c r="D417" s="115" t="s">
        <v>3488</v>
      </c>
      <c r="E417" s="115" t="s">
        <v>3488</v>
      </c>
      <c r="F417" s="115" t="s">
        <v>3488</v>
      </c>
      <c r="G417" s="115" t="s">
        <v>3488</v>
      </c>
      <c r="H417" s="115" t="s">
        <v>3488</v>
      </c>
      <c r="I417" s="115" t="s">
        <v>3488</v>
      </c>
      <c r="J417" s="115" t="s">
        <v>3488</v>
      </c>
      <c r="K417" s="115" t="s">
        <v>3488</v>
      </c>
      <c r="L417" s="115" t="s">
        <v>3488</v>
      </c>
      <c r="M417" s="115" t="s">
        <v>3488</v>
      </c>
      <c r="N417" s="115" t="s">
        <v>3488</v>
      </c>
      <c r="O417" s="115" t="s">
        <v>3488</v>
      </c>
      <c r="P417" s="115" t="s">
        <v>3488</v>
      </c>
      <c r="Q417" s="115" t="s">
        <v>3488</v>
      </c>
    </row>
    <row r="418" spans="1:17">
      <c r="A418" t="s">
        <v>301</v>
      </c>
      <c r="B418" s="114" t="s">
        <v>3488</v>
      </c>
      <c r="C418" s="114" t="s">
        <v>3488</v>
      </c>
      <c r="D418" s="115" t="s">
        <v>3488</v>
      </c>
      <c r="E418" s="115" t="s">
        <v>3488</v>
      </c>
      <c r="F418" s="115" t="s">
        <v>3488</v>
      </c>
      <c r="G418" s="115" t="s">
        <v>3488</v>
      </c>
      <c r="H418" s="115" t="s">
        <v>3488</v>
      </c>
      <c r="I418" s="115" t="s">
        <v>3488</v>
      </c>
      <c r="J418" s="115" t="s">
        <v>3488</v>
      </c>
      <c r="K418" s="115" t="s">
        <v>3488</v>
      </c>
      <c r="L418" s="115" t="s">
        <v>3488</v>
      </c>
      <c r="M418" s="115" t="s">
        <v>3488</v>
      </c>
      <c r="N418" s="115" t="s">
        <v>3488</v>
      </c>
      <c r="O418" s="115" t="s">
        <v>3488</v>
      </c>
      <c r="P418" s="115" t="s">
        <v>3488</v>
      </c>
      <c r="Q418" s="115" t="s">
        <v>3488</v>
      </c>
    </row>
    <row r="419" spans="1:17">
      <c r="A419" t="s">
        <v>302</v>
      </c>
      <c r="B419" s="114" t="s">
        <v>3488</v>
      </c>
      <c r="C419" s="114" t="s">
        <v>3488</v>
      </c>
      <c r="D419" s="115" t="s">
        <v>3488</v>
      </c>
      <c r="E419" s="115" t="s">
        <v>3488</v>
      </c>
      <c r="F419" s="115" t="s">
        <v>3488</v>
      </c>
      <c r="G419" s="115" t="s">
        <v>3488</v>
      </c>
      <c r="H419" s="115" t="s">
        <v>3488</v>
      </c>
      <c r="I419" s="115" t="s">
        <v>3488</v>
      </c>
      <c r="J419" s="115" t="s">
        <v>3488</v>
      </c>
      <c r="K419" s="115" t="s">
        <v>3488</v>
      </c>
      <c r="L419" s="115" t="s">
        <v>3488</v>
      </c>
      <c r="M419" s="115" t="s">
        <v>3488</v>
      </c>
      <c r="N419" s="115" t="s">
        <v>3488</v>
      </c>
      <c r="O419" s="115" t="s">
        <v>3488</v>
      </c>
      <c r="P419" s="115" t="s">
        <v>3488</v>
      </c>
      <c r="Q419" s="115" t="s">
        <v>3488</v>
      </c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34" width="5.7109375" style="14" hidden="1"/>
    <col min="35" max="46" width="9.140625" style="14" hidden="1"/>
    <col min="47" max="52" width="0" style="14" hidden="1"/>
    <col min="53" max="16384" width="9.140625" style="14" hidden="1"/>
  </cols>
  <sheetData>
    <row r="1" spans="1:20">
      <c r="A1" s="2" t="s">
        <v>0</v>
      </c>
      <c r="B1" s="63" t="s">
        <v>3487</v>
      </c>
    </row>
    <row r="2" spans="1:20">
      <c r="A2" s="2" t="s">
        <v>1</v>
      </c>
      <c r="B2" s="10" t="s">
        <v>2694</v>
      </c>
    </row>
    <row r="3" spans="1:20">
      <c r="A3" s="2" t="s">
        <v>2</v>
      </c>
      <c r="B3" s="21" t="s">
        <v>2695</v>
      </c>
    </row>
    <row r="4" spans="1:20">
      <c r="A4" s="2" t="s">
        <v>3</v>
      </c>
      <c r="B4" s="64" t="s">
        <v>165</v>
      </c>
    </row>
    <row r="5" spans="1:20" s="16" customFormat="1">
      <c r="A5" s="35" t="s">
        <v>92</v>
      </c>
      <c r="B5" s="36" t="s">
        <v>46</v>
      </c>
      <c r="C5" s="36" t="s">
        <v>47</v>
      </c>
      <c r="D5" s="36" t="s">
        <v>48</v>
      </c>
      <c r="E5" s="36" t="s">
        <v>49</v>
      </c>
      <c r="F5" s="36" t="s">
        <v>68</v>
      </c>
      <c r="G5" s="36" t="s">
        <v>50</v>
      </c>
      <c r="H5" s="36" t="s">
        <v>129</v>
      </c>
      <c r="I5" s="36" t="s">
        <v>52</v>
      </c>
      <c r="J5" s="36" t="s">
        <v>155</v>
      </c>
      <c r="K5" s="36" t="s">
        <v>156</v>
      </c>
      <c r="L5" s="36" t="s">
        <v>5</v>
      </c>
      <c r="M5" s="36" t="s">
        <v>54</v>
      </c>
      <c r="N5" s="37" t="s">
        <v>151</v>
      </c>
      <c r="O5" s="14"/>
      <c r="P5" s="14"/>
      <c r="Q5" s="14"/>
      <c r="R5" s="14"/>
      <c r="S5" s="14"/>
      <c r="T5" s="14"/>
    </row>
    <row r="6" spans="1:20" s="16" customFormat="1">
      <c r="A6" s="107" t="s">
        <v>3488</v>
      </c>
      <c r="B6" s="108" t="s">
        <v>3488</v>
      </c>
      <c r="C6" s="108" t="s">
        <v>3488</v>
      </c>
      <c r="D6" s="108" t="s">
        <v>3488</v>
      </c>
      <c r="E6" s="108" t="s">
        <v>3488</v>
      </c>
      <c r="F6" s="23" t="s">
        <v>71</v>
      </c>
      <c r="G6" s="108" t="s">
        <v>3488</v>
      </c>
      <c r="H6" s="23" t="s">
        <v>7</v>
      </c>
      <c r="I6" s="23" t="s">
        <v>7</v>
      </c>
      <c r="J6" s="23" t="s">
        <v>152</v>
      </c>
      <c r="K6" s="108" t="s">
        <v>3488</v>
      </c>
      <c r="L6" s="23" t="s">
        <v>6</v>
      </c>
      <c r="M6" s="23" t="s">
        <v>7</v>
      </c>
      <c r="N6" s="32" t="s">
        <v>7</v>
      </c>
      <c r="O6" s="14"/>
      <c r="P6" s="14"/>
      <c r="Q6" s="14"/>
      <c r="R6" s="14"/>
      <c r="S6" s="14"/>
      <c r="T6" s="14"/>
    </row>
    <row r="7" spans="1:20" s="18" customFormat="1" ht="20.25">
      <c r="A7" s="109" t="s">
        <v>3488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72</v>
      </c>
      <c r="M7" s="26" t="s">
        <v>73</v>
      </c>
      <c r="N7" s="26" t="s">
        <v>74</v>
      </c>
      <c r="O7" s="14"/>
      <c r="P7" s="14"/>
      <c r="Q7" s="14"/>
      <c r="R7" s="14"/>
      <c r="S7" s="14"/>
      <c r="T7" s="14"/>
    </row>
    <row r="8" spans="1:20" s="18" customFormat="1" ht="20.25">
      <c r="A8" s="19" t="s">
        <v>130</v>
      </c>
      <c r="B8" s="110" t="s">
        <v>3488</v>
      </c>
      <c r="C8" s="110" t="s">
        <v>3488</v>
      </c>
      <c r="D8" s="110" t="s">
        <v>3488</v>
      </c>
      <c r="E8" s="110" t="s">
        <v>3488</v>
      </c>
      <c r="F8" s="110" t="s">
        <v>3488</v>
      </c>
      <c r="G8" s="110" t="s">
        <v>3488</v>
      </c>
      <c r="H8" s="110" t="s">
        <v>3488</v>
      </c>
      <c r="I8" s="110" t="s">
        <v>3488</v>
      </c>
      <c r="J8" s="56">
        <v>0</v>
      </c>
      <c r="K8" s="110" t="s">
        <v>3488</v>
      </c>
      <c r="L8" s="56">
        <v>0</v>
      </c>
      <c r="M8" s="57">
        <v>0</v>
      </c>
      <c r="N8" s="57">
        <v>0</v>
      </c>
      <c r="O8" s="14"/>
      <c r="P8" s="14"/>
      <c r="Q8" s="14"/>
      <c r="R8" s="14"/>
      <c r="S8" s="14"/>
      <c r="T8" s="14"/>
    </row>
    <row r="9" spans="1:20">
      <c r="A9" s="60" t="s">
        <v>170</v>
      </c>
      <c r="B9" s="114" t="s">
        <v>3488</v>
      </c>
      <c r="C9" s="114" t="s">
        <v>3488</v>
      </c>
      <c r="D9" s="115" t="s">
        <v>3488</v>
      </c>
      <c r="E9" s="115" t="s">
        <v>3488</v>
      </c>
      <c r="F9" s="62">
        <v>0</v>
      </c>
      <c r="G9" s="115" t="s">
        <v>3488</v>
      </c>
      <c r="H9" s="115" t="s">
        <v>3488</v>
      </c>
      <c r="I9" s="61">
        <v>0</v>
      </c>
      <c r="J9" s="62">
        <v>0</v>
      </c>
      <c r="K9" s="115" t="s">
        <v>3488</v>
      </c>
      <c r="L9" s="62">
        <v>0</v>
      </c>
      <c r="M9" s="61">
        <v>0</v>
      </c>
      <c r="N9" s="61">
        <v>0</v>
      </c>
    </row>
    <row r="10" spans="1:20">
      <c r="A10" s="60" t="s">
        <v>1812</v>
      </c>
      <c r="B10" s="114" t="s">
        <v>3488</v>
      </c>
      <c r="C10" s="114" t="s">
        <v>3488</v>
      </c>
      <c r="D10" s="115" t="s">
        <v>3488</v>
      </c>
      <c r="E10" s="115" t="s">
        <v>3488</v>
      </c>
      <c r="F10" s="62">
        <v>0</v>
      </c>
      <c r="G10" s="115" t="s">
        <v>3488</v>
      </c>
      <c r="H10" s="115" t="s">
        <v>3488</v>
      </c>
      <c r="I10" s="61">
        <v>0</v>
      </c>
      <c r="J10" s="62">
        <v>0</v>
      </c>
      <c r="K10" s="115" t="s">
        <v>3488</v>
      </c>
      <c r="L10" s="62">
        <v>0</v>
      </c>
      <c r="M10" s="61">
        <v>0</v>
      </c>
      <c r="N10" s="61">
        <v>0</v>
      </c>
    </row>
    <row r="11" spans="1:20">
      <c r="A11" t="s">
        <v>176</v>
      </c>
      <c r="B11" t="s">
        <v>176</v>
      </c>
      <c r="C11" s="114" t="s">
        <v>3488</v>
      </c>
      <c r="D11" t="s">
        <v>176</v>
      </c>
      <c r="E11" s="115" t="s">
        <v>3488</v>
      </c>
      <c r="F11" s="58">
        <v>0</v>
      </c>
      <c r="G11" t="s">
        <v>176</v>
      </c>
      <c r="H11" s="59">
        <v>0</v>
      </c>
      <c r="I11" s="59">
        <v>0</v>
      </c>
      <c r="J11" s="58">
        <v>0</v>
      </c>
      <c r="K11" s="58">
        <v>0</v>
      </c>
      <c r="L11" s="58">
        <v>0</v>
      </c>
      <c r="M11" s="59">
        <v>0</v>
      </c>
      <c r="N11" s="59">
        <v>0</v>
      </c>
    </row>
    <row r="12" spans="1:20">
      <c r="A12" s="60" t="s">
        <v>1813</v>
      </c>
      <c r="B12" s="114" t="s">
        <v>3488</v>
      </c>
      <c r="C12" s="114" t="s">
        <v>3488</v>
      </c>
      <c r="D12" s="115" t="s">
        <v>3488</v>
      </c>
      <c r="E12" s="115" t="s">
        <v>3488</v>
      </c>
      <c r="F12" s="62">
        <v>0</v>
      </c>
      <c r="G12" s="115" t="s">
        <v>3488</v>
      </c>
      <c r="H12" s="115" t="s">
        <v>3488</v>
      </c>
      <c r="I12" s="61">
        <v>0</v>
      </c>
      <c r="J12" s="62">
        <v>0</v>
      </c>
      <c r="K12" s="115" t="s">
        <v>3488</v>
      </c>
      <c r="L12" s="62">
        <v>0</v>
      </c>
      <c r="M12" s="61">
        <v>0</v>
      </c>
      <c r="N12" s="61">
        <v>0</v>
      </c>
    </row>
    <row r="13" spans="1:20">
      <c r="A13" t="s">
        <v>176</v>
      </c>
      <c r="B13" t="s">
        <v>176</v>
      </c>
      <c r="C13" s="114" t="s">
        <v>3488</v>
      </c>
      <c r="D13" t="s">
        <v>176</v>
      </c>
      <c r="E13" s="115" t="s">
        <v>3488</v>
      </c>
      <c r="F13" s="58">
        <v>0</v>
      </c>
      <c r="G13" t="s">
        <v>176</v>
      </c>
      <c r="H13" s="59">
        <v>0</v>
      </c>
      <c r="I13" s="59">
        <v>0</v>
      </c>
      <c r="J13" s="58">
        <v>0</v>
      </c>
      <c r="K13" s="58">
        <v>0</v>
      </c>
      <c r="L13" s="58">
        <v>0</v>
      </c>
      <c r="M13" s="59">
        <v>0</v>
      </c>
      <c r="N13" s="59">
        <v>0</v>
      </c>
    </row>
    <row r="14" spans="1:20">
      <c r="A14" s="60" t="s">
        <v>2643</v>
      </c>
      <c r="B14" s="114" t="s">
        <v>3488</v>
      </c>
      <c r="C14" s="114" t="s">
        <v>3488</v>
      </c>
      <c r="D14" s="115" t="s">
        <v>3488</v>
      </c>
      <c r="E14" s="115" t="s">
        <v>3488</v>
      </c>
      <c r="F14" s="62">
        <v>0</v>
      </c>
      <c r="G14" s="115" t="s">
        <v>3488</v>
      </c>
      <c r="H14" s="115" t="s">
        <v>3488</v>
      </c>
      <c r="I14" s="61">
        <v>0</v>
      </c>
      <c r="J14" s="62">
        <v>0</v>
      </c>
      <c r="K14" s="115" t="s">
        <v>3488</v>
      </c>
      <c r="L14" s="62">
        <v>0</v>
      </c>
      <c r="M14" s="61">
        <v>0</v>
      </c>
      <c r="N14" s="61">
        <v>0</v>
      </c>
    </row>
    <row r="15" spans="1:20">
      <c r="A15" t="s">
        <v>176</v>
      </c>
      <c r="B15" t="s">
        <v>176</v>
      </c>
      <c r="C15" s="114" t="s">
        <v>3488</v>
      </c>
      <c r="D15" t="s">
        <v>176</v>
      </c>
      <c r="E15" s="115" t="s">
        <v>3488</v>
      </c>
      <c r="F15" s="58">
        <v>0</v>
      </c>
      <c r="G15" t="s">
        <v>176</v>
      </c>
      <c r="H15" s="59">
        <v>0</v>
      </c>
      <c r="I15" s="59">
        <v>0</v>
      </c>
      <c r="J15" s="58">
        <v>0</v>
      </c>
      <c r="K15" s="58">
        <v>0</v>
      </c>
      <c r="L15" s="58">
        <v>0</v>
      </c>
      <c r="M15" s="59">
        <v>0</v>
      </c>
      <c r="N15" s="59">
        <v>0</v>
      </c>
    </row>
    <row r="16" spans="1:20">
      <c r="A16" s="60" t="s">
        <v>2644</v>
      </c>
      <c r="B16" s="114" t="s">
        <v>3488</v>
      </c>
      <c r="C16" s="114" t="s">
        <v>3488</v>
      </c>
      <c r="D16" s="115" t="s">
        <v>3488</v>
      </c>
      <c r="E16" s="115" t="s">
        <v>3488</v>
      </c>
      <c r="F16" s="62">
        <v>0</v>
      </c>
      <c r="G16" s="115" t="s">
        <v>3488</v>
      </c>
      <c r="H16" s="115" t="s">
        <v>3488</v>
      </c>
      <c r="I16" s="61">
        <v>0</v>
      </c>
      <c r="J16" s="62">
        <v>0</v>
      </c>
      <c r="K16" s="115" t="s">
        <v>3488</v>
      </c>
      <c r="L16" s="62">
        <v>0</v>
      </c>
      <c r="M16" s="61">
        <v>0</v>
      </c>
      <c r="N16" s="61">
        <v>0</v>
      </c>
    </row>
    <row r="17" spans="1:14">
      <c r="A17" t="s">
        <v>176</v>
      </c>
      <c r="B17" t="s">
        <v>176</v>
      </c>
      <c r="C17" s="114" t="s">
        <v>3488</v>
      </c>
      <c r="D17" t="s">
        <v>176</v>
      </c>
      <c r="E17" s="115" t="s">
        <v>3488</v>
      </c>
      <c r="F17" s="58">
        <v>0</v>
      </c>
      <c r="G17" t="s">
        <v>176</v>
      </c>
      <c r="H17" s="59">
        <v>0</v>
      </c>
      <c r="I17" s="59">
        <v>0</v>
      </c>
      <c r="J17" s="58">
        <v>0</v>
      </c>
      <c r="K17" s="58">
        <v>0</v>
      </c>
      <c r="L17" s="58">
        <v>0</v>
      </c>
      <c r="M17" s="59">
        <v>0</v>
      </c>
      <c r="N17" s="59">
        <v>0</v>
      </c>
    </row>
    <row r="18" spans="1:14">
      <c r="A18" s="60" t="s">
        <v>828</v>
      </c>
      <c r="B18" s="114" t="s">
        <v>3488</v>
      </c>
      <c r="C18" s="114" t="s">
        <v>3488</v>
      </c>
      <c r="D18" s="115" t="s">
        <v>3488</v>
      </c>
      <c r="E18" s="115" t="s">
        <v>3488</v>
      </c>
      <c r="F18" s="62">
        <v>0</v>
      </c>
      <c r="G18" s="115" t="s">
        <v>3488</v>
      </c>
      <c r="H18" s="115" t="s">
        <v>3488</v>
      </c>
      <c r="I18" s="61">
        <v>0</v>
      </c>
      <c r="J18" s="62">
        <v>0</v>
      </c>
      <c r="K18" s="115" t="s">
        <v>3488</v>
      </c>
      <c r="L18" s="62">
        <v>0</v>
      </c>
      <c r="M18" s="61">
        <v>0</v>
      </c>
      <c r="N18" s="61">
        <v>0</v>
      </c>
    </row>
    <row r="19" spans="1:14">
      <c r="A19" t="s">
        <v>176</v>
      </c>
      <c r="B19" t="s">
        <v>176</v>
      </c>
      <c r="C19" s="114" t="s">
        <v>3488</v>
      </c>
      <c r="D19" t="s">
        <v>176</v>
      </c>
      <c r="E19" s="115" t="s">
        <v>3488</v>
      </c>
      <c r="F19" s="58">
        <v>0</v>
      </c>
      <c r="G19" t="s">
        <v>176</v>
      </c>
      <c r="H19" s="59">
        <v>0</v>
      </c>
      <c r="I19" s="59">
        <v>0</v>
      </c>
      <c r="J19" s="58">
        <v>0</v>
      </c>
      <c r="K19" s="58">
        <v>0</v>
      </c>
      <c r="L19" s="58">
        <v>0</v>
      </c>
      <c r="M19" s="59">
        <v>0</v>
      </c>
      <c r="N19" s="59">
        <v>0</v>
      </c>
    </row>
    <row r="20" spans="1:14">
      <c r="A20" s="60" t="s">
        <v>187</v>
      </c>
      <c r="B20" s="114" t="s">
        <v>3488</v>
      </c>
      <c r="C20" s="114" t="s">
        <v>3488</v>
      </c>
      <c r="D20" s="115" t="s">
        <v>3488</v>
      </c>
      <c r="E20" s="115" t="s">
        <v>3488</v>
      </c>
      <c r="F20" s="62">
        <v>0</v>
      </c>
      <c r="G20" s="115" t="s">
        <v>3488</v>
      </c>
      <c r="H20" s="115" t="s">
        <v>3488</v>
      </c>
      <c r="I20" s="61">
        <v>0</v>
      </c>
      <c r="J20" s="62">
        <v>0</v>
      </c>
      <c r="K20" s="115" t="s">
        <v>3488</v>
      </c>
      <c r="L20" s="62">
        <v>0</v>
      </c>
      <c r="M20" s="61">
        <v>0</v>
      </c>
      <c r="N20" s="61">
        <v>0</v>
      </c>
    </row>
    <row r="21" spans="1:14">
      <c r="A21" t="s">
        <v>176</v>
      </c>
      <c r="B21" t="s">
        <v>176</v>
      </c>
      <c r="C21" s="114" t="s">
        <v>3488</v>
      </c>
      <c r="D21" t="s">
        <v>176</v>
      </c>
      <c r="E21" s="115" t="s">
        <v>3488</v>
      </c>
      <c r="F21" s="58">
        <v>0</v>
      </c>
      <c r="G21" t="s">
        <v>176</v>
      </c>
      <c r="H21" s="59">
        <v>0</v>
      </c>
      <c r="I21" s="59">
        <v>0</v>
      </c>
      <c r="J21" s="58">
        <v>0</v>
      </c>
      <c r="K21" s="58">
        <v>0</v>
      </c>
      <c r="L21" s="58">
        <v>0</v>
      </c>
      <c r="M21" s="59">
        <v>0</v>
      </c>
      <c r="N21" s="59">
        <v>0</v>
      </c>
    </row>
    <row r="22" spans="1:14">
      <c r="A22" t="s">
        <v>189</v>
      </c>
      <c r="B22" s="114" t="s">
        <v>3488</v>
      </c>
      <c r="C22" s="114" t="s">
        <v>3488</v>
      </c>
      <c r="D22" s="115" t="s">
        <v>3488</v>
      </c>
      <c r="E22" s="115" t="s">
        <v>3488</v>
      </c>
      <c r="F22" s="115" t="s">
        <v>3488</v>
      </c>
      <c r="G22" s="115" t="s">
        <v>3488</v>
      </c>
      <c r="H22" s="115" t="s">
        <v>3488</v>
      </c>
      <c r="I22" s="115" t="s">
        <v>3488</v>
      </c>
      <c r="J22" s="115" t="s">
        <v>3488</v>
      </c>
      <c r="K22" s="115" t="s">
        <v>3488</v>
      </c>
      <c r="L22" s="115" t="s">
        <v>3488</v>
      </c>
      <c r="M22" s="115" t="s">
        <v>3488</v>
      </c>
      <c r="N22" s="115" t="s">
        <v>3488</v>
      </c>
    </row>
    <row r="23" spans="1:14">
      <c r="A23" t="s">
        <v>300</v>
      </c>
      <c r="B23" s="114" t="s">
        <v>3488</v>
      </c>
      <c r="C23" s="114" t="s">
        <v>3488</v>
      </c>
      <c r="D23" s="115" t="s">
        <v>3488</v>
      </c>
      <c r="E23" s="115" t="s">
        <v>3488</v>
      </c>
      <c r="F23" s="115" t="s">
        <v>3488</v>
      </c>
      <c r="G23" s="115" t="s">
        <v>3488</v>
      </c>
      <c r="H23" s="115" t="s">
        <v>3488</v>
      </c>
      <c r="I23" s="115" t="s">
        <v>3488</v>
      </c>
      <c r="J23" s="115" t="s">
        <v>3488</v>
      </c>
      <c r="K23" s="115" t="s">
        <v>3488</v>
      </c>
      <c r="L23" s="115" t="s">
        <v>3488</v>
      </c>
      <c r="M23" s="115" t="s">
        <v>3488</v>
      </c>
      <c r="N23" s="115" t="s">
        <v>3488</v>
      </c>
    </row>
    <row r="24" spans="1:14">
      <c r="A24" t="s">
        <v>301</v>
      </c>
      <c r="B24" s="114" t="s">
        <v>3488</v>
      </c>
      <c r="C24" s="114" t="s">
        <v>3488</v>
      </c>
      <c r="D24" s="115" t="s">
        <v>3488</v>
      </c>
      <c r="E24" s="115" t="s">
        <v>3488</v>
      </c>
      <c r="F24" s="115" t="s">
        <v>3488</v>
      </c>
      <c r="G24" s="115" t="s">
        <v>3488</v>
      </c>
      <c r="H24" s="115" t="s">
        <v>3488</v>
      </c>
      <c r="I24" s="115" t="s">
        <v>3488</v>
      </c>
      <c r="J24" s="115" t="s">
        <v>3488</v>
      </c>
      <c r="K24" s="115" t="s">
        <v>3488</v>
      </c>
      <c r="L24" s="115" t="s">
        <v>3488</v>
      </c>
      <c r="M24" s="115" t="s">
        <v>3488</v>
      </c>
      <c r="N24" s="115" t="s">
        <v>3488</v>
      </c>
    </row>
    <row r="25" spans="1:14">
      <c r="A25" t="s">
        <v>302</v>
      </c>
      <c r="B25" s="114" t="s">
        <v>3488</v>
      </c>
      <c r="C25" s="114" t="s">
        <v>3488</v>
      </c>
      <c r="D25" s="115" t="s">
        <v>3488</v>
      </c>
      <c r="E25" s="115" t="s">
        <v>3488</v>
      </c>
      <c r="F25" s="115" t="s">
        <v>3488</v>
      </c>
      <c r="G25" s="115" t="s">
        <v>3488</v>
      </c>
      <c r="H25" s="115" t="s">
        <v>3488</v>
      </c>
      <c r="I25" s="115" t="s">
        <v>3488</v>
      </c>
      <c r="J25" s="115" t="s">
        <v>3488</v>
      </c>
      <c r="K25" s="115" t="s">
        <v>3488</v>
      </c>
      <c r="L25" s="115" t="s">
        <v>3488</v>
      </c>
      <c r="M25" s="115" t="s">
        <v>3488</v>
      </c>
      <c r="N25" s="115" t="s">
        <v>3488</v>
      </c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4" width="5.7109375" style="16" hidden="1"/>
    <col min="35" max="40" width="9.140625" style="14" hidden="1"/>
    <col min="41" max="52" width="0" style="14" hidden="1"/>
    <col min="53" max="16384" width="9.140625" style="14" hidden="1"/>
  </cols>
  <sheetData>
    <row r="1" spans="1:34">
      <c r="A1" s="2" t="s">
        <v>0</v>
      </c>
      <c r="B1" s="63" t="s">
        <v>3487</v>
      </c>
      <c r="C1" s="13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>
      <c r="A2" s="2" t="s">
        <v>1</v>
      </c>
      <c r="B2" s="10" t="s">
        <v>2694</v>
      </c>
      <c r="C2" s="13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>
      <c r="A3" s="2" t="s">
        <v>2</v>
      </c>
      <c r="B3" s="21" t="s">
        <v>2695</v>
      </c>
      <c r="C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>
      <c r="A4" s="2" t="s">
        <v>3</v>
      </c>
      <c r="B4" s="64" t="s">
        <v>165</v>
      </c>
      <c r="C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s="16" customFormat="1">
      <c r="A5" s="35" t="s">
        <v>92</v>
      </c>
      <c r="B5" s="38" t="s">
        <v>131</v>
      </c>
      <c r="C5" s="38" t="s">
        <v>132</v>
      </c>
      <c r="D5" s="38" t="s">
        <v>133</v>
      </c>
      <c r="E5" s="38" t="s">
        <v>50</v>
      </c>
      <c r="F5" s="38" t="s">
        <v>134</v>
      </c>
      <c r="G5" s="38" t="s">
        <v>54</v>
      </c>
      <c r="H5" s="39" t="s">
        <v>55</v>
      </c>
      <c r="I5" s="55" t="s">
        <v>149</v>
      </c>
    </row>
    <row r="6" spans="1:34" s="16" customFormat="1">
      <c r="A6" s="107" t="s">
        <v>3488</v>
      </c>
      <c r="B6" s="17" t="s">
        <v>70</v>
      </c>
      <c r="C6" s="108" t="s">
        <v>3488</v>
      </c>
      <c r="D6" s="17" t="s">
        <v>7</v>
      </c>
      <c r="E6" s="108" t="s">
        <v>3488</v>
      </c>
      <c r="F6" s="17" t="s">
        <v>150</v>
      </c>
      <c r="G6" s="23" t="s">
        <v>7</v>
      </c>
      <c r="H6" s="32" t="s">
        <v>7</v>
      </c>
      <c r="I6" s="131" t="s">
        <v>3488</v>
      </c>
    </row>
    <row r="7" spans="1:34" s="18" customFormat="1" ht="20.25">
      <c r="A7" s="109" t="s">
        <v>3488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26" t="s">
        <v>59</v>
      </c>
      <c r="H7" s="26" t="s">
        <v>60</v>
      </c>
      <c r="I7" s="26" t="s">
        <v>61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s="18" customFormat="1" ht="20.25">
      <c r="A8" s="19" t="s">
        <v>135</v>
      </c>
      <c r="B8" s="110" t="s">
        <v>3488</v>
      </c>
      <c r="C8" s="110" t="s">
        <v>3488</v>
      </c>
      <c r="D8" s="57">
        <f>D9</f>
        <v>4.8561448393206665E-3</v>
      </c>
      <c r="E8" s="110" t="s">
        <v>3488</v>
      </c>
      <c r="F8" s="56">
        <v>416.68022000000002</v>
      </c>
      <c r="G8" s="57">
        <f>F8/$F$8</f>
        <v>1</v>
      </c>
      <c r="H8" s="57">
        <f>F8/'סכום נכסי הקרן'!$C$41</f>
        <v>9.0236880891136852E-4</v>
      </c>
      <c r="I8" s="132" t="s">
        <v>3488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>
      <c r="A9" s="60" t="s">
        <v>170</v>
      </c>
      <c r="B9" s="114" t="s">
        <v>3488</v>
      </c>
      <c r="C9" s="115" t="s">
        <v>3488</v>
      </c>
      <c r="D9" s="61">
        <f>D10*F10/F9</f>
        <v>4.8561448393206665E-3</v>
      </c>
      <c r="E9" s="126" t="s">
        <v>3488</v>
      </c>
      <c r="F9" s="62">
        <v>416.68022000000002</v>
      </c>
      <c r="G9" s="61">
        <f t="shared" ref="G9:G15" si="0">F9/$F$8</f>
        <v>1</v>
      </c>
      <c r="H9" s="61">
        <f>F9/'סכום נכסי הקרן'!$C$41</f>
        <v>9.0236880891136852E-4</v>
      </c>
      <c r="I9" s="126" t="s">
        <v>3488</v>
      </c>
    </row>
    <row r="10" spans="1:34">
      <c r="A10" s="60" t="s">
        <v>2645</v>
      </c>
      <c r="B10" s="114" t="s">
        <v>3488</v>
      </c>
      <c r="C10" s="115" t="s">
        <v>3488</v>
      </c>
      <c r="D10" s="61">
        <v>8.8999999999999999E-3</v>
      </c>
      <c r="E10" s="126" t="s">
        <v>3488</v>
      </c>
      <c r="F10" s="62">
        <v>227.35499999999999</v>
      </c>
      <c r="G10" s="61">
        <f t="shared" si="0"/>
        <v>0.54563425160906365</v>
      </c>
      <c r="H10" s="61">
        <f>F10/'סכום נכסי הקרן'!$C$41</f>
        <v>4.9236332972571668E-4</v>
      </c>
      <c r="I10" s="126" t="s">
        <v>3488</v>
      </c>
    </row>
    <row r="11" spans="1:34">
      <c r="A11" t="s">
        <v>2723</v>
      </c>
      <c r="B11" s="67">
        <v>45291</v>
      </c>
      <c r="C11" t="s">
        <v>2722</v>
      </c>
      <c r="D11" s="59">
        <v>8.8999999999999999E-3</v>
      </c>
      <c r="E11" t="s">
        <v>98</v>
      </c>
      <c r="F11" s="58">
        <v>227.35499999999999</v>
      </c>
      <c r="G11" s="59">
        <f t="shared" si="0"/>
        <v>0.54563425160906365</v>
      </c>
      <c r="H11" s="59">
        <f>F11/'סכום נכסי הקרן'!$C$41</f>
        <v>4.9236332972571668E-4</v>
      </c>
      <c r="I11" t="s">
        <v>2724</v>
      </c>
    </row>
    <row r="12" spans="1:34">
      <c r="A12" s="60" t="s">
        <v>2646</v>
      </c>
      <c r="B12" s="114" t="s">
        <v>3488</v>
      </c>
      <c r="C12" s="115" t="s">
        <v>3488</v>
      </c>
      <c r="D12" s="61">
        <v>0</v>
      </c>
      <c r="E12" s="126" t="s">
        <v>3488</v>
      </c>
      <c r="F12" s="62">
        <v>189.32522</v>
      </c>
      <c r="G12" s="61">
        <f t="shared" si="0"/>
        <v>0.4543657483909363</v>
      </c>
      <c r="H12" s="61">
        <f>F12/'סכום נכסי הקרן'!$C$41</f>
        <v>4.1000547918565173E-4</v>
      </c>
      <c r="I12" s="126" t="s">
        <v>3488</v>
      </c>
    </row>
    <row r="13" spans="1:34">
      <c r="A13" t="s">
        <v>2725</v>
      </c>
      <c r="B13" s="67">
        <v>44377</v>
      </c>
      <c r="C13" t="s">
        <v>108</v>
      </c>
      <c r="D13" s="59">
        <v>0</v>
      </c>
      <c r="E13" t="s">
        <v>98</v>
      </c>
      <c r="F13" s="58">
        <v>48.122199999999999</v>
      </c>
      <c r="G13" s="59">
        <f t="shared" si="0"/>
        <v>0.11548952335678424</v>
      </c>
      <c r="H13" s="59">
        <f>F13/'סכום נכסי הקרן'!$C$41</f>
        <v>1.0421414363320307E-4</v>
      </c>
      <c r="I13" t="s">
        <v>2726</v>
      </c>
    </row>
    <row r="14" spans="1:34">
      <c r="A14" t="s">
        <v>2727</v>
      </c>
      <c r="B14" s="67">
        <v>44377</v>
      </c>
      <c r="C14" t="s">
        <v>108</v>
      </c>
      <c r="D14" s="59">
        <v>0</v>
      </c>
      <c r="E14" t="s">
        <v>98</v>
      </c>
      <c r="F14" s="58">
        <v>65.672020000000003</v>
      </c>
      <c r="G14" s="59">
        <f t="shared" si="0"/>
        <v>0.15760772133604037</v>
      </c>
      <c r="H14" s="59">
        <f>F14/'סכום נכסי הקרן'!$C$41</f>
        <v>1.4222029177723763E-4</v>
      </c>
      <c r="I14" t="s">
        <v>2726</v>
      </c>
    </row>
    <row r="15" spans="1:34">
      <c r="A15" t="s">
        <v>2728</v>
      </c>
      <c r="B15" s="67">
        <v>44834</v>
      </c>
      <c r="C15" t="s">
        <v>108</v>
      </c>
      <c r="D15" s="59">
        <v>0</v>
      </c>
      <c r="E15" t="s">
        <v>98</v>
      </c>
      <c r="F15" s="58">
        <v>75.531000000000006</v>
      </c>
      <c r="G15" s="59">
        <f t="shared" si="0"/>
        <v>0.1812685036981117</v>
      </c>
      <c r="H15" s="59">
        <f>F15/'סכום נכסי הקרן'!$C$41</f>
        <v>1.6357104377521105E-4</v>
      </c>
      <c r="I15" t="s">
        <v>2729</v>
      </c>
    </row>
    <row r="16" spans="1:34">
      <c r="A16" s="60" t="s">
        <v>187</v>
      </c>
      <c r="B16" s="114" t="s">
        <v>3488</v>
      </c>
      <c r="C16" s="115" t="s">
        <v>3488</v>
      </c>
      <c r="D16" s="61">
        <v>0</v>
      </c>
      <c r="E16" s="126" t="s">
        <v>3488</v>
      </c>
      <c r="F16" s="62">
        <v>0</v>
      </c>
      <c r="G16" s="61">
        <v>0</v>
      </c>
      <c r="H16" s="61">
        <v>0</v>
      </c>
      <c r="I16" s="126" t="s">
        <v>3488</v>
      </c>
    </row>
    <row r="17" spans="1:9">
      <c r="A17" s="60" t="s">
        <v>2645</v>
      </c>
      <c r="B17" s="114" t="s">
        <v>3488</v>
      </c>
      <c r="C17" s="115" t="s">
        <v>3488</v>
      </c>
      <c r="D17" s="61">
        <v>0</v>
      </c>
      <c r="E17" s="126" t="s">
        <v>3488</v>
      </c>
      <c r="F17" s="62">
        <v>0</v>
      </c>
      <c r="G17" s="61">
        <v>0</v>
      </c>
      <c r="H17" s="61">
        <v>0</v>
      </c>
      <c r="I17" s="126" t="s">
        <v>3488</v>
      </c>
    </row>
    <row r="18" spans="1:9">
      <c r="A18" t="s">
        <v>176</v>
      </c>
      <c r="B18" s="114" t="s">
        <v>3488</v>
      </c>
      <c r="C18" s="115" t="s">
        <v>3488</v>
      </c>
      <c r="D18" s="59">
        <v>0</v>
      </c>
      <c r="E18" t="s">
        <v>176</v>
      </c>
      <c r="F18" s="58">
        <v>0</v>
      </c>
      <c r="G18" s="59">
        <v>0</v>
      </c>
      <c r="H18" s="59">
        <v>0</v>
      </c>
      <c r="I18" s="126" t="s">
        <v>3488</v>
      </c>
    </row>
    <row r="19" spans="1:9">
      <c r="A19" s="60" t="s">
        <v>2646</v>
      </c>
      <c r="B19" s="114" t="s">
        <v>3488</v>
      </c>
      <c r="C19" s="115" t="s">
        <v>3488</v>
      </c>
      <c r="D19" s="61">
        <v>0</v>
      </c>
      <c r="E19" s="126" t="s">
        <v>3488</v>
      </c>
      <c r="F19" s="62">
        <v>0</v>
      </c>
      <c r="G19" s="61">
        <v>0</v>
      </c>
      <c r="H19" s="61">
        <v>0</v>
      </c>
      <c r="I19" s="126" t="s">
        <v>3488</v>
      </c>
    </row>
    <row r="20" spans="1:9">
      <c r="A20" t="s">
        <v>176</v>
      </c>
      <c r="B20" s="114" t="s">
        <v>3488</v>
      </c>
      <c r="C20" s="115" t="s">
        <v>3488</v>
      </c>
      <c r="D20" s="59">
        <v>0</v>
      </c>
      <c r="E20" t="s">
        <v>176</v>
      </c>
      <c r="F20" s="58">
        <v>0</v>
      </c>
      <c r="G20" s="59">
        <v>0</v>
      </c>
      <c r="H20" s="59">
        <v>0</v>
      </c>
      <c r="I20" s="126" t="s">
        <v>3488</v>
      </c>
    </row>
    <row r="21" spans="1:9" hidden="1">
      <c r="E21" s="16"/>
      <c r="F21" s="16"/>
      <c r="G21" s="16"/>
    </row>
    <row r="22" spans="1:9" hidden="1">
      <c r="E22" s="16"/>
      <c r="F22" s="16"/>
      <c r="G22" s="16"/>
    </row>
    <row r="23" spans="1:9" hidden="1">
      <c r="E23" s="16"/>
      <c r="F23" s="16"/>
      <c r="G23" s="16"/>
    </row>
    <row r="24" spans="1:9" hidden="1">
      <c r="E24" s="16"/>
      <c r="F24" s="16"/>
      <c r="G24" s="16"/>
    </row>
    <row r="25" spans="1:9" hidden="1">
      <c r="E25" s="16"/>
      <c r="F25" s="16"/>
      <c r="G25" s="16"/>
    </row>
    <row r="26" spans="1:9" hidden="1">
      <c r="E26" s="16"/>
      <c r="F26" s="16"/>
      <c r="G26" s="16"/>
    </row>
    <row r="27" spans="1:9" hidden="1">
      <c r="E27" s="16"/>
      <c r="F27" s="16"/>
      <c r="G27" s="16"/>
    </row>
    <row r="28" spans="1:9" hidden="1">
      <c r="E28" s="16"/>
      <c r="F28" s="16"/>
      <c r="G28" s="16"/>
    </row>
    <row r="29" spans="1:9" hidden="1">
      <c r="E29" s="16"/>
      <c r="F29" s="16"/>
      <c r="G29" s="16"/>
    </row>
    <row r="30" spans="1:9" hidden="1">
      <c r="E30" s="16"/>
      <c r="F30" s="16"/>
      <c r="G30" s="16"/>
    </row>
    <row r="31" spans="1:9" hidden="1">
      <c r="E31" s="16"/>
      <c r="F31" s="16"/>
      <c r="G31" s="16"/>
    </row>
    <row r="32" spans="1:9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10000" spans="52:52" hidden="1">
      <c r="AZ10000"/>
    </row>
  </sheetData>
  <dataValidations count="1">
    <dataValidation allowBlank="1" showInputMessage="1" showErrorMessage="1" sqref="G13:H15 A12:I12 J1:XFD15 G1:H11 I1:I10 A1:F10 A16:AY1048576 BA16:XFD1048576 AZ16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34" width="5.7109375" style="14" hidden="1"/>
    <col min="35" max="41" width="9.140625" style="14" hidden="1"/>
    <col min="42" max="52" width="0" style="14" hidden="1"/>
    <col min="53" max="16384" width="9.140625" style="14" hidden="1"/>
  </cols>
  <sheetData>
    <row r="1" spans="1:25">
      <c r="A1" s="2" t="s">
        <v>0</v>
      </c>
      <c r="B1" s="63" t="s">
        <v>3487</v>
      </c>
      <c r="C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>
      <c r="A2" s="2" t="s">
        <v>1</v>
      </c>
      <c r="B2" s="10" t="s">
        <v>2694</v>
      </c>
      <c r="C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>
      <c r="A3" s="2" t="s">
        <v>2</v>
      </c>
      <c r="B3" s="21" t="s">
        <v>2695</v>
      </c>
      <c r="C3" s="13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>
      <c r="A4" s="2" t="s">
        <v>3</v>
      </c>
      <c r="B4" s="64" t="s">
        <v>165</v>
      </c>
      <c r="C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s="16" customFormat="1">
      <c r="A5" s="35" t="s">
        <v>92</v>
      </c>
      <c r="B5" s="35" t="s">
        <v>47</v>
      </c>
      <c r="C5" s="35" t="s">
        <v>48</v>
      </c>
      <c r="D5" s="35" t="s">
        <v>136</v>
      </c>
      <c r="E5" s="35" t="s">
        <v>137</v>
      </c>
      <c r="F5" s="35" t="s">
        <v>50</v>
      </c>
      <c r="G5" s="35" t="s">
        <v>138</v>
      </c>
      <c r="H5" s="35" t="s">
        <v>5</v>
      </c>
      <c r="I5" s="35" t="s">
        <v>54</v>
      </c>
      <c r="J5" s="35" t="s">
        <v>55</v>
      </c>
    </row>
    <row r="6" spans="1:25" s="16" customFormat="1">
      <c r="A6" s="107" t="s">
        <v>3488</v>
      </c>
      <c r="B6" s="130" t="s">
        <v>3488</v>
      </c>
      <c r="C6" s="108" t="s">
        <v>3488</v>
      </c>
      <c r="D6" s="108" t="s">
        <v>3488</v>
      </c>
      <c r="E6" s="17" t="s">
        <v>7</v>
      </c>
      <c r="F6" s="108" t="s">
        <v>3488</v>
      </c>
      <c r="G6" s="17" t="s">
        <v>7</v>
      </c>
      <c r="H6" s="17" t="s">
        <v>6</v>
      </c>
      <c r="I6" s="23" t="s">
        <v>7</v>
      </c>
      <c r="J6" s="32" t="s">
        <v>7</v>
      </c>
    </row>
    <row r="7" spans="1:25" s="18" customFormat="1" ht="20.25">
      <c r="A7" s="109" t="s">
        <v>3488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26" t="s">
        <v>60</v>
      </c>
      <c r="I7" s="26" t="s">
        <v>61</v>
      </c>
      <c r="J7" s="26" t="s">
        <v>61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s="18" customFormat="1" ht="20.25">
      <c r="A8" s="19" t="s">
        <v>139</v>
      </c>
      <c r="B8" s="110" t="s">
        <v>3488</v>
      </c>
      <c r="C8" s="110" t="s">
        <v>3488</v>
      </c>
      <c r="D8" s="110" t="s">
        <v>3488</v>
      </c>
      <c r="E8" s="110" t="s">
        <v>3488</v>
      </c>
      <c r="F8" s="110" t="s">
        <v>3488</v>
      </c>
      <c r="G8" s="110" t="s">
        <v>3488</v>
      </c>
      <c r="H8" s="56">
        <v>0</v>
      </c>
      <c r="I8" s="57">
        <v>0</v>
      </c>
      <c r="J8" s="57">
        <v>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>
      <c r="A9" s="60" t="s">
        <v>170</v>
      </c>
      <c r="B9" s="114" t="s">
        <v>3488</v>
      </c>
      <c r="C9" s="126" t="s">
        <v>3488</v>
      </c>
      <c r="D9" s="126" t="s">
        <v>3488</v>
      </c>
      <c r="E9" s="126" t="s">
        <v>3488</v>
      </c>
      <c r="F9" s="126" t="s">
        <v>3488</v>
      </c>
      <c r="G9" s="61">
        <v>0</v>
      </c>
      <c r="H9" s="62">
        <v>0</v>
      </c>
      <c r="I9" s="61">
        <v>0</v>
      </c>
      <c r="J9" s="61">
        <v>0</v>
      </c>
    </row>
    <row r="10" spans="1:25">
      <c r="A10" t="s">
        <v>176</v>
      </c>
      <c r="B10" s="114" t="s">
        <v>3488</v>
      </c>
      <c r="C10" t="s">
        <v>176</v>
      </c>
      <c r="D10" s="126" t="s">
        <v>3488</v>
      </c>
      <c r="E10" s="59">
        <v>0</v>
      </c>
      <c r="F10" t="s">
        <v>176</v>
      </c>
      <c r="G10" s="59">
        <v>0</v>
      </c>
      <c r="H10" s="58">
        <v>0</v>
      </c>
      <c r="I10" s="59">
        <v>0</v>
      </c>
      <c r="J10" s="59">
        <v>0</v>
      </c>
    </row>
    <row r="11" spans="1:25">
      <c r="A11" s="60" t="s">
        <v>187</v>
      </c>
      <c r="B11" s="114" t="s">
        <v>3488</v>
      </c>
      <c r="C11" s="126" t="s">
        <v>3488</v>
      </c>
      <c r="D11" s="126" t="s">
        <v>3488</v>
      </c>
      <c r="E11" s="126" t="s">
        <v>3488</v>
      </c>
      <c r="F11" s="126" t="s">
        <v>3488</v>
      </c>
      <c r="G11" s="61">
        <v>0</v>
      </c>
      <c r="H11" s="62">
        <v>0</v>
      </c>
      <c r="I11" s="61">
        <v>0</v>
      </c>
      <c r="J11" s="61">
        <v>0</v>
      </c>
    </row>
    <row r="12" spans="1:25">
      <c r="A12" t="s">
        <v>176</v>
      </c>
      <c r="B12" s="114" t="s">
        <v>3488</v>
      </c>
      <c r="C12" t="s">
        <v>176</v>
      </c>
      <c r="D12" s="126" t="s">
        <v>3488</v>
      </c>
      <c r="E12" s="59">
        <v>0</v>
      </c>
      <c r="F12" t="s">
        <v>176</v>
      </c>
      <c r="G12" s="59">
        <v>0</v>
      </c>
      <c r="H12" s="58">
        <v>0</v>
      </c>
      <c r="I12" s="59">
        <v>0</v>
      </c>
      <c r="J12" s="59">
        <v>0</v>
      </c>
    </row>
    <row r="13" spans="1:25" hidden="1">
      <c r="C13" s="16"/>
      <c r="D13" s="16"/>
      <c r="E13" s="16"/>
      <c r="F13" s="16"/>
      <c r="G13" s="16"/>
    </row>
    <row r="14" spans="1:25" hidden="1">
      <c r="C14" s="16"/>
      <c r="D14" s="16"/>
      <c r="E14" s="16"/>
      <c r="F14" s="16"/>
      <c r="G14" s="16"/>
    </row>
    <row r="15" spans="1:25" hidden="1">
      <c r="C15" s="16"/>
      <c r="D15" s="16"/>
      <c r="E15" s="16"/>
      <c r="F15" s="16"/>
      <c r="G15" s="16"/>
    </row>
    <row r="16" spans="1:25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D598" s="40"/>
      <c r="F598" s="40"/>
    </row>
    <row r="599" spans="3:7" hidden="1">
      <c r="D599" s="40"/>
      <c r="F599" s="40"/>
    </row>
    <row r="600" spans="3:7" hidden="1">
      <c r="D600" s="40"/>
      <c r="F600" s="40"/>
    </row>
    <row r="601" spans="3:7" hidden="1">
      <c r="D601" s="40"/>
      <c r="F601" s="40"/>
    </row>
    <row r="602" spans="3:7" hidden="1">
      <c r="D602" s="40"/>
      <c r="F602" s="40"/>
    </row>
    <row r="603" spans="3:7" hidden="1">
      <c r="D603" s="40"/>
      <c r="F603" s="40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34" width="5.7109375" style="14" hidden="1"/>
    <col min="35" max="41" width="9.140625" style="14" hidden="1"/>
    <col min="42" max="52" width="0" style="14" hidden="1"/>
    <col min="53" max="16384" width="9.140625" style="14" hidden="1"/>
  </cols>
  <sheetData>
    <row r="1" spans="1:25">
      <c r="A1" s="2" t="s">
        <v>0</v>
      </c>
      <c r="B1" s="63" t="s">
        <v>3487</v>
      </c>
      <c r="C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>
      <c r="A2" s="2" t="s">
        <v>1</v>
      </c>
      <c r="B2" s="10" t="s">
        <v>2694</v>
      </c>
      <c r="C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>
      <c r="A3" s="2" t="s">
        <v>2</v>
      </c>
      <c r="B3" s="21" t="s">
        <v>2695</v>
      </c>
      <c r="C3" s="13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>
      <c r="A4" s="2" t="s">
        <v>3</v>
      </c>
      <c r="B4" s="64" t="s">
        <v>165</v>
      </c>
      <c r="C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s="16" customFormat="1">
      <c r="A5" s="35" t="s">
        <v>92</v>
      </c>
      <c r="B5" s="38" t="s">
        <v>46</v>
      </c>
      <c r="C5" s="38" t="s">
        <v>48</v>
      </c>
      <c r="D5" s="38" t="s">
        <v>136</v>
      </c>
      <c r="E5" s="38" t="s">
        <v>137</v>
      </c>
      <c r="F5" s="38" t="s">
        <v>50</v>
      </c>
      <c r="G5" s="38" t="s">
        <v>138</v>
      </c>
      <c r="H5" s="38" t="s">
        <v>5</v>
      </c>
      <c r="I5" s="38" t="s">
        <v>54</v>
      </c>
      <c r="J5" s="39" t="s">
        <v>55</v>
      </c>
    </row>
    <row r="6" spans="1:25" s="16" customFormat="1">
      <c r="A6" s="107" t="s">
        <v>3488</v>
      </c>
      <c r="B6" s="108" t="s">
        <v>3488</v>
      </c>
      <c r="C6" s="108" t="s">
        <v>3488</v>
      </c>
      <c r="D6" s="108" t="s">
        <v>3488</v>
      </c>
      <c r="E6" s="17" t="s">
        <v>7</v>
      </c>
      <c r="F6" s="108" t="s">
        <v>3488</v>
      </c>
      <c r="G6" s="17" t="s">
        <v>7</v>
      </c>
      <c r="H6" s="17" t="s">
        <v>6</v>
      </c>
      <c r="I6" s="23" t="s">
        <v>7</v>
      </c>
      <c r="J6" s="32" t="s">
        <v>7</v>
      </c>
    </row>
    <row r="7" spans="1:25" s="18" customFormat="1" ht="20.25">
      <c r="A7" s="109" t="s">
        <v>3488</v>
      </c>
      <c r="B7" s="2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26" t="s">
        <v>61</v>
      </c>
      <c r="J7" s="26" t="s">
        <v>62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s="18" customFormat="1" ht="20.25">
      <c r="A8" s="19" t="s">
        <v>140</v>
      </c>
      <c r="B8" s="124" t="s">
        <v>3488</v>
      </c>
      <c r="C8" s="110" t="s">
        <v>3488</v>
      </c>
      <c r="D8" s="110" t="s">
        <v>3488</v>
      </c>
      <c r="E8" s="110" t="s">
        <v>3488</v>
      </c>
      <c r="F8" s="110" t="s">
        <v>3488</v>
      </c>
      <c r="G8" s="57">
        <v>2.2000000000000001E-3</v>
      </c>
      <c r="H8" s="56">
        <v>-1552.8368473240998</v>
      </c>
      <c r="I8" s="57">
        <v>1</v>
      </c>
      <c r="J8" s="57">
        <v>-3.3999999999999998E-3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>
      <c r="A9" s="60" t="s">
        <v>170</v>
      </c>
      <c r="B9" s="114" t="s">
        <v>3488</v>
      </c>
      <c r="C9" s="114" t="s">
        <v>3488</v>
      </c>
      <c r="D9" s="114" t="s">
        <v>3488</v>
      </c>
      <c r="E9" s="114" t="s">
        <v>3488</v>
      </c>
      <c r="F9" s="114" t="s">
        <v>3488</v>
      </c>
      <c r="G9" s="61">
        <v>2.3E-3</v>
      </c>
      <c r="H9" s="62">
        <v>-1478.901713405</v>
      </c>
      <c r="I9" s="61">
        <v>0.95240000000000002</v>
      </c>
      <c r="J9" s="61">
        <v>-3.2000000000000002E-3</v>
      </c>
    </row>
    <row r="10" spans="1:25">
      <c r="A10" t="s">
        <v>2647</v>
      </c>
      <c r="B10" t="s">
        <v>2648</v>
      </c>
      <c r="C10" s="65" t="s">
        <v>3395</v>
      </c>
      <c r="D10" s="113" t="s">
        <v>3488</v>
      </c>
      <c r="E10" s="59">
        <v>0</v>
      </c>
      <c r="F10" t="s">
        <v>100</v>
      </c>
      <c r="G10" s="59">
        <v>0</v>
      </c>
      <c r="H10" s="58">
        <v>2.1761999999999999E-4</v>
      </c>
      <c r="I10" s="59">
        <v>0</v>
      </c>
      <c r="J10" s="59">
        <v>0</v>
      </c>
    </row>
    <row r="11" spans="1:25">
      <c r="A11" t="s">
        <v>2649</v>
      </c>
      <c r="B11" t="s">
        <v>2650</v>
      </c>
      <c r="C11" s="65" t="s">
        <v>3395</v>
      </c>
      <c r="D11" s="113" t="s">
        <v>3488</v>
      </c>
      <c r="E11" s="59">
        <v>0</v>
      </c>
      <c r="F11" t="s">
        <v>98</v>
      </c>
      <c r="G11" s="59">
        <v>0</v>
      </c>
      <c r="H11" s="58">
        <v>11.54008</v>
      </c>
      <c r="I11" s="59">
        <v>-7.4000000000000003E-3</v>
      </c>
      <c r="J11" s="59">
        <v>0</v>
      </c>
    </row>
    <row r="12" spans="1:25">
      <c r="A12" t="s">
        <v>2651</v>
      </c>
      <c r="B12" t="s">
        <v>2652</v>
      </c>
      <c r="C12" s="65" t="s">
        <v>3395</v>
      </c>
      <c r="D12" s="113" t="s">
        <v>3488</v>
      </c>
      <c r="E12" s="59">
        <v>0</v>
      </c>
      <c r="F12" t="s">
        <v>98</v>
      </c>
      <c r="G12" s="59">
        <v>0</v>
      </c>
      <c r="H12" s="58">
        <v>-217.98387</v>
      </c>
      <c r="I12" s="59">
        <v>0.1404</v>
      </c>
      <c r="J12" s="59">
        <v>-5.0000000000000001E-4</v>
      </c>
    </row>
    <row r="13" spans="1:25">
      <c r="A13" t="s">
        <v>2653</v>
      </c>
      <c r="B13" t="s">
        <v>2654</v>
      </c>
      <c r="C13" s="65" t="s">
        <v>3395</v>
      </c>
      <c r="D13" s="113" t="s">
        <v>3488</v>
      </c>
      <c r="E13" s="59">
        <v>0</v>
      </c>
      <c r="F13" t="s">
        <v>98</v>
      </c>
      <c r="G13" s="59">
        <v>0</v>
      </c>
      <c r="H13" s="58">
        <v>-12.054449999999999</v>
      </c>
      <c r="I13" s="59">
        <v>7.7999999999999996E-3</v>
      </c>
      <c r="J13" s="59">
        <v>0</v>
      </c>
    </row>
    <row r="14" spans="1:25">
      <c r="A14" t="s">
        <v>2655</v>
      </c>
      <c r="B14" t="s">
        <v>2656</v>
      </c>
      <c r="C14" s="65" t="s">
        <v>3395</v>
      </c>
      <c r="D14" s="113" t="s">
        <v>3488</v>
      </c>
      <c r="E14" s="59">
        <v>0</v>
      </c>
      <c r="F14" t="s">
        <v>98</v>
      </c>
      <c r="G14" s="59">
        <v>0</v>
      </c>
      <c r="H14" s="58">
        <v>10.404870000000001</v>
      </c>
      <c r="I14" s="59">
        <v>-6.7000000000000002E-3</v>
      </c>
      <c r="J14" s="59">
        <v>0</v>
      </c>
    </row>
    <row r="15" spans="1:25">
      <c r="A15" t="s">
        <v>2657</v>
      </c>
      <c r="B15" t="s">
        <v>2658</v>
      </c>
      <c r="C15" s="65" t="s">
        <v>3395</v>
      </c>
      <c r="D15" s="113" t="s">
        <v>3488</v>
      </c>
      <c r="E15" s="59">
        <v>0</v>
      </c>
      <c r="F15" t="s">
        <v>98</v>
      </c>
      <c r="G15" s="59">
        <v>0</v>
      </c>
      <c r="H15" s="58">
        <v>5.602E-2</v>
      </c>
      <c r="I15" s="59">
        <v>0</v>
      </c>
      <c r="J15" s="59">
        <v>0</v>
      </c>
    </row>
    <row r="16" spans="1:25">
      <c r="A16" t="s">
        <v>2659</v>
      </c>
      <c r="B16" t="s">
        <v>2660</v>
      </c>
      <c r="C16" s="65" t="s">
        <v>3395</v>
      </c>
      <c r="D16" s="113" t="s">
        <v>3488</v>
      </c>
      <c r="E16" s="59">
        <v>0</v>
      </c>
      <c r="F16" t="s">
        <v>98</v>
      </c>
      <c r="G16" s="59">
        <v>0</v>
      </c>
      <c r="H16" s="58">
        <v>-26.309470000000001</v>
      </c>
      <c r="I16" s="59">
        <v>1.6899999999999998E-2</v>
      </c>
      <c r="J16" s="59">
        <v>-1E-4</v>
      </c>
    </row>
    <row r="17" spans="1:10">
      <c r="A17" t="s">
        <v>2661</v>
      </c>
      <c r="B17" t="s">
        <v>2662</v>
      </c>
      <c r="C17" s="65" t="s">
        <v>3395</v>
      </c>
      <c r="D17" s="113" t="s">
        <v>3488</v>
      </c>
      <c r="E17" s="59">
        <v>0</v>
      </c>
      <c r="F17" t="s">
        <v>98</v>
      </c>
      <c r="G17" s="59">
        <v>0</v>
      </c>
      <c r="H17" s="58">
        <v>-3.1E-4</v>
      </c>
      <c r="I17" s="59">
        <v>0</v>
      </c>
      <c r="J17" s="59">
        <v>0</v>
      </c>
    </row>
    <row r="18" spans="1:10">
      <c r="A18" t="s">
        <v>2663</v>
      </c>
      <c r="B18" t="s">
        <v>2664</v>
      </c>
      <c r="C18" s="65" t="s">
        <v>3395</v>
      </c>
      <c r="D18" s="113" t="s">
        <v>3488</v>
      </c>
      <c r="E18" s="59">
        <v>0</v>
      </c>
      <c r="F18" t="s">
        <v>100</v>
      </c>
      <c r="G18" s="59">
        <v>0</v>
      </c>
      <c r="H18" s="58">
        <v>4.9226369400000003</v>
      </c>
      <c r="I18" s="59">
        <v>-3.2000000000000002E-3</v>
      </c>
      <c r="J18" s="59">
        <v>0</v>
      </c>
    </row>
    <row r="19" spans="1:10">
      <c r="A19" t="s">
        <v>2665</v>
      </c>
      <c r="B19" t="s">
        <v>2666</v>
      </c>
      <c r="C19" s="65" t="s">
        <v>3395</v>
      </c>
      <c r="D19" s="113" t="s">
        <v>3488</v>
      </c>
      <c r="E19" s="59">
        <v>0</v>
      </c>
      <c r="F19" t="s">
        <v>107</v>
      </c>
      <c r="G19" s="59">
        <v>0</v>
      </c>
      <c r="H19" s="58">
        <v>-0.10096748699999999</v>
      </c>
      <c r="I19" s="59">
        <v>1E-4</v>
      </c>
      <c r="J19" s="59">
        <v>0</v>
      </c>
    </row>
    <row r="20" spans="1:10">
      <c r="A20" t="s">
        <v>2667</v>
      </c>
      <c r="B20" t="s">
        <v>2668</v>
      </c>
      <c r="C20" s="65" t="s">
        <v>3395</v>
      </c>
      <c r="D20" s="113" t="s">
        <v>3488</v>
      </c>
      <c r="E20" s="59">
        <v>0</v>
      </c>
      <c r="F20" t="s">
        <v>102</v>
      </c>
      <c r="G20" s="59">
        <v>0</v>
      </c>
      <c r="H20" s="58">
        <v>0.62580959999999997</v>
      </c>
      <c r="I20" s="59">
        <v>-4.0000000000000002E-4</v>
      </c>
      <c r="J20" s="59">
        <v>0</v>
      </c>
    </row>
    <row r="21" spans="1:10">
      <c r="A21" t="s">
        <v>2669</v>
      </c>
      <c r="B21" t="s">
        <v>2670</v>
      </c>
      <c r="C21" s="65" t="s">
        <v>3395</v>
      </c>
      <c r="D21" s="113" t="s">
        <v>3488</v>
      </c>
      <c r="E21" s="59">
        <v>0</v>
      </c>
      <c r="F21" t="s">
        <v>169</v>
      </c>
      <c r="G21" s="59">
        <v>0</v>
      </c>
      <c r="H21" s="58">
        <v>-1.8111288329999999</v>
      </c>
      <c r="I21" s="59">
        <v>1.1999999999999999E-3</v>
      </c>
      <c r="J21" s="59">
        <v>0</v>
      </c>
    </row>
    <row r="22" spans="1:10">
      <c r="A22" t="s">
        <v>2671</v>
      </c>
      <c r="B22" t="s">
        <v>2672</v>
      </c>
      <c r="C22" s="65" t="s">
        <v>3395</v>
      </c>
      <c r="D22" s="113" t="s">
        <v>3488</v>
      </c>
      <c r="E22" s="59">
        <v>0</v>
      </c>
      <c r="F22" t="s">
        <v>104</v>
      </c>
      <c r="G22" s="59">
        <v>0</v>
      </c>
      <c r="H22" s="58">
        <v>-1.280220345</v>
      </c>
      <c r="I22" s="59">
        <v>8.0000000000000004E-4</v>
      </c>
      <c r="J22" s="59">
        <v>0</v>
      </c>
    </row>
    <row r="23" spans="1:10">
      <c r="A23" t="s">
        <v>2673</v>
      </c>
      <c r="B23" t="s">
        <v>2674</v>
      </c>
      <c r="C23" s="65" t="s">
        <v>3395</v>
      </c>
      <c r="D23" s="113" t="s">
        <v>3488</v>
      </c>
      <c r="E23" s="59">
        <v>0</v>
      </c>
      <c r="F23" t="s">
        <v>98</v>
      </c>
      <c r="G23" s="59">
        <v>0</v>
      </c>
      <c r="H23" s="58">
        <v>1E-13</v>
      </c>
      <c r="I23" s="59">
        <v>0</v>
      </c>
      <c r="J23" s="59">
        <v>0</v>
      </c>
    </row>
    <row r="24" spans="1:10">
      <c r="A24" t="s">
        <v>2675</v>
      </c>
      <c r="B24" t="s">
        <v>2676</v>
      </c>
      <c r="C24" s="65" t="s">
        <v>3395</v>
      </c>
      <c r="D24" s="113" t="s">
        <v>3488</v>
      </c>
      <c r="E24" s="59">
        <v>0</v>
      </c>
      <c r="F24" t="s">
        <v>100</v>
      </c>
      <c r="G24" s="59">
        <v>0</v>
      </c>
      <c r="H24" s="58">
        <v>-248.38171137</v>
      </c>
      <c r="I24" s="59">
        <v>0.16</v>
      </c>
      <c r="J24" s="59">
        <v>-5.0000000000000001E-4</v>
      </c>
    </row>
    <row r="25" spans="1:10">
      <c r="A25" t="s">
        <v>2677</v>
      </c>
      <c r="B25" t="s">
        <v>2678</v>
      </c>
      <c r="C25" s="65" t="s">
        <v>3395</v>
      </c>
      <c r="D25" s="113" t="s">
        <v>3488</v>
      </c>
      <c r="E25" s="59">
        <v>0</v>
      </c>
      <c r="F25" t="s">
        <v>100</v>
      </c>
      <c r="G25" s="59">
        <v>0</v>
      </c>
      <c r="H25" s="58">
        <v>-343.07753102999999</v>
      </c>
      <c r="I25" s="59">
        <v>0.22090000000000001</v>
      </c>
      <c r="J25" s="59">
        <v>-6.9999999999999999E-4</v>
      </c>
    </row>
    <row r="26" spans="1:10">
      <c r="A26" t="s">
        <v>2679</v>
      </c>
      <c r="B26" t="s">
        <v>2680</v>
      </c>
      <c r="C26" s="65" t="s">
        <v>3395</v>
      </c>
      <c r="D26" s="113" t="s">
        <v>3488</v>
      </c>
      <c r="E26" s="59">
        <v>0</v>
      </c>
      <c r="F26" t="s">
        <v>100</v>
      </c>
      <c r="G26" s="59">
        <v>0</v>
      </c>
      <c r="H26" s="58">
        <v>-147.82411565999999</v>
      </c>
      <c r="I26" s="59">
        <v>9.5200000000000007E-2</v>
      </c>
      <c r="J26" s="59">
        <v>-2.9999999999999997E-4</v>
      </c>
    </row>
    <row r="27" spans="1:10">
      <c r="A27" t="s">
        <v>2681</v>
      </c>
      <c r="B27" t="s">
        <v>2682</v>
      </c>
      <c r="C27" s="65" t="s">
        <v>3395</v>
      </c>
      <c r="D27" s="113" t="s">
        <v>3488</v>
      </c>
      <c r="E27" s="59">
        <v>5.1499999999999997E-2</v>
      </c>
      <c r="F27" t="s">
        <v>98</v>
      </c>
      <c r="G27" s="59">
        <v>3.6299999999999999E-2</v>
      </c>
      <c r="H27" s="58">
        <v>-93.681979999999996</v>
      </c>
      <c r="I27" s="59">
        <v>6.0299999999999999E-2</v>
      </c>
      <c r="J27" s="59">
        <v>-2.0000000000000001E-4</v>
      </c>
    </row>
    <row r="28" spans="1:10">
      <c r="A28" t="s">
        <v>2683</v>
      </c>
      <c r="B28" t="s">
        <v>2684</v>
      </c>
      <c r="C28" s="65" t="s">
        <v>3395</v>
      </c>
      <c r="D28" s="113" t="s">
        <v>3488</v>
      </c>
      <c r="E28" s="59">
        <v>0</v>
      </c>
      <c r="F28" t="s">
        <v>100</v>
      </c>
      <c r="G28" s="59">
        <v>0</v>
      </c>
      <c r="H28" s="58">
        <v>-413.94559284000002</v>
      </c>
      <c r="I28" s="59">
        <v>0.2666</v>
      </c>
      <c r="J28" s="59">
        <v>-8.9999999999999998E-4</v>
      </c>
    </row>
    <row r="29" spans="1:10">
      <c r="A29" s="60" t="s">
        <v>187</v>
      </c>
      <c r="B29" s="115" t="s">
        <v>3488</v>
      </c>
      <c r="C29" s="126" t="s">
        <v>3488</v>
      </c>
      <c r="D29" s="126" t="s">
        <v>3488</v>
      </c>
      <c r="E29" s="126" t="s">
        <v>3488</v>
      </c>
      <c r="F29" s="126" t="s">
        <v>3488</v>
      </c>
      <c r="G29" s="61">
        <v>0</v>
      </c>
      <c r="H29" s="62">
        <v>-73.935133919099997</v>
      </c>
      <c r="I29" s="61">
        <v>4.7600000000000003E-2</v>
      </c>
      <c r="J29" s="61">
        <v>-2.0000000000000001E-4</v>
      </c>
    </row>
    <row r="30" spans="1:10">
      <c r="A30" t="s">
        <v>2685</v>
      </c>
      <c r="B30" t="s">
        <v>2686</v>
      </c>
      <c r="C30" s="65" t="s">
        <v>3395</v>
      </c>
      <c r="D30" s="113" t="s">
        <v>3488</v>
      </c>
      <c r="E30" s="59">
        <v>0</v>
      </c>
      <c r="F30" t="s">
        <v>100</v>
      </c>
      <c r="G30" s="59">
        <v>0</v>
      </c>
      <c r="H30" s="58">
        <v>-3.0104099999999998E-3</v>
      </c>
      <c r="I30" s="59">
        <v>0</v>
      </c>
      <c r="J30" s="59">
        <v>0</v>
      </c>
    </row>
    <row r="31" spans="1:10">
      <c r="A31" t="s">
        <v>2687</v>
      </c>
      <c r="B31" t="s">
        <v>2688</v>
      </c>
      <c r="C31" s="65" t="s">
        <v>3395</v>
      </c>
      <c r="D31" s="113" t="s">
        <v>3488</v>
      </c>
      <c r="E31" s="59">
        <v>0</v>
      </c>
      <c r="F31" t="s">
        <v>102</v>
      </c>
      <c r="G31" s="59">
        <v>0</v>
      </c>
      <c r="H31" s="58">
        <v>1.323828E-3</v>
      </c>
      <c r="I31" s="59">
        <v>0</v>
      </c>
      <c r="J31" s="59">
        <v>0</v>
      </c>
    </row>
    <row r="32" spans="1:10">
      <c r="A32" t="s">
        <v>2689</v>
      </c>
      <c r="B32" t="s">
        <v>2690</v>
      </c>
      <c r="C32" s="65" t="s">
        <v>3395</v>
      </c>
      <c r="D32" s="113" t="s">
        <v>3488</v>
      </c>
      <c r="E32" s="59">
        <v>0</v>
      </c>
      <c r="F32" t="s">
        <v>100</v>
      </c>
      <c r="G32" s="59">
        <v>0</v>
      </c>
      <c r="H32" s="58">
        <v>1.41453E-3</v>
      </c>
      <c r="I32" s="59">
        <v>0</v>
      </c>
      <c r="J32" s="59">
        <v>0</v>
      </c>
    </row>
    <row r="33" spans="1:10">
      <c r="A33" t="s">
        <v>2689</v>
      </c>
      <c r="B33" t="s">
        <v>2691</v>
      </c>
      <c r="C33" s="65" t="s">
        <v>3395</v>
      </c>
      <c r="D33" s="113" t="s">
        <v>3488</v>
      </c>
      <c r="E33" s="59">
        <v>0</v>
      </c>
      <c r="F33" t="s">
        <v>100</v>
      </c>
      <c r="G33" s="59">
        <v>0</v>
      </c>
      <c r="H33" s="58">
        <v>-73.935161820000005</v>
      </c>
      <c r="I33" s="59">
        <v>4.7600000000000003E-2</v>
      </c>
      <c r="J33" s="59">
        <v>-2.0000000000000001E-4</v>
      </c>
    </row>
    <row r="34" spans="1:10">
      <c r="A34" t="s">
        <v>2692</v>
      </c>
      <c r="B34" t="s">
        <v>2693</v>
      </c>
      <c r="C34" s="65" t="s">
        <v>3395</v>
      </c>
      <c r="D34" s="113" t="s">
        <v>3488</v>
      </c>
      <c r="E34" s="59">
        <v>0</v>
      </c>
      <c r="F34" t="s">
        <v>167</v>
      </c>
      <c r="G34" s="59">
        <v>0</v>
      </c>
      <c r="H34" s="58">
        <v>2.9995290000000001E-4</v>
      </c>
      <c r="I34" s="59">
        <v>0</v>
      </c>
      <c r="J34" s="59">
        <v>0</v>
      </c>
    </row>
    <row r="35" spans="1:10" hidden="1">
      <c r="C35" s="16"/>
      <c r="D35" s="16"/>
      <c r="E35" s="16"/>
      <c r="F35" s="16"/>
      <c r="G35" s="16"/>
    </row>
    <row r="36" spans="1:10" hidden="1">
      <c r="C36" s="16"/>
      <c r="D36" s="16"/>
      <c r="E36" s="16"/>
      <c r="F36" s="16"/>
      <c r="G36" s="16"/>
    </row>
    <row r="37" spans="1:10" hidden="1">
      <c r="C37" s="16"/>
      <c r="D37" s="16"/>
      <c r="E37" s="16"/>
      <c r="F37" s="16"/>
      <c r="G37" s="16"/>
    </row>
    <row r="38" spans="1:10" hidden="1">
      <c r="C38" s="16"/>
      <c r="D38" s="16"/>
      <c r="E38" s="16"/>
      <c r="F38" s="16"/>
      <c r="G38" s="16"/>
    </row>
    <row r="39" spans="1:10" hidden="1">
      <c r="C39" s="16"/>
      <c r="D39" s="16"/>
      <c r="E39" s="16"/>
      <c r="F39" s="16"/>
      <c r="G39" s="16"/>
    </row>
    <row r="40" spans="1:10" hidden="1">
      <c r="C40" s="16"/>
      <c r="D40" s="16"/>
      <c r="E40" s="16"/>
      <c r="F40" s="16"/>
      <c r="G40" s="16"/>
    </row>
    <row r="41" spans="1:10" hidden="1">
      <c r="C41" s="16"/>
      <c r="D41" s="16"/>
      <c r="E41" s="16"/>
      <c r="F41" s="16"/>
      <c r="G41" s="16"/>
    </row>
    <row r="42" spans="1:10" hidden="1">
      <c r="C42" s="16"/>
      <c r="D42" s="16"/>
      <c r="E42" s="16"/>
      <c r="F42" s="16"/>
      <c r="G42" s="16"/>
    </row>
    <row r="43" spans="1:10" hidden="1">
      <c r="C43" s="16"/>
      <c r="D43" s="16"/>
      <c r="E43" s="16"/>
      <c r="F43" s="16"/>
      <c r="G43" s="16"/>
    </row>
    <row r="44" spans="1:10" hidden="1">
      <c r="C44" s="16"/>
      <c r="D44" s="16"/>
      <c r="E44" s="16"/>
      <c r="F44" s="16"/>
      <c r="G44" s="16"/>
    </row>
    <row r="45" spans="1:10" hidden="1">
      <c r="C45" s="16"/>
      <c r="D45" s="16"/>
      <c r="E45" s="16"/>
      <c r="F45" s="16"/>
      <c r="G45" s="16"/>
    </row>
    <row r="46" spans="1:10" hidden="1">
      <c r="C46" s="16"/>
      <c r="D46" s="16"/>
      <c r="E46" s="16"/>
      <c r="F46" s="16"/>
      <c r="G46" s="16"/>
    </row>
    <row r="47" spans="1:10" hidden="1">
      <c r="C47" s="16"/>
      <c r="D47" s="16"/>
      <c r="E47" s="16"/>
      <c r="F47" s="16"/>
      <c r="G47" s="16"/>
    </row>
    <row r="48" spans="1:10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0"/>
      <c r="F599" s="40"/>
    </row>
    <row r="600" spans="3:7" hidden="1">
      <c r="D600" s="40"/>
      <c r="F600" s="40"/>
    </row>
    <row r="601" spans="3:7" hidden="1">
      <c r="D601" s="40"/>
      <c r="F601" s="40"/>
    </row>
    <row r="602" spans="3:7" hidden="1">
      <c r="D602" s="40"/>
      <c r="F602" s="40"/>
    </row>
    <row r="603" spans="3:7" hidden="1">
      <c r="D603" s="40"/>
      <c r="F603" s="40"/>
    </row>
    <row r="604" spans="3:7" hidden="1">
      <c r="D604" s="40"/>
      <c r="F604" s="40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32" width="9.140625" style="14" hidden="1"/>
    <col min="33" max="52" width="0" style="14" hidden="1"/>
    <col min="53" max="16384" width="9.140625" style="14" hidden="1"/>
  </cols>
  <sheetData>
    <row r="1" spans="1:16">
      <c r="A1" s="2" t="s">
        <v>0</v>
      </c>
      <c r="B1" s="63" t="s">
        <v>3487</v>
      </c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>
      <c r="A2" s="2" t="s">
        <v>1</v>
      </c>
      <c r="B2" s="10" t="s">
        <v>2694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>
      <c r="A3" s="2" t="s">
        <v>2</v>
      </c>
      <c r="B3" s="21" t="s">
        <v>2695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>
      <c r="A4" s="2" t="s">
        <v>3</v>
      </c>
      <c r="B4" s="64" t="s">
        <v>165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s="16" customFormat="1">
      <c r="A5" s="35" t="s">
        <v>92</v>
      </c>
      <c r="B5" s="41" t="s">
        <v>141</v>
      </c>
      <c r="C5" s="42" t="s">
        <v>142</v>
      </c>
    </row>
    <row r="6" spans="1:16" s="16" customFormat="1">
      <c r="A6" s="107" t="s">
        <v>3488</v>
      </c>
      <c r="B6" s="23" t="s">
        <v>153</v>
      </c>
      <c r="C6" s="32" t="s">
        <v>70</v>
      </c>
    </row>
    <row r="7" spans="1:16" s="18" customFormat="1" ht="20.25">
      <c r="A7" s="109" t="s">
        <v>3488</v>
      </c>
      <c r="B7" s="6" t="s">
        <v>8</v>
      </c>
      <c r="C7" s="26" t="s">
        <v>9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s="18" customFormat="1" ht="20.25">
      <c r="A8" s="19" t="s">
        <v>143</v>
      </c>
      <c r="B8" s="56">
        <f>B9+B31</f>
        <v>16030.394997353598</v>
      </c>
      <c r="C8" s="132" t="s">
        <v>3488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>
      <c r="A9" s="60" t="s">
        <v>170</v>
      </c>
      <c r="B9" s="62">
        <f>SUM(B10:B30)</f>
        <v>12575.763097714394</v>
      </c>
      <c r="C9" s="115" t="s">
        <v>3488</v>
      </c>
    </row>
    <row r="10" spans="1:16">
      <c r="A10" s="69" t="s">
        <v>3409</v>
      </c>
      <c r="B10" s="68">
        <v>44.071048540228659</v>
      </c>
      <c r="C10" s="63">
        <v>45340</v>
      </c>
    </row>
    <row r="11" spans="1:16">
      <c r="A11" s="69" t="s">
        <v>3415</v>
      </c>
      <c r="B11" s="68">
        <v>235.85962499999999</v>
      </c>
      <c r="C11" s="63">
        <v>45363</v>
      </c>
    </row>
    <row r="12" spans="1:16">
      <c r="A12" s="69" t="s">
        <v>3398</v>
      </c>
      <c r="B12" s="68">
        <v>68.344039371758555</v>
      </c>
      <c r="C12" s="63">
        <v>45383</v>
      </c>
    </row>
    <row r="13" spans="1:16">
      <c r="A13" t="s">
        <v>3402</v>
      </c>
      <c r="B13" s="68">
        <v>538.78336658073658</v>
      </c>
      <c r="C13" s="63">
        <v>45473</v>
      </c>
    </row>
    <row r="14" spans="1:16">
      <c r="A14" s="69" t="s">
        <v>3410</v>
      </c>
      <c r="B14" s="68">
        <v>553.31406867074406</v>
      </c>
      <c r="C14" s="63">
        <v>45838</v>
      </c>
    </row>
    <row r="15" spans="1:16">
      <c r="A15" s="69" t="s">
        <v>3412</v>
      </c>
      <c r="B15" s="68">
        <v>1260.6752448887171</v>
      </c>
      <c r="C15" s="63">
        <v>45935</v>
      </c>
    </row>
    <row r="16" spans="1:16">
      <c r="A16" s="69" t="s">
        <v>3397</v>
      </c>
      <c r="B16" s="68">
        <v>1002.1576732089405</v>
      </c>
      <c r="C16" s="63">
        <v>46022</v>
      </c>
    </row>
    <row r="17" spans="1:3">
      <c r="A17" s="69" t="s">
        <v>3403</v>
      </c>
      <c r="B17" s="68">
        <v>1034.0984695036382</v>
      </c>
      <c r="C17" s="63">
        <v>46022</v>
      </c>
    </row>
    <row r="18" spans="1:3">
      <c r="A18" s="69" t="s">
        <v>3396</v>
      </c>
      <c r="B18" s="68">
        <v>726.7771648594628</v>
      </c>
      <c r="C18" s="63">
        <v>46338</v>
      </c>
    </row>
    <row r="19" spans="1:3">
      <c r="A19" s="69" t="s">
        <v>3399</v>
      </c>
      <c r="B19" s="68">
        <v>1754.371168434456</v>
      </c>
      <c r="C19" s="63">
        <v>46871</v>
      </c>
    </row>
    <row r="20" spans="1:3">
      <c r="A20" s="69" t="s">
        <v>3411</v>
      </c>
      <c r="B20" s="68">
        <v>1421.773408069575</v>
      </c>
      <c r="C20" s="63">
        <v>47191</v>
      </c>
    </row>
    <row r="21" spans="1:3">
      <c r="A21" s="69" t="s">
        <v>3413</v>
      </c>
      <c r="B21" s="68">
        <v>2655.5404072582478</v>
      </c>
      <c r="C21" s="63">
        <v>47391</v>
      </c>
    </row>
    <row r="22" spans="1:3">
      <c r="A22" s="69" t="s">
        <v>3401</v>
      </c>
      <c r="B22" s="68">
        <v>1100.6782527988676</v>
      </c>
      <c r="C22" s="63">
        <v>47525</v>
      </c>
    </row>
    <row r="23" spans="1:3">
      <c r="A23" s="69" t="s">
        <v>3400</v>
      </c>
      <c r="B23" s="68">
        <v>62.035149544707906</v>
      </c>
      <c r="C23" s="63">
        <v>48482</v>
      </c>
    </row>
    <row r="24" spans="1:3">
      <c r="A24" t="s">
        <v>3404</v>
      </c>
      <c r="B24" s="68">
        <v>4.7544319044719998</v>
      </c>
      <c r="C24" s="63">
        <v>48844</v>
      </c>
    </row>
    <row r="25" spans="1:3">
      <c r="A25" s="69" t="s">
        <v>3405</v>
      </c>
      <c r="B25" s="68">
        <v>4.6046239340159998</v>
      </c>
      <c r="C25" s="63">
        <v>48844</v>
      </c>
    </row>
    <row r="26" spans="1:3">
      <c r="A26" s="69" t="s">
        <v>3406</v>
      </c>
      <c r="B26" s="68">
        <v>5.7547943387670006</v>
      </c>
      <c r="C26" s="63">
        <v>48844</v>
      </c>
    </row>
    <row r="27" spans="1:3">
      <c r="A27" s="69" t="s">
        <v>3407</v>
      </c>
      <c r="B27" s="68">
        <v>3.9413294332470001</v>
      </c>
      <c r="C27" s="63">
        <v>48844</v>
      </c>
    </row>
    <row r="28" spans="1:3">
      <c r="A28" s="69" t="s">
        <v>3408</v>
      </c>
      <c r="B28" s="68">
        <v>4.0517142535830004</v>
      </c>
      <c r="C28" s="63">
        <v>48844</v>
      </c>
    </row>
    <row r="29" spans="1:3">
      <c r="A29" s="69" t="s">
        <v>3414</v>
      </c>
      <c r="B29" s="68">
        <v>94.177117120229411</v>
      </c>
      <c r="C29" s="63">
        <v>52047</v>
      </c>
    </row>
    <row r="30" spans="1:3">
      <c r="A30" s="113" t="s">
        <v>3488</v>
      </c>
      <c r="B30" s="113" t="s">
        <v>3488</v>
      </c>
      <c r="C30" s="115" t="s">
        <v>3488</v>
      </c>
    </row>
    <row r="31" spans="1:3">
      <c r="A31" s="60" t="s">
        <v>187</v>
      </c>
      <c r="B31" s="62">
        <f>SUM(B32:B82)</f>
        <v>3454.6318996392038</v>
      </c>
      <c r="C31" s="115" t="s">
        <v>3488</v>
      </c>
    </row>
    <row r="32" spans="1:3">
      <c r="A32" t="s">
        <v>2733</v>
      </c>
      <c r="B32" s="70">
        <v>44.720105451757405</v>
      </c>
      <c r="C32" s="67">
        <v>45343</v>
      </c>
    </row>
    <row r="33" spans="1:3">
      <c r="A33" t="s">
        <v>2735</v>
      </c>
      <c r="B33" s="70">
        <v>20.636479336657295</v>
      </c>
      <c r="C33" s="67">
        <v>45485</v>
      </c>
    </row>
    <row r="34" spans="1:3">
      <c r="A34" t="s">
        <v>2730</v>
      </c>
      <c r="B34" s="70">
        <v>18.515180981817966</v>
      </c>
      <c r="C34" s="67">
        <v>45494</v>
      </c>
    </row>
    <row r="35" spans="1:3">
      <c r="A35" t="s">
        <v>3416</v>
      </c>
      <c r="B35" s="70">
        <v>58.257883752591752</v>
      </c>
      <c r="C35" s="67">
        <v>45515</v>
      </c>
    </row>
    <row r="36" spans="1:3">
      <c r="A36" t="s">
        <v>3419</v>
      </c>
      <c r="B36" s="70">
        <v>125.62196022917108</v>
      </c>
      <c r="C36" s="67">
        <v>45553</v>
      </c>
    </row>
    <row r="37" spans="1:3">
      <c r="A37" t="s">
        <v>2736</v>
      </c>
      <c r="B37" s="70">
        <v>75.093057068046676</v>
      </c>
      <c r="C37" s="67">
        <v>45557</v>
      </c>
    </row>
    <row r="38" spans="1:3">
      <c r="A38" t="s">
        <v>3420</v>
      </c>
      <c r="B38" s="70">
        <v>127.58508745996137</v>
      </c>
      <c r="C38" s="67">
        <v>45602</v>
      </c>
    </row>
    <row r="39" spans="1:3">
      <c r="A39" t="s">
        <v>3417</v>
      </c>
      <c r="B39" s="70">
        <v>341.74018000000001</v>
      </c>
      <c r="C39" s="67">
        <v>45615</v>
      </c>
    </row>
    <row r="40" spans="1:3">
      <c r="A40" t="s">
        <v>2734</v>
      </c>
      <c r="B40" s="70">
        <v>6.0332146684869574</v>
      </c>
      <c r="C40" s="67">
        <v>45710</v>
      </c>
    </row>
    <row r="41" spans="1:3">
      <c r="A41" t="s">
        <v>2737</v>
      </c>
      <c r="B41" s="70">
        <v>20.931933440314737</v>
      </c>
      <c r="C41" s="67">
        <v>45778</v>
      </c>
    </row>
    <row r="42" spans="1:3">
      <c r="A42" t="s">
        <v>2738</v>
      </c>
      <c r="B42" s="70">
        <v>3.6291099420477506</v>
      </c>
      <c r="C42" s="67">
        <v>45869</v>
      </c>
    </row>
    <row r="43" spans="1:3">
      <c r="A43" t="s">
        <v>2739</v>
      </c>
      <c r="B43" s="70">
        <v>10.48298607744192</v>
      </c>
      <c r="C43" s="67">
        <v>45869</v>
      </c>
    </row>
    <row r="44" spans="1:3">
      <c r="A44" t="s">
        <v>2731</v>
      </c>
      <c r="B44" s="70">
        <v>29.235001424264556</v>
      </c>
      <c r="C44" s="67">
        <v>46012</v>
      </c>
    </row>
    <row r="45" spans="1:3">
      <c r="A45" t="s">
        <v>2757</v>
      </c>
      <c r="B45" s="70">
        <v>72.08312241753552</v>
      </c>
      <c r="C45" s="67">
        <v>46149</v>
      </c>
    </row>
    <row r="46" spans="1:3">
      <c r="A46" t="s">
        <v>2752</v>
      </c>
      <c r="B46" s="70">
        <v>30.084665374784105</v>
      </c>
      <c r="C46" s="67">
        <v>46203</v>
      </c>
    </row>
    <row r="47" spans="1:3">
      <c r="A47" t="s">
        <v>1920</v>
      </c>
      <c r="B47" s="70">
        <v>3.0747303843896328</v>
      </c>
      <c r="C47" s="67">
        <v>46326</v>
      </c>
    </row>
    <row r="48" spans="1:3">
      <c r="A48" t="s">
        <v>2748</v>
      </c>
      <c r="B48" s="70">
        <v>44.425884642004199</v>
      </c>
      <c r="C48" s="67">
        <v>46417</v>
      </c>
    </row>
    <row r="49" spans="1:3">
      <c r="A49" t="s">
        <v>3418</v>
      </c>
      <c r="B49" s="71">
        <v>241.48398306825132</v>
      </c>
      <c r="C49" s="67">
        <v>46418</v>
      </c>
    </row>
    <row r="50" spans="1:3">
      <c r="A50" t="s">
        <v>2749</v>
      </c>
      <c r="B50" s="70">
        <v>58.263038927359368</v>
      </c>
      <c r="C50" s="67">
        <v>46465</v>
      </c>
    </row>
    <row r="51" spans="1:3">
      <c r="A51" t="s">
        <v>2741</v>
      </c>
      <c r="B51" s="70">
        <v>2.7054847011431242</v>
      </c>
      <c r="C51" s="67">
        <v>46524</v>
      </c>
    </row>
    <row r="52" spans="1:3">
      <c r="A52" t="s">
        <v>2745</v>
      </c>
      <c r="B52" s="70">
        <v>24.157916845038415</v>
      </c>
      <c r="C52" s="67">
        <v>46572</v>
      </c>
    </row>
    <row r="53" spans="1:3">
      <c r="A53" t="s">
        <v>2743</v>
      </c>
      <c r="B53" s="70">
        <v>56.703261864704615</v>
      </c>
      <c r="C53" s="67">
        <v>46573</v>
      </c>
    </row>
    <row r="54" spans="1:3">
      <c r="A54" t="s">
        <v>2740</v>
      </c>
      <c r="B54" s="70">
        <v>98.654717980778486</v>
      </c>
      <c r="C54" s="67">
        <v>46643</v>
      </c>
    </row>
    <row r="55" spans="1:3">
      <c r="A55" t="s">
        <v>2732</v>
      </c>
      <c r="B55" s="70">
        <v>10.830862915911414</v>
      </c>
      <c r="C55" s="67">
        <v>46722</v>
      </c>
    </row>
    <row r="56" spans="1:3">
      <c r="A56" t="s">
        <v>2761</v>
      </c>
      <c r="B56" s="71">
        <v>8.59899958353569</v>
      </c>
      <c r="C56" s="67">
        <v>46753</v>
      </c>
    </row>
    <row r="57" spans="1:3">
      <c r="A57" t="s">
        <v>2744</v>
      </c>
      <c r="B57" s="70">
        <v>13.797274292580052</v>
      </c>
      <c r="C57" s="67">
        <v>46794</v>
      </c>
    </row>
    <row r="58" spans="1:3">
      <c r="A58" t="s">
        <v>2751</v>
      </c>
      <c r="B58" s="70">
        <v>46.057814092838221</v>
      </c>
      <c r="C58" s="67">
        <v>46997</v>
      </c>
    </row>
    <row r="59" spans="1:3">
      <c r="A59" t="s">
        <v>2760</v>
      </c>
      <c r="B59" s="70">
        <v>105.12210521929792</v>
      </c>
      <c r="C59" s="67">
        <v>46997</v>
      </c>
    </row>
    <row r="60" spans="1:3">
      <c r="A60" t="s">
        <v>2753</v>
      </c>
      <c r="B60" s="70">
        <v>45.930456709987638</v>
      </c>
      <c r="C60" s="67">
        <v>47082</v>
      </c>
    </row>
    <row r="61" spans="1:3">
      <c r="A61" t="s">
        <v>2742</v>
      </c>
      <c r="B61" s="70">
        <v>10.313056097773291</v>
      </c>
      <c r="C61" s="67">
        <v>47255</v>
      </c>
    </row>
    <row r="62" spans="1:3">
      <c r="A62" t="s">
        <v>2755</v>
      </c>
      <c r="B62" s="70">
        <v>73.17123956784684</v>
      </c>
      <c r="C62" s="67">
        <v>47301</v>
      </c>
    </row>
    <row r="63" spans="1:3">
      <c r="A63" t="s">
        <v>2758</v>
      </c>
      <c r="B63" s="70">
        <v>28.6065727056003</v>
      </c>
      <c r="C63" s="67">
        <v>47301</v>
      </c>
    </row>
    <row r="64" spans="1:3">
      <c r="A64" t="s">
        <v>2023</v>
      </c>
      <c r="B64" s="70">
        <v>141.37028659841613</v>
      </c>
      <c r="C64" s="67">
        <v>47312</v>
      </c>
    </row>
    <row r="65" spans="1:3">
      <c r="A65" t="s">
        <v>2768</v>
      </c>
      <c r="B65" s="70">
        <v>169.69485009171899</v>
      </c>
      <c r="C65" s="67">
        <v>47409</v>
      </c>
    </row>
    <row r="66" spans="1:3">
      <c r="A66" t="s">
        <v>2759</v>
      </c>
      <c r="B66" s="70">
        <v>11.525143577970821</v>
      </c>
      <c r="C66" s="67">
        <v>47467</v>
      </c>
    </row>
    <row r="67" spans="1:3">
      <c r="A67" t="s">
        <v>2020</v>
      </c>
      <c r="B67" s="70">
        <v>6.5248035627972847</v>
      </c>
      <c r="C67" s="67">
        <v>47467</v>
      </c>
    </row>
    <row r="68" spans="1:3">
      <c r="A68" t="s">
        <v>2764</v>
      </c>
      <c r="B68" s="70">
        <v>222.17721922014013</v>
      </c>
      <c r="C68" s="67">
        <v>47665</v>
      </c>
    </row>
    <row r="69" spans="1:3">
      <c r="A69" t="s">
        <v>2765</v>
      </c>
      <c r="B69" s="70">
        <v>103.7067666185783</v>
      </c>
      <c r="C69" s="67">
        <v>47665</v>
      </c>
    </row>
    <row r="70" spans="1:3">
      <c r="A70" t="s">
        <v>2769</v>
      </c>
      <c r="B70" s="70">
        <v>158.51715656097105</v>
      </c>
      <c r="C70" s="67">
        <v>47665</v>
      </c>
    </row>
    <row r="71" spans="1:3">
      <c r="A71" t="s">
        <v>2747</v>
      </c>
      <c r="B71" s="70">
        <v>48.069043191359768</v>
      </c>
      <c r="C71" s="67">
        <v>47715</v>
      </c>
    </row>
    <row r="72" spans="1:3">
      <c r="A72" t="s">
        <v>2750</v>
      </c>
      <c r="B72" s="70">
        <v>134.01314948803574</v>
      </c>
      <c r="C72" s="67">
        <v>47715</v>
      </c>
    </row>
    <row r="73" spans="1:3">
      <c r="A73" t="s">
        <v>2766</v>
      </c>
      <c r="B73" s="70">
        <v>120.60054930034677</v>
      </c>
      <c r="C73" s="67">
        <v>47832</v>
      </c>
    </row>
    <row r="74" spans="1:3">
      <c r="A74" t="s">
        <v>2754</v>
      </c>
      <c r="B74" s="70">
        <v>14.416627401188293</v>
      </c>
      <c r="C74" s="67">
        <v>47848</v>
      </c>
    </row>
    <row r="75" spans="1:3">
      <c r="A75" t="s">
        <v>1912</v>
      </c>
      <c r="B75" s="70">
        <v>163.11890365343999</v>
      </c>
      <c r="C75" s="67">
        <v>47937</v>
      </c>
    </row>
    <row r="76" spans="1:3">
      <c r="A76" t="s">
        <v>2756</v>
      </c>
      <c r="B76" s="70">
        <v>6.3598380703229269</v>
      </c>
      <c r="C76" s="67">
        <v>48029</v>
      </c>
    </row>
    <row r="77" spans="1:3">
      <c r="A77" t="s">
        <v>2762</v>
      </c>
      <c r="B77" s="70">
        <v>75.858684097082673</v>
      </c>
      <c r="C77" s="67">
        <v>48121</v>
      </c>
    </row>
    <row r="78" spans="1:3">
      <c r="A78" t="s">
        <v>2763</v>
      </c>
      <c r="B78" s="70">
        <v>12.853831891157212</v>
      </c>
      <c r="C78" s="67">
        <v>48121</v>
      </c>
    </row>
    <row r="79" spans="1:3">
      <c r="A79" t="s">
        <v>1905</v>
      </c>
      <c r="B79" s="70">
        <v>159.10835277461379</v>
      </c>
      <c r="C79" s="67">
        <v>48304</v>
      </c>
    </row>
    <row r="80" spans="1:3">
      <c r="A80" t="s">
        <v>2746</v>
      </c>
      <c r="B80" s="70">
        <v>50.16929330295428</v>
      </c>
      <c r="C80" s="67">
        <v>48446</v>
      </c>
    </row>
    <row r="81" spans="1:3">
      <c r="A81" t="s">
        <v>2767</v>
      </c>
      <c r="B81" s="70">
        <v>3.3014188862927995E-5</v>
      </c>
      <c r="C81" s="67">
        <v>50770</v>
      </c>
    </row>
    <row r="82" spans="1:3" hidden="1">
      <c r="A82"/>
      <c r="B82" s="58"/>
    </row>
    <row r="84" spans="1:3" hidden="1">
      <c r="A84"/>
      <c r="B84" s="66"/>
      <c r="C84"/>
    </row>
    <row r="85" spans="1:3" hidden="1">
      <c r="A85"/>
      <c r="B85" s="66"/>
      <c r="C85"/>
    </row>
    <row r="10000" spans="52:52" hidden="1">
      <c r="AZ10000"/>
    </row>
  </sheetData>
  <sortState xmlns:xlrd2="http://schemas.microsoft.com/office/spreadsheetml/2017/richdata2" ref="A32:C81">
    <sortCondition ref="C32:C81"/>
  </sortState>
  <dataValidations count="1">
    <dataValidation allowBlank="1" showInputMessage="1" showErrorMessage="1" sqref="A1:XFD33 A86:C1048576 D34:AY1048576 BA34:XFD1048576 AZ34:AZ9999 AZ10001:AZ1048576" xr:uid="{00000000-0002-0000-1A00-000000000000}"/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7" width="9.140625" style="14" hidden="1"/>
    <col min="48" max="52" width="0" style="14" hidden="1"/>
    <col min="53" max="16384" width="9.140625" style="14" hidden="1"/>
  </cols>
  <sheetData>
    <row r="1" spans="1:17">
      <c r="A1" s="2" t="s">
        <v>0</v>
      </c>
      <c r="B1" s="63" t="s">
        <v>3487</v>
      </c>
    </row>
    <row r="2" spans="1:17">
      <c r="A2" s="2" t="s">
        <v>1</v>
      </c>
      <c r="B2" s="10" t="s">
        <v>2694</v>
      </c>
    </row>
    <row r="3" spans="1:17">
      <c r="A3" s="2" t="s">
        <v>2</v>
      </c>
      <c r="B3" s="21" t="s">
        <v>2695</v>
      </c>
    </row>
    <row r="4" spans="1:17">
      <c r="A4" s="2" t="s">
        <v>3</v>
      </c>
      <c r="B4" s="64" t="s">
        <v>165</v>
      </c>
    </row>
    <row r="5" spans="1:17" s="16" customFormat="1">
      <c r="A5" s="35" t="s">
        <v>92</v>
      </c>
      <c r="B5" s="36" t="s">
        <v>46</v>
      </c>
      <c r="C5" s="36" t="s">
        <v>80</v>
      </c>
      <c r="D5" s="36" t="s">
        <v>48</v>
      </c>
      <c r="E5" s="36" t="s">
        <v>49</v>
      </c>
      <c r="F5" s="36" t="s">
        <v>67</v>
      </c>
      <c r="G5" s="36" t="s">
        <v>68</v>
      </c>
      <c r="H5" s="36" t="s">
        <v>50</v>
      </c>
      <c r="I5" s="36" t="s">
        <v>51</v>
      </c>
      <c r="J5" s="36" t="s">
        <v>144</v>
      </c>
      <c r="K5" s="36" t="s">
        <v>158</v>
      </c>
      <c r="L5" s="36" t="s">
        <v>145</v>
      </c>
      <c r="M5" s="36" t="s">
        <v>69</v>
      </c>
      <c r="N5" s="36" t="s">
        <v>54</v>
      </c>
      <c r="O5" s="37" t="s">
        <v>151</v>
      </c>
      <c r="Q5" s="14"/>
    </row>
    <row r="6" spans="1:17" s="16" customFormat="1">
      <c r="A6" s="107" t="s">
        <v>3488</v>
      </c>
      <c r="B6" s="108" t="s">
        <v>3488</v>
      </c>
      <c r="C6" s="108" t="s">
        <v>3488</v>
      </c>
      <c r="D6" s="108" t="s">
        <v>3488</v>
      </c>
      <c r="E6" s="108" t="s">
        <v>3488</v>
      </c>
      <c r="F6" s="23" t="s">
        <v>70</v>
      </c>
      <c r="G6" s="23" t="s">
        <v>71</v>
      </c>
      <c r="H6" s="108" t="s">
        <v>3488</v>
      </c>
      <c r="I6" s="23" t="s">
        <v>7</v>
      </c>
      <c r="J6" s="23" t="s">
        <v>7</v>
      </c>
      <c r="K6" s="23" t="s">
        <v>152</v>
      </c>
      <c r="L6" s="23" t="s">
        <v>6</v>
      </c>
      <c r="M6" s="23" t="s">
        <v>7</v>
      </c>
      <c r="N6" s="23" t="s">
        <v>7</v>
      </c>
      <c r="O6" s="24" t="s">
        <v>7</v>
      </c>
    </row>
    <row r="7" spans="1:17" s="18" customFormat="1" ht="20.25">
      <c r="A7" s="109" t="s">
        <v>3488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26" t="s">
        <v>60</v>
      </c>
      <c r="I7" s="26" t="s">
        <v>61</v>
      </c>
      <c r="J7" s="6" t="s">
        <v>62</v>
      </c>
      <c r="K7" s="6" t="s">
        <v>63</v>
      </c>
      <c r="L7" s="6" t="s">
        <v>72</v>
      </c>
      <c r="M7" s="6" t="s">
        <v>73</v>
      </c>
      <c r="N7" s="26" t="s">
        <v>74</v>
      </c>
      <c r="O7" s="26" t="s">
        <v>75</v>
      </c>
      <c r="P7" s="27"/>
    </row>
    <row r="8" spans="1:17" s="18" customFormat="1" ht="20.25">
      <c r="A8" s="19" t="s">
        <v>146</v>
      </c>
      <c r="B8" s="110" t="s">
        <v>3488</v>
      </c>
      <c r="C8" s="110" t="s">
        <v>3488</v>
      </c>
      <c r="D8" s="110" t="s">
        <v>3488</v>
      </c>
      <c r="E8" s="110" t="s">
        <v>3488</v>
      </c>
      <c r="F8" s="110" t="s">
        <v>3488</v>
      </c>
      <c r="G8" s="110" t="s">
        <v>3488</v>
      </c>
      <c r="H8" s="110" t="s">
        <v>3488</v>
      </c>
      <c r="I8" s="110" t="s">
        <v>3488</v>
      </c>
      <c r="J8" s="110" t="s">
        <v>3488</v>
      </c>
      <c r="K8" s="56">
        <v>0</v>
      </c>
      <c r="L8" s="56">
        <v>0</v>
      </c>
      <c r="M8" s="110" t="s">
        <v>3488</v>
      </c>
      <c r="N8" s="57">
        <v>0</v>
      </c>
      <c r="O8" s="57">
        <v>0</v>
      </c>
      <c r="P8" s="27"/>
    </row>
    <row r="9" spans="1:17">
      <c r="A9" s="60" t="s">
        <v>170</v>
      </c>
      <c r="B9" s="114" t="s">
        <v>3488</v>
      </c>
      <c r="C9" s="115" t="s">
        <v>3488</v>
      </c>
      <c r="D9" s="115" t="s">
        <v>3488</v>
      </c>
      <c r="E9" s="115" t="s">
        <v>3488</v>
      </c>
      <c r="F9" s="115" t="s">
        <v>3488</v>
      </c>
      <c r="G9" s="62">
        <v>0</v>
      </c>
      <c r="H9" s="115" t="s">
        <v>3488</v>
      </c>
      <c r="I9" s="115" t="s">
        <v>3488</v>
      </c>
      <c r="J9" s="115" t="s">
        <v>3488</v>
      </c>
      <c r="K9" s="62">
        <v>0</v>
      </c>
      <c r="L9" s="62">
        <v>0</v>
      </c>
      <c r="M9" s="115" t="s">
        <v>3488</v>
      </c>
      <c r="N9" s="61">
        <v>0</v>
      </c>
      <c r="O9" s="61">
        <v>0</v>
      </c>
    </row>
    <row r="10" spans="1:17">
      <c r="A10" s="60" t="s">
        <v>304</v>
      </c>
      <c r="B10" s="114" t="s">
        <v>3488</v>
      </c>
      <c r="C10" s="115" t="s">
        <v>3488</v>
      </c>
      <c r="D10" s="115" t="s">
        <v>3488</v>
      </c>
      <c r="E10" s="115" t="s">
        <v>3488</v>
      </c>
      <c r="F10" s="115" t="s">
        <v>3488</v>
      </c>
      <c r="G10" s="62">
        <v>0</v>
      </c>
      <c r="H10" s="115" t="s">
        <v>3488</v>
      </c>
      <c r="I10" s="115" t="s">
        <v>3488</v>
      </c>
      <c r="J10" s="115" t="s">
        <v>3488</v>
      </c>
      <c r="K10" s="62">
        <v>0</v>
      </c>
      <c r="L10" s="62">
        <v>0</v>
      </c>
      <c r="M10" s="115" t="s">
        <v>3488</v>
      </c>
      <c r="N10" s="61">
        <v>0</v>
      </c>
      <c r="O10" s="61">
        <v>0</v>
      </c>
    </row>
    <row r="11" spans="1:17">
      <c r="A11" t="s">
        <v>176</v>
      </c>
      <c r="B11" t="s">
        <v>176</v>
      </c>
      <c r="C11" t="s">
        <v>176</v>
      </c>
      <c r="D11" t="s">
        <v>176</v>
      </c>
      <c r="E11" s="115" t="s">
        <v>3488</v>
      </c>
      <c r="F11" s="115" t="s">
        <v>3488</v>
      </c>
      <c r="G11" s="58">
        <v>0</v>
      </c>
      <c r="H11" t="s">
        <v>176</v>
      </c>
      <c r="I11" s="59">
        <v>0</v>
      </c>
      <c r="J11" s="59">
        <v>0</v>
      </c>
      <c r="K11" s="58">
        <v>0</v>
      </c>
      <c r="L11" s="58">
        <v>0</v>
      </c>
      <c r="M11" s="59">
        <v>0</v>
      </c>
      <c r="N11" s="59">
        <v>0</v>
      </c>
      <c r="O11" s="59">
        <v>0</v>
      </c>
    </row>
    <row r="12" spans="1:17">
      <c r="A12" s="60" t="s">
        <v>219</v>
      </c>
      <c r="B12" s="114" t="s">
        <v>3488</v>
      </c>
      <c r="C12" s="115" t="s">
        <v>3488</v>
      </c>
      <c r="D12" s="115" t="s">
        <v>3488</v>
      </c>
      <c r="E12" s="115" t="s">
        <v>3488</v>
      </c>
      <c r="F12" s="115" t="s">
        <v>3488</v>
      </c>
      <c r="G12" s="62">
        <v>0</v>
      </c>
      <c r="H12" s="115" t="s">
        <v>3488</v>
      </c>
      <c r="I12" s="115" t="s">
        <v>3488</v>
      </c>
      <c r="J12" s="115" t="s">
        <v>3488</v>
      </c>
      <c r="K12" s="62">
        <v>0</v>
      </c>
      <c r="L12" s="62">
        <v>0</v>
      </c>
      <c r="M12" s="115" t="s">
        <v>3488</v>
      </c>
      <c r="N12" s="61">
        <v>0</v>
      </c>
      <c r="O12" s="61">
        <v>0</v>
      </c>
    </row>
    <row r="13" spans="1:17">
      <c r="A13" t="s">
        <v>176</v>
      </c>
      <c r="B13" t="s">
        <v>176</v>
      </c>
      <c r="C13" t="s">
        <v>176</v>
      </c>
      <c r="D13" t="s">
        <v>176</v>
      </c>
      <c r="E13" s="115" t="s">
        <v>3488</v>
      </c>
      <c r="F13" s="115" t="s">
        <v>3488</v>
      </c>
      <c r="G13" s="58">
        <v>0</v>
      </c>
      <c r="H13" t="s">
        <v>176</v>
      </c>
      <c r="I13" s="59">
        <v>0</v>
      </c>
      <c r="J13" s="59">
        <v>0</v>
      </c>
      <c r="K13" s="58">
        <v>0</v>
      </c>
      <c r="L13" s="58">
        <v>0</v>
      </c>
      <c r="M13" s="59">
        <v>0</v>
      </c>
      <c r="N13" s="59">
        <v>0</v>
      </c>
      <c r="O13" s="59">
        <v>0</v>
      </c>
    </row>
    <row r="14" spans="1:17">
      <c r="A14" s="60" t="s">
        <v>305</v>
      </c>
      <c r="B14" s="114" t="s">
        <v>3488</v>
      </c>
      <c r="C14" s="115" t="s">
        <v>3488</v>
      </c>
      <c r="D14" s="115" t="s">
        <v>3488</v>
      </c>
      <c r="E14" s="115" t="s">
        <v>3488</v>
      </c>
      <c r="F14" s="115" t="s">
        <v>3488</v>
      </c>
      <c r="G14" s="62">
        <v>0</v>
      </c>
      <c r="H14" s="115" t="s">
        <v>3488</v>
      </c>
      <c r="I14" s="115" t="s">
        <v>3488</v>
      </c>
      <c r="J14" s="115" t="s">
        <v>3488</v>
      </c>
      <c r="K14" s="62">
        <v>0</v>
      </c>
      <c r="L14" s="62">
        <v>0</v>
      </c>
      <c r="M14" s="115" t="s">
        <v>3488</v>
      </c>
      <c r="N14" s="61">
        <v>0</v>
      </c>
      <c r="O14" s="61">
        <v>0</v>
      </c>
    </row>
    <row r="15" spans="1:17">
      <c r="A15" t="s">
        <v>176</v>
      </c>
      <c r="B15" t="s">
        <v>176</v>
      </c>
      <c r="C15" t="s">
        <v>176</v>
      </c>
      <c r="D15" t="s">
        <v>176</v>
      </c>
      <c r="E15" s="115" t="s">
        <v>3488</v>
      </c>
      <c r="F15" s="115" t="s">
        <v>3488</v>
      </c>
      <c r="G15" s="58">
        <v>0</v>
      </c>
      <c r="H15" t="s">
        <v>176</v>
      </c>
      <c r="I15" s="59">
        <v>0</v>
      </c>
      <c r="J15" s="59">
        <v>0</v>
      </c>
      <c r="K15" s="58">
        <v>0</v>
      </c>
      <c r="L15" s="58">
        <v>0</v>
      </c>
      <c r="M15" s="59">
        <v>0</v>
      </c>
      <c r="N15" s="59">
        <v>0</v>
      </c>
      <c r="O15" s="59">
        <v>0</v>
      </c>
    </row>
    <row r="16" spans="1:17">
      <c r="A16" s="60" t="s">
        <v>828</v>
      </c>
      <c r="B16" s="114" t="s">
        <v>3488</v>
      </c>
      <c r="C16" s="115" t="s">
        <v>3488</v>
      </c>
      <c r="D16" s="115" t="s">
        <v>3488</v>
      </c>
      <c r="E16" s="115" t="s">
        <v>3488</v>
      </c>
      <c r="F16" s="115" t="s">
        <v>3488</v>
      </c>
      <c r="G16" s="62">
        <v>0</v>
      </c>
      <c r="H16" s="115" t="s">
        <v>3488</v>
      </c>
      <c r="I16" s="115" t="s">
        <v>3488</v>
      </c>
      <c r="J16" s="115" t="s">
        <v>3488</v>
      </c>
      <c r="K16" s="62">
        <v>0</v>
      </c>
      <c r="L16" s="62">
        <v>0</v>
      </c>
      <c r="M16" s="115" t="s">
        <v>3488</v>
      </c>
      <c r="N16" s="61">
        <v>0</v>
      </c>
      <c r="O16" s="61">
        <v>0</v>
      </c>
    </row>
    <row r="17" spans="1:15">
      <c r="A17" t="s">
        <v>176</v>
      </c>
      <c r="B17" t="s">
        <v>176</v>
      </c>
      <c r="C17" t="s">
        <v>176</v>
      </c>
      <c r="D17" t="s">
        <v>176</v>
      </c>
      <c r="E17" s="115" t="s">
        <v>3488</v>
      </c>
      <c r="F17" s="115" t="s">
        <v>3488</v>
      </c>
      <c r="G17" s="58">
        <v>0</v>
      </c>
      <c r="H17" t="s">
        <v>176</v>
      </c>
      <c r="I17" s="59">
        <v>0</v>
      </c>
      <c r="J17" s="59">
        <v>0</v>
      </c>
      <c r="K17" s="58">
        <v>0</v>
      </c>
      <c r="L17" s="58">
        <v>0</v>
      </c>
      <c r="M17" s="59">
        <v>0</v>
      </c>
      <c r="N17" s="59">
        <v>0</v>
      </c>
      <c r="O17" s="59">
        <v>0</v>
      </c>
    </row>
    <row r="18" spans="1:15">
      <c r="A18" s="60" t="s">
        <v>187</v>
      </c>
      <c r="B18" s="114" t="s">
        <v>3488</v>
      </c>
      <c r="C18" s="115" t="s">
        <v>3488</v>
      </c>
      <c r="D18" s="115" t="s">
        <v>3488</v>
      </c>
      <c r="E18" s="115" t="s">
        <v>3488</v>
      </c>
      <c r="F18" s="115" t="s">
        <v>3488</v>
      </c>
      <c r="G18" s="62">
        <v>0</v>
      </c>
      <c r="H18" s="115" t="s">
        <v>3488</v>
      </c>
      <c r="I18" s="115" t="s">
        <v>3488</v>
      </c>
      <c r="J18" s="115" t="s">
        <v>3488</v>
      </c>
      <c r="K18" s="62">
        <v>0</v>
      </c>
      <c r="L18" s="62">
        <v>0</v>
      </c>
      <c r="M18" s="115" t="s">
        <v>3488</v>
      </c>
      <c r="N18" s="61">
        <v>0</v>
      </c>
      <c r="O18" s="61">
        <v>0</v>
      </c>
    </row>
    <row r="19" spans="1:15">
      <c r="A19" s="60" t="s">
        <v>306</v>
      </c>
      <c r="B19" s="114" t="s">
        <v>3488</v>
      </c>
      <c r="C19" s="115" t="s">
        <v>3488</v>
      </c>
      <c r="D19" s="115" t="s">
        <v>3488</v>
      </c>
      <c r="E19" s="115" t="s">
        <v>3488</v>
      </c>
      <c r="F19" s="115" t="s">
        <v>3488</v>
      </c>
      <c r="G19" s="62">
        <v>0</v>
      </c>
      <c r="H19" s="115" t="s">
        <v>3488</v>
      </c>
      <c r="I19" s="115" t="s">
        <v>3488</v>
      </c>
      <c r="J19" s="115" t="s">
        <v>3488</v>
      </c>
      <c r="K19" s="62">
        <v>0</v>
      </c>
      <c r="L19" s="62">
        <v>0</v>
      </c>
      <c r="M19" s="115" t="s">
        <v>3488</v>
      </c>
      <c r="N19" s="61">
        <v>0</v>
      </c>
      <c r="O19" s="61">
        <v>0</v>
      </c>
    </row>
    <row r="20" spans="1:15">
      <c r="A20" t="s">
        <v>176</v>
      </c>
      <c r="B20" t="s">
        <v>176</v>
      </c>
      <c r="C20" t="s">
        <v>176</v>
      </c>
      <c r="D20" t="s">
        <v>176</v>
      </c>
      <c r="E20" s="115" t="s">
        <v>3488</v>
      </c>
      <c r="F20" s="115" t="s">
        <v>3488</v>
      </c>
      <c r="G20" s="58">
        <v>0</v>
      </c>
      <c r="H20" t="s">
        <v>176</v>
      </c>
      <c r="I20" s="59">
        <v>0</v>
      </c>
      <c r="J20" s="59">
        <v>0</v>
      </c>
      <c r="K20" s="58">
        <v>0</v>
      </c>
      <c r="L20" s="58">
        <v>0</v>
      </c>
      <c r="M20" s="59">
        <v>0</v>
      </c>
      <c r="N20" s="59">
        <v>0</v>
      </c>
      <c r="O20" s="59">
        <v>0</v>
      </c>
    </row>
    <row r="21" spans="1:15">
      <c r="A21" s="60" t="s">
        <v>307</v>
      </c>
      <c r="B21" s="114" t="s">
        <v>3488</v>
      </c>
      <c r="C21" s="115" t="s">
        <v>3488</v>
      </c>
      <c r="D21" s="115" t="s">
        <v>3488</v>
      </c>
      <c r="E21" s="115" t="s">
        <v>3488</v>
      </c>
      <c r="F21" s="115" t="s">
        <v>3488</v>
      </c>
      <c r="G21" s="62">
        <v>0</v>
      </c>
      <c r="H21" s="115" t="s">
        <v>3488</v>
      </c>
      <c r="I21" s="115" t="s">
        <v>3488</v>
      </c>
      <c r="J21" s="115" t="s">
        <v>3488</v>
      </c>
      <c r="K21" s="62">
        <v>0</v>
      </c>
      <c r="L21" s="62">
        <v>0</v>
      </c>
      <c r="M21" s="115" t="s">
        <v>3488</v>
      </c>
      <c r="N21" s="61">
        <v>0</v>
      </c>
      <c r="O21" s="61">
        <v>0</v>
      </c>
    </row>
    <row r="22" spans="1:15">
      <c r="A22" t="s">
        <v>176</v>
      </c>
      <c r="B22" t="s">
        <v>176</v>
      </c>
      <c r="C22" t="s">
        <v>176</v>
      </c>
      <c r="D22" t="s">
        <v>176</v>
      </c>
      <c r="E22" s="115" t="s">
        <v>3488</v>
      </c>
      <c r="F22" s="115" t="s">
        <v>3488</v>
      </c>
      <c r="G22" s="58">
        <v>0</v>
      </c>
      <c r="H22" t="s">
        <v>176</v>
      </c>
      <c r="I22" s="59">
        <v>0</v>
      </c>
      <c r="J22" s="59">
        <v>0</v>
      </c>
      <c r="K22" s="58">
        <v>0</v>
      </c>
      <c r="L22" s="58">
        <v>0</v>
      </c>
      <c r="M22" s="59">
        <v>0</v>
      </c>
      <c r="N22" s="59">
        <v>0</v>
      </c>
      <c r="O22" s="59">
        <v>0</v>
      </c>
    </row>
    <row r="23" spans="1:15">
      <c r="A23" t="s">
        <v>189</v>
      </c>
      <c r="B23" s="114" t="s">
        <v>3488</v>
      </c>
      <c r="C23" s="115" t="s">
        <v>3488</v>
      </c>
      <c r="D23" s="115" t="s">
        <v>3488</v>
      </c>
      <c r="E23" s="115" t="s">
        <v>3488</v>
      </c>
      <c r="F23" s="115" t="s">
        <v>3488</v>
      </c>
      <c r="G23" s="115" t="s">
        <v>3488</v>
      </c>
      <c r="H23" s="115" t="s">
        <v>3488</v>
      </c>
      <c r="I23" s="115" t="s">
        <v>3488</v>
      </c>
      <c r="J23" s="115" t="s">
        <v>3488</v>
      </c>
      <c r="K23" s="115" t="s">
        <v>3488</v>
      </c>
      <c r="L23" s="115" t="s">
        <v>3488</v>
      </c>
      <c r="M23" s="115" t="s">
        <v>3488</v>
      </c>
      <c r="N23" s="115" t="s">
        <v>3488</v>
      </c>
      <c r="O23" s="115" t="s">
        <v>3488</v>
      </c>
    </row>
    <row r="24" spans="1:15">
      <c r="A24" t="s">
        <v>300</v>
      </c>
      <c r="B24" s="114" t="s">
        <v>3488</v>
      </c>
      <c r="C24" s="115" t="s">
        <v>3488</v>
      </c>
      <c r="D24" s="115" t="s">
        <v>3488</v>
      </c>
      <c r="E24" s="115" t="s">
        <v>3488</v>
      </c>
      <c r="F24" s="115" t="s">
        <v>3488</v>
      </c>
      <c r="G24" s="115" t="s">
        <v>3488</v>
      </c>
      <c r="H24" s="115" t="s">
        <v>3488</v>
      </c>
      <c r="I24" s="115" t="s">
        <v>3488</v>
      </c>
      <c r="J24" s="115" t="s">
        <v>3488</v>
      </c>
      <c r="K24" s="115" t="s">
        <v>3488</v>
      </c>
      <c r="L24" s="115" t="s">
        <v>3488</v>
      </c>
      <c r="M24" s="115" t="s">
        <v>3488</v>
      </c>
      <c r="N24" s="115" t="s">
        <v>3488</v>
      </c>
      <c r="O24" s="115" t="s">
        <v>3488</v>
      </c>
    </row>
    <row r="25" spans="1:15">
      <c r="A25" t="s">
        <v>302</v>
      </c>
      <c r="B25" s="114" t="s">
        <v>3488</v>
      </c>
      <c r="C25" s="115" t="s">
        <v>3488</v>
      </c>
      <c r="D25" s="115" t="s">
        <v>3488</v>
      </c>
      <c r="E25" s="115" t="s">
        <v>3488</v>
      </c>
      <c r="F25" s="115" t="s">
        <v>3488</v>
      </c>
      <c r="G25" s="115" t="s">
        <v>3488</v>
      </c>
      <c r="H25" s="115" t="s">
        <v>3488</v>
      </c>
      <c r="I25" s="115" t="s">
        <v>3488</v>
      </c>
      <c r="J25" s="115" t="s">
        <v>3488</v>
      </c>
      <c r="K25" s="115" t="s">
        <v>3488</v>
      </c>
      <c r="L25" s="115" t="s">
        <v>3488</v>
      </c>
      <c r="M25" s="115" t="s">
        <v>3488</v>
      </c>
      <c r="N25" s="115" t="s">
        <v>3488</v>
      </c>
      <c r="O25" s="115" t="s">
        <v>3488</v>
      </c>
    </row>
    <row r="26" spans="1:15" hidden="1"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A369" s="14"/>
      <c r="C369" s="14"/>
    </row>
    <row r="370" spans="1:3" hidden="1">
      <c r="A370" s="14"/>
      <c r="C370" s="14"/>
    </row>
    <row r="371" spans="1:3" hidden="1">
      <c r="A371" s="16"/>
      <c r="C371" s="14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7" width="9.140625" style="14" hidden="1"/>
    <col min="48" max="52" width="0" style="14" hidden="1"/>
    <col min="53" max="16384" width="9.140625" style="14" hidden="1"/>
  </cols>
  <sheetData>
    <row r="1" spans="1:17">
      <c r="A1" s="2" t="s">
        <v>0</v>
      </c>
      <c r="B1" s="63" t="s">
        <v>3487</v>
      </c>
    </row>
    <row r="2" spans="1:17">
      <c r="A2" s="2" t="s">
        <v>1</v>
      </c>
      <c r="B2" s="10" t="s">
        <v>2694</v>
      </c>
    </row>
    <row r="3" spans="1:17">
      <c r="A3" s="2" t="s">
        <v>2</v>
      </c>
      <c r="B3" s="21" t="s">
        <v>2695</v>
      </c>
    </row>
    <row r="4" spans="1:17">
      <c r="A4" s="2" t="s">
        <v>3</v>
      </c>
      <c r="B4" s="64" t="s">
        <v>165</v>
      </c>
    </row>
    <row r="5" spans="1:17" s="16" customFormat="1">
      <c r="A5" s="35" t="s">
        <v>92</v>
      </c>
      <c r="B5" s="36" t="s">
        <v>46</v>
      </c>
      <c r="C5" s="36" t="s">
        <v>80</v>
      </c>
      <c r="D5" s="36" t="s">
        <v>48</v>
      </c>
      <c r="E5" s="36" t="s">
        <v>49</v>
      </c>
      <c r="F5" s="36" t="s">
        <v>67</v>
      </c>
      <c r="G5" s="36" t="s">
        <v>68</v>
      </c>
      <c r="H5" s="36" t="s">
        <v>50</v>
      </c>
      <c r="I5" s="36" t="s">
        <v>51</v>
      </c>
      <c r="J5" s="36" t="s">
        <v>144</v>
      </c>
      <c r="K5" s="36" t="s">
        <v>155</v>
      </c>
      <c r="L5" s="36" t="s">
        <v>145</v>
      </c>
      <c r="M5" s="36" t="s">
        <v>69</v>
      </c>
      <c r="N5" s="36" t="s">
        <v>54</v>
      </c>
      <c r="O5" s="37" t="s">
        <v>151</v>
      </c>
      <c r="Q5" s="14"/>
    </row>
    <row r="6" spans="1:17" s="16" customFormat="1">
      <c r="A6" s="107" t="s">
        <v>3488</v>
      </c>
      <c r="B6" s="108" t="s">
        <v>3488</v>
      </c>
      <c r="C6" s="108" t="s">
        <v>3488</v>
      </c>
      <c r="D6" s="108" t="s">
        <v>3488</v>
      </c>
      <c r="E6" s="108" t="s">
        <v>3488</v>
      </c>
      <c r="F6" s="23" t="s">
        <v>70</v>
      </c>
      <c r="G6" s="23" t="s">
        <v>71</v>
      </c>
      <c r="H6" s="108" t="s">
        <v>3488</v>
      </c>
      <c r="I6" s="23" t="s">
        <v>7</v>
      </c>
      <c r="J6" s="23" t="s">
        <v>7</v>
      </c>
      <c r="K6" s="23" t="s">
        <v>152</v>
      </c>
      <c r="L6" s="23" t="s">
        <v>6</v>
      </c>
      <c r="M6" s="23" t="s">
        <v>7</v>
      </c>
      <c r="N6" s="23" t="s">
        <v>7</v>
      </c>
      <c r="O6" s="24" t="s">
        <v>7</v>
      </c>
    </row>
    <row r="7" spans="1:17" s="18" customFormat="1" ht="20.25">
      <c r="A7" s="109" t="s">
        <v>3488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72</v>
      </c>
      <c r="M7" s="6" t="s">
        <v>73</v>
      </c>
      <c r="N7" s="6" t="s">
        <v>74</v>
      </c>
      <c r="O7" s="26" t="s">
        <v>75</v>
      </c>
      <c r="P7" s="27"/>
    </row>
    <row r="8" spans="1:17" s="18" customFormat="1" ht="20.25">
      <c r="A8" s="19" t="s">
        <v>147</v>
      </c>
      <c r="B8" s="110" t="s">
        <v>3488</v>
      </c>
      <c r="C8" s="110" t="s">
        <v>3488</v>
      </c>
      <c r="D8" s="110" t="s">
        <v>3488</v>
      </c>
      <c r="E8" s="110" t="s">
        <v>3488</v>
      </c>
      <c r="F8" s="110" t="s">
        <v>3488</v>
      </c>
      <c r="G8" s="110" t="s">
        <v>3488</v>
      </c>
      <c r="H8" s="132" t="s">
        <v>3488</v>
      </c>
      <c r="I8" s="132" t="s">
        <v>3488</v>
      </c>
      <c r="J8" s="110" t="s">
        <v>3488</v>
      </c>
      <c r="K8" s="56">
        <v>0</v>
      </c>
      <c r="L8" s="56">
        <v>0</v>
      </c>
      <c r="M8" s="110" t="s">
        <v>3488</v>
      </c>
      <c r="N8" s="57">
        <v>0</v>
      </c>
      <c r="O8" s="57">
        <v>0</v>
      </c>
      <c r="P8" s="27"/>
    </row>
    <row r="9" spans="1:17">
      <c r="A9" s="60" t="s">
        <v>170</v>
      </c>
      <c r="B9" s="115" t="s">
        <v>3488</v>
      </c>
      <c r="C9" s="115" t="s">
        <v>3488</v>
      </c>
      <c r="D9" s="115" t="s">
        <v>3488</v>
      </c>
      <c r="E9" s="115" t="s">
        <v>3488</v>
      </c>
      <c r="F9" s="115" t="s">
        <v>3488</v>
      </c>
      <c r="G9" s="62">
        <v>0</v>
      </c>
      <c r="H9" s="115" t="s">
        <v>3488</v>
      </c>
      <c r="I9" s="115" t="s">
        <v>3488</v>
      </c>
      <c r="J9" s="115" t="s">
        <v>3488</v>
      </c>
      <c r="K9" s="62">
        <v>0</v>
      </c>
      <c r="L9" s="62">
        <v>0</v>
      </c>
      <c r="M9" s="115" t="s">
        <v>3488</v>
      </c>
      <c r="N9" s="61">
        <v>0</v>
      </c>
      <c r="O9" s="61">
        <v>0</v>
      </c>
    </row>
    <row r="10" spans="1:17">
      <c r="A10" s="60" t="s">
        <v>1812</v>
      </c>
      <c r="B10" s="115" t="s">
        <v>3488</v>
      </c>
      <c r="C10" s="115" t="s">
        <v>3488</v>
      </c>
      <c r="D10" s="115" t="s">
        <v>3488</v>
      </c>
      <c r="E10" s="115" t="s">
        <v>3488</v>
      </c>
      <c r="F10" s="115" t="s">
        <v>3488</v>
      </c>
      <c r="G10" s="62">
        <v>0</v>
      </c>
      <c r="H10" s="115" t="s">
        <v>3488</v>
      </c>
      <c r="I10" s="115" t="s">
        <v>3488</v>
      </c>
      <c r="J10" s="115" t="s">
        <v>3488</v>
      </c>
      <c r="K10" s="62">
        <v>0</v>
      </c>
      <c r="L10" s="62">
        <v>0</v>
      </c>
      <c r="M10" s="115" t="s">
        <v>3488</v>
      </c>
      <c r="N10" s="61">
        <v>0</v>
      </c>
      <c r="O10" s="61">
        <v>0</v>
      </c>
    </row>
    <row r="11" spans="1:17">
      <c r="A11" t="s">
        <v>176</v>
      </c>
      <c r="B11" t="s">
        <v>176</v>
      </c>
      <c r="C11" t="s">
        <v>176</v>
      </c>
      <c r="D11" t="s">
        <v>176</v>
      </c>
      <c r="E11" s="115" t="s">
        <v>3488</v>
      </c>
      <c r="F11" s="115" t="s">
        <v>3488</v>
      </c>
      <c r="G11" s="58">
        <v>0</v>
      </c>
      <c r="H11" t="s">
        <v>176</v>
      </c>
      <c r="I11" s="59">
        <v>0</v>
      </c>
      <c r="J11" s="59">
        <v>0</v>
      </c>
      <c r="K11" s="58">
        <v>0</v>
      </c>
      <c r="L11" s="58">
        <v>0</v>
      </c>
      <c r="M11" s="59">
        <v>0</v>
      </c>
      <c r="N11" s="59">
        <v>0</v>
      </c>
      <c r="O11" s="59">
        <v>0</v>
      </c>
    </row>
    <row r="12" spans="1:17">
      <c r="A12" s="60" t="s">
        <v>1813</v>
      </c>
      <c r="B12" s="115" t="s">
        <v>3488</v>
      </c>
      <c r="C12" s="115" t="s">
        <v>3488</v>
      </c>
      <c r="D12" s="115" t="s">
        <v>3488</v>
      </c>
      <c r="E12" s="115" t="s">
        <v>3488</v>
      </c>
      <c r="F12" s="115" t="s">
        <v>3488</v>
      </c>
      <c r="G12" s="62">
        <v>0</v>
      </c>
      <c r="H12" s="115" t="s">
        <v>3488</v>
      </c>
      <c r="I12" s="115" t="s">
        <v>3488</v>
      </c>
      <c r="J12" s="115" t="s">
        <v>3488</v>
      </c>
      <c r="K12" s="62">
        <v>0</v>
      </c>
      <c r="L12" s="62">
        <v>0</v>
      </c>
      <c r="M12" s="115" t="s">
        <v>3488</v>
      </c>
      <c r="N12" s="61">
        <v>0</v>
      </c>
      <c r="O12" s="61">
        <v>0</v>
      </c>
    </row>
    <row r="13" spans="1:17">
      <c r="A13" t="s">
        <v>176</v>
      </c>
      <c r="B13" t="s">
        <v>176</v>
      </c>
      <c r="C13" t="s">
        <v>176</v>
      </c>
      <c r="D13" t="s">
        <v>176</v>
      </c>
      <c r="E13" s="115" t="s">
        <v>3488</v>
      </c>
      <c r="F13" s="115" t="s">
        <v>3488</v>
      </c>
      <c r="G13" s="58">
        <v>0</v>
      </c>
      <c r="H13" t="s">
        <v>176</v>
      </c>
      <c r="I13" s="59">
        <v>0</v>
      </c>
      <c r="J13" s="59">
        <v>0</v>
      </c>
      <c r="K13" s="58">
        <v>0</v>
      </c>
      <c r="L13" s="58">
        <v>0</v>
      </c>
      <c r="M13" s="59">
        <v>0</v>
      </c>
      <c r="N13" s="59">
        <v>0</v>
      </c>
      <c r="O13" s="59">
        <v>0</v>
      </c>
    </row>
    <row r="14" spans="1:17">
      <c r="A14" s="60" t="s">
        <v>305</v>
      </c>
      <c r="B14" s="114" t="s">
        <v>3488</v>
      </c>
      <c r="C14" s="115" t="s">
        <v>3488</v>
      </c>
      <c r="D14" s="115" t="s">
        <v>3488</v>
      </c>
      <c r="E14" s="115" t="s">
        <v>3488</v>
      </c>
      <c r="F14" s="115" t="s">
        <v>3488</v>
      </c>
      <c r="G14" s="62">
        <v>0</v>
      </c>
      <c r="H14" s="115" t="s">
        <v>3488</v>
      </c>
      <c r="I14" s="115" t="s">
        <v>3488</v>
      </c>
      <c r="J14" s="115" t="s">
        <v>3488</v>
      </c>
      <c r="K14" s="62">
        <v>0</v>
      </c>
      <c r="L14" s="62">
        <v>0</v>
      </c>
      <c r="M14" s="115" t="s">
        <v>3488</v>
      </c>
      <c r="N14" s="61">
        <v>0</v>
      </c>
      <c r="O14" s="61">
        <v>0</v>
      </c>
    </row>
    <row r="15" spans="1:17">
      <c r="A15" t="s">
        <v>176</v>
      </c>
      <c r="B15" t="s">
        <v>176</v>
      </c>
      <c r="C15" t="s">
        <v>176</v>
      </c>
      <c r="D15" t="s">
        <v>176</v>
      </c>
      <c r="E15" s="115" t="s">
        <v>3488</v>
      </c>
      <c r="F15" s="115" t="s">
        <v>3488</v>
      </c>
      <c r="G15" s="58">
        <v>0</v>
      </c>
      <c r="H15" t="s">
        <v>176</v>
      </c>
      <c r="I15" s="59">
        <v>0</v>
      </c>
      <c r="J15" s="59">
        <v>0</v>
      </c>
      <c r="K15" s="58">
        <v>0</v>
      </c>
      <c r="L15" s="58">
        <v>0</v>
      </c>
      <c r="M15" s="59">
        <v>0</v>
      </c>
      <c r="N15" s="59">
        <v>0</v>
      </c>
      <c r="O15" s="59">
        <v>0</v>
      </c>
    </row>
    <row r="16" spans="1:17">
      <c r="A16" s="60" t="s">
        <v>828</v>
      </c>
      <c r="B16" s="114" t="s">
        <v>3488</v>
      </c>
      <c r="C16" s="115" t="s">
        <v>3488</v>
      </c>
      <c r="D16" s="115" t="s">
        <v>3488</v>
      </c>
      <c r="E16" s="115" t="s">
        <v>3488</v>
      </c>
      <c r="F16" s="115" t="s">
        <v>3488</v>
      </c>
      <c r="G16" s="62">
        <v>0</v>
      </c>
      <c r="H16" s="115" t="s">
        <v>3488</v>
      </c>
      <c r="I16" s="115" t="s">
        <v>3488</v>
      </c>
      <c r="J16" s="115" t="s">
        <v>3488</v>
      </c>
      <c r="K16" s="62">
        <v>0</v>
      </c>
      <c r="L16" s="62">
        <v>0</v>
      </c>
      <c r="M16" s="115" t="s">
        <v>3488</v>
      </c>
      <c r="N16" s="61">
        <v>0</v>
      </c>
      <c r="O16" s="61">
        <v>0</v>
      </c>
    </row>
    <row r="17" spans="1:15">
      <c r="A17" t="s">
        <v>176</v>
      </c>
      <c r="B17" t="s">
        <v>176</v>
      </c>
      <c r="C17" t="s">
        <v>176</v>
      </c>
      <c r="D17" t="s">
        <v>176</v>
      </c>
      <c r="E17" s="115" t="s">
        <v>3488</v>
      </c>
      <c r="F17" s="115" t="s">
        <v>3488</v>
      </c>
      <c r="G17" s="58">
        <v>0</v>
      </c>
      <c r="H17" t="s">
        <v>176</v>
      </c>
      <c r="I17" s="59">
        <v>0</v>
      </c>
      <c r="J17" s="59">
        <v>0</v>
      </c>
      <c r="K17" s="58">
        <v>0</v>
      </c>
      <c r="L17" s="58">
        <v>0</v>
      </c>
      <c r="M17" s="59">
        <v>0</v>
      </c>
      <c r="N17" s="59">
        <v>0</v>
      </c>
      <c r="O17" s="59">
        <v>0</v>
      </c>
    </row>
    <row r="18" spans="1:15">
      <c r="A18" s="60" t="s">
        <v>187</v>
      </c>
      <c r="B18" s="114" t="s">
        <v>3488</v>
      </c>
      <c r="C18" s="115" t="s">
        <v>3488</v>
      </c>
      <c r="D18" s="115" t="s">
        <v>3488</v>
      </c>
      <c r="E18" s="115" t="s">
        <v>3488</v>
      </c>
      <c r="F18" s="115" t="s">
        <v>3488</v>
      </c>
      <c r="G18" s="62">
        <v>0</v>
      </c>
      <c r="H18" s="115" t="s">
        <v>3488</v>
      </c>
      <c r="I18" s="115" t="s">
        <v>3488</v>
      </c>
      <c r="J18" s="115" t="s">
        <v>3488</v>
      </c>
      <c r="K18" s="62">
        <v>0</v>
      </c>
      <c r="L18" s="62">
        <v>0</v>
      </c>
      <c r="M18" s="115" t="s">
        <v>3488</v>
      </c>
      <c r="N18" s="61">
        <v>0</v>
      </c>
      <c r="O18" s="61">
        <v>0</v>
      </c>
    </row>
    <row r="19" spans="1:15">
      <c r="A19" s="60" t="s">
        <v>306</v>
      </c>
      <c r="B19" s="114" t="s">
        <v>3488</v>
      </c>
      <c r="C19" s="115" t="s">
        <v>3488</v>
      </c>
      <c r="D19" s="115" t="s">
        <v>3488</v>
      </c>
      <c r="E19" s="115" t="s">
        <v>3488</v>
      </c>
      <c r="F19" s="115" t="s">
        <v>3488</v>
      </c>
      <c r="G19" s="62">
        <v>0</v>
      </c>
      <c r="H19" s="115" t="s">
        <v>3488</v>
      </c>
      <c r="I19" s="115" t="s">
        <v>3488</v>
      </c>
      <c r="J19" s="115" t="s">
        <v>3488</v>
      </c>
      <c r="K19" s="62">
        <v>0</v>
      </c>
      <c r="L19" s="62">
        <v>0</v>
      </c>
      <c r="M19" s="115" t="s">
        <v>3488</v>
      </c>
      <c r="N19" s="61">
        <v>0</v>
      </c>
      <c r="O19" s="61">
        <v>0</v>
      </c>
    </row>
    <row r="20" spans="1:15">
      <c r="A20" t="s">
        <v>176</v>
      </c>
      <c r="B20" t="s">
        <v>176</v>
      </c>
      <c r="C20" t="s">
        <v>176</v>
      </c>
      <c r="D20" t="s">
        <v>176</v>
      </c>
      <c r="E20" s="115" t="s">
        <v>3488</v>
      </c>
      <c r="F20" s="115" t="s">
        <v>3488</v>
      </c>
      <c r="G20" s="58">
        <v>0</v>
      </c>
      <c r="H20" t="s">
        <v>176</v>
      </c>
      <c r="I20" s="59">
        <v>0</v>
      </c>
      <c r="J20" s="59">
        <v>0</v>
      </c>
      <c r="K20" s="58">
        <v>0</v>
      </c>
      <c r="L20" s="58">
        <v>0</v>
      </c>
      <c r="M20" s="59">
        <v>0</v>
      </c>
      <c r="N20" s="59">
        <v>0</v>
      </c>
      <c r="O20" s="59">
        <v>0</v>
      </c>
    </row>
    <row r="21" spans="1:15">
      <c r="A21" s="60" t="s">
        <v>307</v>
      </c>
      <c r="B21" s="114" t="s">
        <v>3488</v>
      </c>
      <c r="C21" s="115" t="s">
        <v>3488</v>
      </c>
      <c r="D21" s="115" t="s">
        <v>3488</v>
      </c>
      <c r="E21" s="115" t="s">
        <v>3488</v>
      </c>
      <c r="F21" s="115" t="s">
        <v>3488</v>
      </c>
      <c r="G21" s="62">
        <v>0</v>
      </c>
      <c r="H21" s="115" t="s">
        <v>3488</v>
      </c>
      <c r="I21" s="115" t="s">
        <v>3488</v>
      </c>
      <c r="J21" s="115" t="s">
        <v>3488</v>
      </c>
      <c r="K21" s="62">
        <v>0</v>
      </c>
      <c r="L21" s="62">
        <v>0</v>
      </c>
      <c r="M21" s="115" t="s">
        <v>3488</v>
      </c>
      <c r="N21" s="61">
        <v>0</v>
      </c>
      <c r="O21" s="61">
        <v>0</v>
      </c>
    </row>
    <row r="22" spans="1:15">
      <c r="A22" t="s">
        <v>176</v>
      </c>
      <c r="B22" t="s">
        <v>176</v>
      </c>
      <c r="C22" t="s">
        <v>176</v>
      </c>
      <c r="D22" t="s">
        <v>176</v>
      </c>
      <c r="E22" s="115" t="s">
        <v>3488</v>
      </c>
      <c r="F22" s="115" t="s">
        <v>3488</v>
      </c>
      <c r="G22" s="58">
        <v>0</v>
      </c>
      <c r="H22" t="s">
        <v>176</v>
      </c>
      <c r="I22" s="59">
        <v>0</v>
      </c>
      <c r="J22" s="59">
        <v>0</v>
      </c>
      <c r="K22" s="58">
        <v>0</v>
      </c>
      <c r="L22" s="58">
        <v>0</v>
      </c>
      <c r="M22" s="59">
        <v>0</v>
      </c>
      <c r="N22" s="59">
        <v>0</v>
      </c>
      <c r="O22" s="59">
        <v>0</v>
      </c>
    </row>
    <row r="23" spans="1:15">
      <c r="A23" t="s">
        <v>189</v>
      </c>
      <c r="B23" s="114" t="s">
        <v>3488</v>
      </c>
      <c r="C23" s="115" t="s">
        <v>3488</v>
      </c>
      <c r="D23" s="115" t="s">
        <v>3488</v>
      </c>
      <c r="E23" s="115" t="s">
        <v>3488</v>
      </c>
      <c r="F23" s="115" t="s">
        <v>3488</v>
      </c>
      <c r="G23" s="115" t="s">
        <v>3488</v>
      </c>
      <c r="H23" s="115" t="s">
        <v>3488</v>
      </c>
      <c r="I23" s="115" t="s">
        <v>3488</v>
      </c>
      <c r="J23" s="115" t="s">
        <v>3488</v>
      </c>
      <c r="K23" s="115" t="s">
        <v>3488</v>
      </c>
      <c r="L23" s="115" t="s">
        <v>3488</v>
      </c>
      <c r="M23" s="115" t="s">
        <v>3488</v>
      </c>
      <c r="N23" s="115" t="s">
        <v>3488</v>
      </c>
      <c r="O23" s="115" t="s">
        <v>3488</v>
      </c>
    </row>
    <row r="24" spans="1:15">
      <c r="A24" t="s">
        <v>300</v>
      </c>
      <c r="B24" s="114" t="s">
        <v>3488</v>
      </c>
      <c r="C24" s="115" t="s">
        <v>3488</v>
      </c>
      <c r="D24" s="115" t="s">
        <v>3488</v>
      </c>
      <c r="E24" s="115" t="s">
        <v>3488</v>
      </c>
      <c r="F24" s="115" t="s">
        <v>3488</v>
      </c>
      <c r="G24" s="115" t="s">
        <v>3488</v>
      </c>
      <c r="H24" s="115" t="s">
        <v>3488</v>
      </c>
      <c r="I24" s="115" t="s">
        <v>3488</v>
      </c>
      <c r="J24" s="115" t="s">
        <v>3488</v>
      </c>
      <c r="K24" s="115" t="s">
        <v>3488</v>
      </c>
      <c r="L24" s="115" t="s">
        <v>3488</v>
      </c>
      <c r="M24" s="115" t="s">
        <v>3488</v>
      </c>
      <c r="N24" s="115" t="s">
        <v>3488</v>
      </c>
      <c r="O24" s="115" t="s">
        <v>3488</v>
      </c>
    </row>
    <row r="25" spans="1:15">
      <c r="A25" t="s">
        <v>302</v>
      </c>
      <c r="B25" s="114" t="s">
        <v>3488</v>
      </c>
      <c r="C25" s="115" t="s">
        <v>3488</v>
      </c>
      <c r="D25" s="115" t="s">
        <v>3488</v>
      </c>
      <c r="E25" s="115" t="s">
        <v>3488</v>
      </c>
      <c r="F25" s="115" t="s">
        <v>3488</v>
      </c>
      <c r="G25" s="115" t="s">
        <v>3488</v>
      </c>
      <c r="H25" s="115" t="s">
        <v>3488</v>
      </c>
      <c r="I25" s="115" t="s">
        <v>3488</v>
      </c>
      <c r="J25" s="115" t="s">
        <v>3488</v>
      </c>
      <c r="K25" s="115" t="s">
        <v>3488</v>
      </c>
      <c r="L25" s="115" t="s">
        <v>3488</v>
      </c>
      <c r="M25" s="115" t="s">
        <v>3488</v>
      </c>
      <c r="N25" s="115" t="s">
        <v>3488</v>
      </c>
      <c r="O25" s="115" t="s">
        <v>3488</v>
      </c>
    </row>
    <row r="26" spans="1:15" hidden="1"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A369" s="14"/>
      <c r="C369" s="14"/>
    </row>
    <row r="370" spans="1:3" hidden="1">
      <c r="A370" s="14"/>
      <c r="C370" s="14"/>
    </row>
    <row r="371" spans="1:3" hidden="1">
      <c r="A371" s="16"/>
      <c r="C371" s="14"/>
    </row>
    <row r="372" spans="1:3" hidden="1"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E20" sqref="E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7" width="9.140625" style="14" hidden="1"/>
    <col min="48" max="52" width="0" style="14" hidden="1"/>
    <col min="53" max="16384" width="9.140625" style="14" hidden="1"/>
  </cols>
  <sheetData>
    <row r="1" spans="1:22">
      <c r="A1" s="2" t="s">
        <v>0</v>
      </c>
      <c r="B1" s="63" t="s">
        <v>3487</v>
      </c>
    </row>
    <row r="2" spans="1:22">
      <c r="A2" s="2" t="s">
        <v>1</v>
      </c>
      <c r="B2" s="10" t="s">
        <v>2694</v>
      </c>
    </row>
    <row r="3" spans="1:22">
      <c r="A3" s="2" t="s">
        <v>2</v>
      </c>
      <c r="B3" s="21" t="s">
        <v>2695</v>
      </c>
    </row>
    <row r="4" spans="1:22">
      <c r="A4" s="2" t="s">
        <v>3</v>
      </c>
      <c r="B4" s="64" t="s">
        <v>165</v>
      </c>
    </row>
    <row r="5" spans="1:22" s="16" customFormat="1">
      <c r="A5" s="35" t="s">
        <v>92</v>
      </c>
      <c r="B5" s="36" t="s">
        <v>46</v>
      </c>
      <c r="C5" s="36" t="s">
        <v>80</v>
      </c>
      <c r="D5" s="36" t="s">
        <v>48</v>
      </c>
      <c r="E5" s="36" t="s">
        <v>49</v>
      </c>
      <c r="F5" s="36" t="s">
        <v>67</v>
      </c>
      <c r="G5" s="36" t="s">
        <v>68</v>
      </c>
      <c r="H5" s="36" t="s">
        <v>50</v>
      </c>
      <c r="I5" s="36" t="s">
        <v>51</v>
      </c>
      <c r="J5" s="36" t="s">
        <v>144</v>
      </c>
      <c r="K5" s="36" t="s">
        <v>155</v>
      </c>
      <c r="L5" s="36" t="s">
        <v>145</v>
      </c>
      <c r="M5" s="36" t="s">
        <v>69</v>
      </c>
      <c r="N5" s="36" t="s">
        <v>54</v>
      </c>
      <c r="O5" s="37" t="s">
        <v>151</v>
      </c>
      <c r="Q5" s="14"/>
    </row>
    <row r="6" spans="1:22" s="16" customFormat="1">
      <c r="A6" s="107" t="s">
        <v>3488</v>
      </c>
      <c r="B6" s="108" t="s">
        <v>3488</v>
      </c>
      <c r="C6" s="108" t="s">
        <v>3488</v>
      </c>
      <c r="D6" s="108" t="s">
        <v>3488</v>
      </c>
      <c r="E6" s="108" t="s">
        <v>3488</v>
      </c>
      <c r="F6" s="23" t="s">
        <v>70</v>
      </c>
      <c r="G6" s="23" t="s">
        <v>71</v>
      </c>
      <c r="H6" s="108" t="s">
        <v>3488</v>
      </c>
      <c r="I6" s="23" t="s">
        <v>7</v>
      </c>
      <c r="J6" s="23" t="s">
        <v>7</v>
      </c>
      <c r="K6" s="23" t="s">
        <v>152</v>
      </c>
      <c r="L6" s="23" t="s">
        <v>6</v>
      </c>
      <c r="M6" s="23" t="s">
        <v>7</v>
      </c>
      <c r="N6" s="23" t="s">
        <v>7</v>
      </c>
      <c r="O6" s="24" t="s">
        <v>7</v>
      </c>
    </row>
    <row r="7" spans="1:22" s="18" customFormat="1" ht="20.25">
      <c r="A7" s="109" t="s">
        <v>3488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72</v>
      </c>
      <c r="M7" s="6" t="s">
        <v>73</v>
      </c>
      <c r="N7" s="6" t="s">
        <v>74</v>
      </c>
      <c r="O7" s="26" t="s">
        <v>75</v>
      </c>
      <c r="P7" s="27"/>
    </row>
    <row r="8" spans="1:22" s="18" customFormat="1" ht="20.25">
      <c r="A8" s="19" t="s">
        <v>148</v>
      </c>
      <c r="B8" s="110" t="s">
        <v>3488</v>
      </c>
      <c r="C8" s="110" t="s">
        <v>3488</v>
      </c>
      <c r="D8" s="110" t="s">
        <v>3488</v>
      </c>
      <c r="E8" s="110" t="s">
        <v>3488</v>
      </c>
      <c r="F8" s="110" t="s">
        <v>3488</v>
      </c>
      <c r="G8" s="110" t="s">
        <v>3488</v>
      </c>
      <c r="H8" s="110" t="s">
        <v>3488</v>
      </c>
      <c r="I8" s="110" t="s">
        <v>3488</v>
      </c>
      <c r="J8" s="110" t="s">
        <v>3488</v>
      </c>
      <c r="K8" s="56">
        <v>0</v>
      </c>
      <c r="L8" s="56">
        <v>0</v>
      </c>
      <c r="M8" s="110" t="s">
        <v>3488</v>
      </c>
      <c r="N8" s="57">
        <v>0</v>
      </c>
      <c r="O8" s="57">
        <v>0</v>
      </c>
      <c r="P8" s="27"/>
    </row>
    <row r="9" spans="1:22">
      <c r="A9" s="60" t="s">
        <v>170</v>
      </c>
      <c r="B9" s="114" t="s">
        <v>3488</v>
      </c>
      <c r="C9" s="114" t="s">
        <v>3488</v>
      </c>
      <c r="D9" s="114" t="s">
        <v>3488</v>
      </c>
      <c r="E9" s="114" t="s">
        <v>3488</v>
      </c>
      <c r="F9" s="114" t="s">
        <v>3488</v>
      </c>
      <c r="G9" s="62">
        <v>0</v>
      </c>
      <c r="H9" s="114" t="s">
        <v>3488</v>
      </c>
      <c r="I9" s="114" t="s">
        <v>3488</v>
      </c>
      <c r="J9" s="114" t="s">
        <v>3488</v>
      </c>
      <c r="K9" s="62">
        <v>0</v>
      </c>
      <c r="L9" s="62">
        <v>0</v>
      </c>
      <c r="M9" s="114" t="s">
        <v>3488</v>
      </c>
      <c r="N9" s="61">
        <v>0</v>
      </c>
      <c r="O9" s="61">
        <v>0</v>
      </c>
      <c r="P9" s="13"/>
      <c r="Q9" s="13"/>
      <c r="R9" s="13"/>
      <c r="S9" s="13"/>
      <c r="T9" s="13"/>
      <c r="U9" s="13"/>
      <c r="V9" s="13"/>
    </row>
    <row r="10" spans="1:22">
      <c r="A10" s="60" t="s">
        <v>1812</v>
      </c>
      <c r="B10" s="114" t="s">
        <v>3488</v>
      </c>
      <c r="C10" s="114" t="s">
        <v>3488</v>
      </c>
      <c r="D10" s="114" t="s">
        <v>3488</v>
      </c>
      <c r="E10" s="114" t="s">
        <v>3488</v>
      </c>
      <c r="F10" s="114" t="s">
        <v>3488</v>
      </c>
      <c r="G10" s="62">
        <v>0</v>
      </c>
      <c r="H10" s="114" t="s">
        <v>3488</v>
      </c>
      <c r="I10" s="114" t="s">
        <v>3488</v>
      </c>
      <c r="J10" s="114" t="s">
        <v>3488</v>
      </c>
      <c r="K10" s="62">
        <v>0</v>
      </c>
      <c r="L10" s="62">
        <v>0</v>
      </c>
      <c r="M10" s="114" t="s">
        <v>3488</v>
      </c>
      <c r="N10" s="61">
        <v>0</v>
      </c>
      <c r="O10" s="61">
        <v>0</v>
      </c>
      <c r="P10" s="13"/>
      <c r="Q10" s="13"/>
      <c r="R10" s="13"/>
      <c r="S10" s="13"/>
      <c r="T10" s="13"/>
      <c r="U10" s="13"/>
      <c r="V10" s="13"/>
    </row>
    <row r="11" spans="1:22">
      <c r="A11" t="s">
        <v>176</v>
      </c>
      <c r="B11" t="s">
        <v>176</v>
      </c>
      <c r="C11" t="s">
        <v>176</v>
      </c>
      <c r="D11" t="s">
        <v>176</v>
      </c>
      <c r="E11" s="114" t="s">
        <v>3488</v>
      </c>
      <c r="F11" s="114" t="s">
        <v>3488</v>
      </c>
      <c r="G11" s="58">
        <v>0</v>
      </c>
      <c r="H11" t="s">
        <v>176</v>
      </c>
      <c r="I11" s="59">
        <v>0</v>
      </c>
      <c r="J11" s="59">
        <v>0</v>
      </c>
      <c r="K11" s="58">
        <v>0</v>
      </c>
      <c r="L11" s="58">
        <v>0</v>
      </c>
      <c r="M11" s="59">
        <v>0</v>
      </c>
      <c r="N11" s="59">
        <v>0</v>
      </c>
      <c r="O11" s="59">
        <v>0</v>
      </c>
      <c r="P11" s="13"/>
      <c r="Q11" s="13"/>
      <c r="R11" s="13"/>
      <c r="S11" s="13"/>
      <c r="T11" s="13"/>
      <c r="U11" s="13"/>
      <c r="V11" s="13"/>
    </row>
    <row r="12" spans="1:22">
      <c r="A12" s="60" t="s">
        <v>1813</v>
      </c>
      <c r="B12" s="114" t="s">
        <v>3488</v>
      </c>
      <c r="C12" s="114" t="s">
        <v>3488</v>
      </c>
      <c r="D12" s="114" t="s">
        <v>3488</v>
      </c>
      <c r="E12" s="114" t="s">
        <v>3488</v>
      </c>
      <c r="F12" s="114" t="s">
        <v>3488</v>
      </c>
      <c r="G12" s="62">
        <v>0</v>
      </c>
      <c r="H12" s="114" t="s">
        <v>3488</v>
      </c>
      <c r="I12" s="114" t="s">
        <v>3488</v>
      </c>
      <c r="J12" s="114" t="s">
        <v>3488</v>
      </c>
      <c r="K12" s="62">
        <v>0</v>
      </c>
      <c r="L12" s="62">
        <v>0</v>
      </c>
      <c r="M12" s="114" t="s">
        <v>3488</v>
      </c>
      <c r="N12" s="61">
        <v>0</v>
      </c>
      <c r="O12" s="61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176</v>
      </c>
      <c r="B13" t="s">
        <v>176</v>
      </c>
      <c r="C13" t="s">
        <v>176</v>
      </c>
      <c r="D13" t="s">
        <v>176</v>
      </c>
      <c r="E13" s="114" t="s">
        <v>3488</v>
      </c>
      <c r="F13" s="114" t="s">
        <v>3488</v>
      </c>
      <c r="G13" s="58">
        <v>0</v>
      </c>
      <c r="H13" t="s">
        <v>176</v>
      </c>
      <c r="I13" s="59">
        <v>0</v>
      </c>
      <c r="J13" s="59">
        <v>0</v>
      </c>
      <c r="K13" s="58">
        <v>0</v>
      </c>
      <c r="L13" s="58">
        <v>0</v>
      </c>
      <c r="M13" s="59">
        <v>0</v>
      </c>
      <c r="N13" s="59">
        <v>0</v>
      </c>
      <c r="O13" s="59">
        <v>0</v>
      </c>
      <c r="P13" s="13"/>
      <c r="Q13" s="13"/>
      <c r="R13" s="13"/>
      <c r="S13" s="13"/>
      <c r="T13" s="13"/>
      <c r="U13" s="13"/>
      <c r="V13" s="13"/>
    </row>
    <row r="14" spans="1:22">
      <c r="A14" s="60" t="s">
        <v>305</v>
      </c>
      <c r="B14" s="114" t="s">
        <v>3488</v>
      </c>
      <c r="C14" s="114" t="s">
        <v>3488</v>
      </c>
      <c r="D14" s="114" t="s">
        <v>3488</v>
      </c>
      <c r="E14" s="114" t="s">
        <v>3488</v>
      </c>
      <c r="F14" s="114" t="s">
        <v>3488</v>
      </c>
      <c r="G14" s="62">
        <v>0</v>
      </c>
      <c r="H14" s="114" t="s">
        <v>3488</v>
      </c>
      <c r="I14" s="114" t="s">
        <v>3488</v>
      </c>
      <c r="J14" s="114" t="s">
        <v>3488</v>
      </c>
      <c r="K14" s="62">
        <v>0</v>
      </c>
      <c r="L14" s="62">
        <v>0</v>
      </c>
      <c r="M14" s="114" t="s">
        <v>3488</v>
      </c>
      <c r="N14" s="61">
        <v>0</v>
      </c>
      <c r="O14" s="61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176</v>
      </c>
      <c r="B15" t="s">
        <v>176</v>
      </c>
      <c r="C15" t="s">
        <v>176</v>
      </c>
      <c r="D15" t="s">
        <v>176</v>
      </c>
      <c r="E15" s="114" t="s">
        <v>3488</v>
      </c>
      <c r="F15" s="114" t="s">
        <v>3488</v>
      </c>
      <c r="G15" s="58">
        <v>0</v>
      </c>
      <c r="H15" t="s">
        <v>176</v>
      </c>
      <c r="I15" s="59">
        <v>0</v>
      </c>
      <c r="J15" s="59">
        <v>0</v>
      </c>
      <c r="K15" s="58">
        <v>0</v>
      </c>
      <c r="L15" s="58">
        <v>0</v>
      </c>
      <c r="M15" s="59">
        <v>0</v>
      </c>
      <c r="N15" s="59">
        <v>0</v>
      </c>
      <c r="O15" s="59">
        <v>0</v>
      </c>
      <c r="P15" s="13"/>
      <c r="Q15" s="13"/>
      <c r="R15" s="13"/>
      <c r="S15" s="13"/>
      <c r="T15" s="13"/>
      <c r="U15" s="13"/>
      <c r="V15" s="13"/>
    </row>
    <row r="16" spans="1:22">
      <c r="A16" s="60" t="s">
        <v>828</v>
      </c>
      <c r="B16" s="114" t="s">
        <v>3488</v>
      </c>
      <c r="C16" s="114" t="s">
        <v>3488</v>
      </c>
      <c r="D16" s="114" t="s">
        <v>3488</v>
      </c>
      <c r="E16" s="114" t="s">
        <v>3488</v>
      </c>
      <c r="F16" s="114" t="s">
        <v>3488</v>
      </c>
      <c r="G16" s="62">
        <v>0</v>
      </c>
      <c r="H16" s="114" t="s">
        <v>3488</v>
      </c>
      <c r="I16" s="114" t="s">
        <v>3488</v>
      </c>
      <c r="J16" s="114" t="s">
        <v>3488</v>
      </c>
      <c r="K16" s="62">
        <v>0</v>
      </c>
      <c r="L16" s="62">
        <v>0</v>
      </c>
      <c r="M16" s="114" t="s">
        <v>3488</v>
      </c>
      <c r="N16" s="61">
        <v>0</v>
      </c>
      <c r="O16" s="61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176</v>
      </c>
      <c r="B17" t="s">
        <v>176</v>
      </c>
      <c r="C17" t="s">
        <v>176</v>
      </c>
      <c r="D17" t="s">
        <v>176</v>
      </c>
      <c r="E17" s="114" t="s">
        <v>3488</v>
      </c>
      <c r="F17" s="114" t="s">
        <v>3488</v>
      </c>
      <c r="G17" s="58">
        <v>0</v>
      </c>
      <c r="H17" t="s">
        <v>176</v>
      </c>
      <c r="I17" s="59">
        <v>0</v>
      </c>
      <c r="J17" s="59">
        <v>0</v>
      </c>
      <c r="K17" s="58">
        <v>0</v>
      </c>
      <c r="L17" s="58">
        <v>0</v>
      </c>
      <c r="M17" s="59">
        <v>0</v>
      </c>
      <c r="N17" s="59">
        <v>0</v>
      </c>
      <c r="O17" s="59">
        <v>0</v>
      </c>
      <c r="P17" s="13"/>
      <c r="Q17" s="13"/>
      <c r="R17" s="13"/>
      <c r="S17" s="13"/>
      <c r="T17" s="13"/>
      <c r="U17" s="13"/>
      <c r="V17" s="13"/>
    </row>
    <row r="18" spans="1:22">
      <c r="A18" s="60" t="s">
        <v>187</v>
      </c>
      <c r="B18" s="114" t="s">
        <v>3488</v>
      </c>
      <c r="C18" s="115" t="s">
        <v>3488</v>
      </c>
      <c r="D18" s="115" t="s">
        <v>3488</v>
      </c>
      <c r="E18" s="115" t="s">
        <v>3488</v>
      </c>
      <c r="F18" s="115" t="s">
        <v>3488</v>
      </c>
      <c r="G18" s="62">
        <v>0</v>
      </c>
      <c r="H18" s="115" t="s">
        <v>3488</v>
      </c>
      <c r="I18" s="115" t="s">
        <v>3488</v>
      </c>
      <c r="J18" s="115" t="s">
        <v>3488</v>
      </c>
      <c r="K18" s="62">
        <v>0</v>
      </c>
      <c r="L18" s="62">
        <v>0</v>
      </c>
      <c r="M18" s="115" t="s">
        <v>3488</v>
      </c>
      <c r="N18" s="61">
        <v>0</v>
      </c>
      <c r="O18" s="61">
        <v>0</v>
      </c>
    </row>
    <row r="19" spans="1:22">
      <c r="A19" s="60" t="s">
        <v>306</v>
      </c>
      <c r="B19" s="114" t="s">
        <v>3488</v>
      </c>
      <c r="C19" s="115" t="s">
        <v>3488</v>
      </c>
      <c r="D19" s="115" t="s">
        <v>3488</v>
      </c>
      <c r="E19" s="115" t="s">
        <v>3488</v>
      </c>
      <c r="F19" s="115" t="s">
        <v>3488</v>
      </c>
      <c r="G19" s="62">
        <v>0</v>
      </c>
      <c r="H19" s="115" t="s">
        <v>3488</v>
      </c>
      <c r="I19" s="115" t="s">
        <v>3488</v>
      </c>
      <c r="J19" s="115" t="s">
        <v>3488</v>
      </c>
      <c r="K19" s="62">
        <v>0</v>
      </c>
      <c r="L19" s="62">
        <v>0</v>
      </c>
      <c r="M19" s="115" t="s">
        <v>3488</v>
      </c>
      <c r="N19" s="61">
        <v>0</v>
      </c>
      <c r="O19" s="61">
        <v>0</v>
      </c>
    </row>
    <row r="20" spans="1:22">
      <c r="A20" t="s">
        <v>176</v>
      </c>
      <c r="B20" t="s">
        <v>176</v>
      </c>
      <c r="C20" t="s">
        <v>176</v>
      </c>
      <c r="D20" t="s">
        <v>176</v>
      </c>
      <c r="E20" s="115" t="s">
        <v>3488</v>
      </c>
      <c r="F20" s="115" t="s">
        <v>3488</v>
      </c>
      <c r="G20" s="58">
        <v>0</v>
      </c>
      <c r="H20" t="s">
        <v>176</v>
      </c>
      <c r="I20" s="59">
        <v>0</v>
      </c>
      <c r="J20" s="59">
        <v>0</v>
      </c>
      <c r="K20" s="58">
        <v>0</v>
      </c>
      <c r="L20" s="58">
        <v>0</v>
      </c>
      <c r="M20" s="59">
        <v>0</v>
      </c>
      <c r="N20" s="59">
        <v>0</v>
      </c>
      <c r="O20" s="59">
        <v>0</v>
      </c>
    </row>
    <row r="21" spans="1:22">
      <c r="A21" s="60" t="s">
        <v>307</v>
      </c>
      <c r="B21" s="114" t="s">
        <v>3488</v>
      </c>
      <c r="C21" s="115" t="s">
        <v>3488</v>
      </c>
      <c r="D21" s="115" t="s">
        <v>3488</v>
      </c>
      <c r="E21" s="115" t="s">
        <v>3488</v>
      </c>
      <c r="F21" s="115" t="s">
        <v>3488</v>
      </c>
      <c r="G21" s="62">
        <v>0</v>
      </c>
      <c r="H21" s="115" t="s">
        <v>3488</v>
      </c>
      <c r="I21" s="115" t="s">
        <v>3488</v>
      </c>
      <c r="J21" s="115" t="s">
        <v>3488</v>
      </c>
      <c r="K21" s="62">
        <v>0</v>
      </c>
      <c r="L21" s="62">
        <v>0</v>
      </c>
      <c r="M21" s="115" t="s">
        <v>3488</v>
      </c>
      <c r="N21" s="61">
        <v>0</v>
      </c>
      <c r="O21" s="61">
        <v>0</v>
      </c>
    </row>
    <row r="22" spans="1:22">
      <c r="A22" t="s">
        <v>176</v>
      </c>
      <c r="B22" t="s">
        <v>176</v>
      </c>
      <c r="C22" t="s">
        <v>176</v>
      </c>
      <c r="D22" t="s">
        <v>176</v>
      </c>
      <c r="E22" s="115" t="s">
        <v>3488</v>
      </c>
      <c r="F22" s="115" t="s">
        <v>3488</v>
      </c>
      <c r="G22" s="58">
        <v>0</v>
      </c>
      <c r="H22" t="s">
        <v>176</v>
      </c>
      <c r="I22" s="59">
        <v>0</v>
      </c>
      <c r="J22" s="59">
        <v>0</v>
      </c>
      <c r="K22" s="58">
        <v>0</v>
      </c>
      <c r="L22" s="58">
        <v>0</v>
      </c>
      <c r="M22" s="59">
        <v>0</v>
      </c>
      <c r="N22" s="59">
        <v>0</v>
      </c>
      <c r="O22" s="59">
        <v>0</v>
      </c>
    </row>
    <row r="23" spans="1:22">
      <c r="A23" t="s">
        <v>189</v>
      </c>
      <c r="B23" s="114" t="s">
        <v>3488</v>
      </c>
      <c r="C23" s="115" t="s">
        <v>3488</v>
      </c>
      <c r="D23" s="115" t="s">
        <v>3488</v>
      </c>
      <c r="E23" s="115" t="s">
        <v>3488</v>
      </c>
      <c r="F23" s="115" t="s">
        <v>3488</v>
      </c>
      <c r="G23" s="115" t="s">
        <v>3488</v>
      </c>
      <c r="H23" s="115" t="s">
        <v>3488</v>
      </c>
      <c r="I23" s="115" t="s">
        <v>3488</v>
      </c>
      <c r="J23" s="115" t="s">
        <v>3488</v>
      </c>
      <c r="K23" s="115" t="s">
        <v>3488</v>
      </c>
      <c r="L23" s="115" t="s">
        <v>3488</v>
      </c>
      <c r="M23" s="115" t="s">
        <v>3488</v>
      </c>
      <c r="N23" s="115" t="s">
        <v>3488</v>
      </c>
      <c r="O23" s="115" t="s">
        <v>3488</v>
      </c>
    </row>
    <row r="24" spans="1:22">
      <c r="A24" t="s">
        <v>300</v>
      </c>
      <c r="B24" s="114" t="s">
        <v>3488</v>
      </c>
      <c r="C24" s="115" t="s">
        <v>3488</v>
      </c>
      <c r="D24" s="115" t="s">
        <v>3488</v>
      </c>
      <c r="E24" s="115" t="s">
        <v>3488</v>
      </c>
      <c r="F24" s="115" t="s">
        <v>3488</v>
      </c>
      <c r="G24" s="115" t="s">
        <v>3488</v>
      </c>
      <c r="H24" s="115" t="s">
        <v>3488</v>
      </c>
      <c r="I24" s="115" t="s">
        <v>3488</v>
      </c>
      <c r="J24" s="115" t="s">
        <v>3488</v>
      </c>
      <c r="K24" s="115" t="s">
        <v>3488</v>
      </c>
      <c r="L24" s="115" t="s">
        <v>3488</v>
      </c>
      <c r="M24" s="115" t="s">
        <v>3488</v>
      </c>
      <c r="N24" s="115" t="s">
        <v>3488</v>
      </c>
      <c r="O24" s="115" t="s">
        <v>3488</v>
      </c>
    </row>
    <row r="25" spans="1:22">
      <c r="A25" t="s">
        <v>301</v>
      </c>
      <c r="B25" s="114" t="s">
        <v>3488</v>
      </c>
      <c r="C25" s="115" t="s">
        <v>3488</v>
      </c>
      <c r="D25" s="115" t="s">
        <v>3488</v>
      </c>
      <c r="E25" s="115" t="s">
        <v>3488</v>
      </c>
      <c r="F25" s="115" t="s">
        <v>3488</v>
      </c>
      <c r="G25" s="115" t="s">
        <v>3488</v>
      </c>
      <c r="H25" s="115" t="s">
        <v>3488</v>
      </c>
      <c r="I25" s="115" t="s">
        <v>3488</v>
      </c>
      <c r="J25" s="115" t="s">
        <v>3488</v>
      </c>
      <c r="K25" s="115" t="s">
        <v>3488</v>
      </c>
      <c r="L25" s="115" t="s">
        <v>3488</v>
      </c>
      <c r="M25" s="115" t="s">
        <v>3488</v>
      </c>
      <c r="N25" s="115" t="s">
        <v>3488</v>
      </c>
      <c r="O25" s="115" t="s">
        <v>3488</v>
      </c>
    </row>
    <row r="26" spans="1:22">
      <c r="A26" t="s">
        <v>302</v>
      </c>
      <c r="B26" s="114" t="s">
        <v>3488</v>
      </c>
      <c r="C26" s="115" t="s">
        <v>3488</v>
      </c>
      <c r="D26" s="115" t="s">
        <v>3488</v>
      </c>
      <c r="E26" s="115" t="s">
        <v>3488</v>
      </c>
      <c r="F26" s="115" t="s">
        <v>3488</v>
      </c>
      <c r="G26" s="115" t="s">
        <v>3488</v>
      </c>
      <c r="H26" s="115" t="s">
        <v>3488</v>
      </c>
      <c r="I26" s="115" t="s">
        <v>3488</v>
      </c>
      <c r="J26" s="115" t="s">
        <v>3488</v>
      </c>
      <c r="K26" s="115" t="s">
        <v>3488</v>
      </c>
      <c r="L26" s="115" t="s">
        <v>3488</v>
      </c>
      <c r="M26" s="115" t="s">
        <v>3488</v>
      </c>
      <c r="N26" s="115" t="s">
        <v>3488</v>
      </c>
      <c r="O26" s="115" t="s">
        <v>3488</v>
      </c>
    </row>
    <row r="27" spans="1:22" hidden="1"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A372" s="14"/>
      <c r="C372" s="14"/>
    </row>
    <row r="373" spans="1:3" hidden="1">
      <c r="A373" s="14"/>
      <c r="C373" s="14"/>
    </row>
    <row r="374" spans="1:3" hidden="1">
      <c r="A374" s="16"/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2024-03-31T10:39:46Z</dcterms:modified>
</cp:coreProperties>
</file>