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7E727D2B-7159-4D83-8EA4-0A6A9664BDF9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קונצרני'!$A$6:$AH$313</definedName>
    <definedName name="_xlnm._FilterDatabase" localSheetId="21" hidden="1">הלוואות!$A$5:$AH$409</definedName>
    <definedName name="_xlnm._FilterDatabase" localSheetId="19" hidden="1">'לא סחיר - חוזים עתידיים'!$A$6:$AH$351</definedName>
    <definedName name="_xlnm._FilterDatabase" localSheetId="16" hidden="1">'לא סחיר - קרנות השקעה'!$A$6:$AH$6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קונצרני'!$A$1:$AZ$313</definedName>
    <definedName name="_xlnm.Print_Area" localSheetId="9">אופציות!$A$1:$AZ$35</definedName>
    <definedName name="_xlnm.Print_Area" localSheetId="21">הלוואות!$A$1:$AZ$409</definedName>
    <definedName name="_xlnm.Print_Area" localSheetId="24">'השקעה בחברות מוחזקות'!$A$1:$AZ$12</definedName>
    <definedName name="_xlnm.Print_Area" localSheetId="25">'השקעות אחרות '!$A$1:$AZ$30</definedName>
    <definedName name="_xlnm.Print_Area" localSheetId="23">'זכויות מקרקעין'!$A$1:$AZ$18</definedName>
    <definedName name="_xlnm.Print_Area" localSheetId="10">'חוזים עתידיים'!$A$1:$AZ$22</definedName>
    <definedName name="_xlnm.Print_Area" localSheetId="26">'יתרת התחייבות להשקעה'!$A$1:$AZ$35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עתידיים'!$A$1:$AZ$351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השקעה'!$A$1:$AZ$33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מזומנים!$A$1:$AZ$58</definedName>
    <definedName name="_xlnm.Print_Area" localSheetId="5">מניות!$A$1:$AZ$260</definedName>
    <definedName name="_xlnm.Print_Area" localSheetId="0">'סכום נכסי הקרן'!$A$1:$AZ$55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סל'!$A$1:$AZ$95</definedName>
    <definedName name="_xlnm.Print_Area" localSheetId="2">'תעודות התחייבות ממשלתיות'!$A$1:$AZ$65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8" i="20" l="1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1" i="20"/>
  <c r="J332" i="20"/>
  <c r="J333" i="20"/>
  <c r="J336" i="20"/>
  <c r="J337" i="20"/>
  <c r="J338" i="20"/>
  <c r="J339" i="20"/>
  <c r="J340" i="20"/>
  <c r="J341" i="20"/>
  <c r="J342" i="20"/>
  <c r="J344" i="20"/>
  <c r="J345" i="20"/>
  <c r="J346" i="20"/>
  <c r="J347" i="20"/>
  <c r="H343" i="20"/>
  <c r="H335" i="20"/>
  <c r="H330" i="20"/>
  <c r="H230" i="20"/>
  <c r="H20" i="20"/>
  <c r="J20" i="20" s="1"/>
  <c r="H11" i="20"/>
  <c r="K9" i="2"/>
  <c r="K10" i="2"/>
  <c r="K11" i="2"/>
  <c r="K12" i="2"/>
  <c r="K14" i="2"/>
  <c r="K15" i="2"/>
  <c r="K16" i="2"/>
  <c r="K17" i="2"/>
  <c r="K19" i="2"/>
  <c r="K20" i="2"/>
  <c r="K21" i="2"/>
  <c r="K22" i="2"/>
  <c r="K23" i="2"/>
  <c r="K24" i="2"/>
  <c r="K26" i="2"/>
  <c r="K27" i="2"/>
  <c r="K28" i="2"/>
  <c r="K30" i="2"/>
  <c r="K31" i="2"/>
  <c r="K32" i="2"/>
  <c r="K33" i="2"/>
  <c r="K34" i="2"/>
  <c r="K35" i="2"/>
  <c r="K36" i="2"/>
  <c r="K37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I38" i="2"/>
  <c r="J38" i="2" s="1"/>
  <c r="J37" i="2"/>
  <c r="J36" i="2"/>
  <c r="J35" i="2"/>
  <c r="J34" i="2"/>
  <c r="J33" i="2"/>
  <c r="J32" i="2"/>
  <c r="J31" i="2"/>
  <c r="J30" i="2"/>
  <c r="I29" i="2"/>
  <c r="K29" i="2" s="1"/>
  <c r="J28" i="2"/>
  <c r="J27" i="2"/>
  <c r="J26" i="2"/>
  <c r="I25" i="2"/>
  <c r="J25" i="2" s="1"/>
  <c r="J24" i="2"/>
  <c r="J23" i="2"/>
  <c r="J22" i="2"/>
  <c r="J21" i="2"/>
  <c r="J20" i="2"/>
  <c r="J19" i="2"/>
  <c r="I18" i="2"/>
  <c r="J18" i="2" s="1"/>
  <c r="J17" i="2"/>
  <c r="J16" i="2"/>
  <c r="J15" i="2"/>
  <c r="J14" i="2"/>
  <c r="I13" i="2"/>
  <c r="J13" i="2" s="1"/>
  <c r="J12" i="2"/>
  <c r="J11" i="2"/>
  <c r="J10" i="2"/>
  <c r="J9" i="2"/>
  <c r="J8" i="2"/>
  <c r="B31" i="27"/>
  <c r="B9" i="27"/>
  <c r="B8" i="27" l="1"/>
  <c r="C42" i="1" s="1"/>
  <c r="D42" i="1" s="1"/>
  <c r="J29" i="2"/>
  <c r="K18" i="2"/>
  <c r="K38" i="2"/>
  <c r="K25" i="2"/>
  <c r="K13" i="2"/>
  <c r="J230" i="20"/>
  <c r="J330" i="20"/>
  <c r="J335" i="20"/>
  <c r="H334" i="20"/>
  <c r="J343" i="20"/>
  <c r="H10" i="20"/>
  <c r="J11" i="20"/>
  <c r="H9" i="20" l="1"/>
  <c r="I334" i="20" s="1"/>
  <c r="J10" i="20"/>
  <c r="J334" i="20"/>
  <c r="I10" i="20" l="1"/>
  <c r="I13" i="20"/>
  <c r="I19" i="20"/>
  <c r="I25" i="20"/>
  <c r="I31" i="20"/>
  <c r="I37" i="20"/>
  <c r="I43" i="20"/>
  <c r="I49" i="20"/>
  <c r="I55" i="20"/>
  <c r="I61" i="20"/>
  <c r="I67" i="20"/>
  <c r="I73" i="20"/>
  <c r="I79" i="20"/>
  <c r="I85" i="20"/>
  <c r="I91" i="20"/>
  <c r="I97" i="20"/>
  <c r="I103" i="20"/>
  <c r="I109" i="20"/>
  <c r="I115" i="20"/>
  <c r="I121" i="20"/>
  <c r="I127" i="20"/>
  <c r="I133" i="20"/>
  <c r="I139" i="20"/>
  <c r="I145" i="20"/>
  <c r="I151" i="20"/>
  <c r="I157" i="20"/>
  <c r="I163" i="20"/>
  <c r="I169" i="20"/>
  <c r="I175" i="20"/>
  <c r="I181" i="20"/>
  <c r="I187" i="20"/>
  <c r="I193" i="20"/>
  <c r="I199" i="20"/>
  <c r="I205" i="20"/>
  <c r="I211" i="20"/>
  <c r="I217" i="20"/>
  <c r="I223" i="20"/>
  <c r="I229" i="20"/>
  <c r="I235" i="20"/>
  <c r="I241" i="20"/>
  <c r="I247" i="20"/>
  <c r="I253" i="20"/>
  <c r="I259" i="20"/>
  <c r="I265" i="20"/>
  <c r="I271" i="20"/>
  <c r="I277" i="20"/>
  <c r="I283" i="20"/>
  <c r="I289" i="20"/>
  <c r="I295" i="20"/>
  <c r="I301" i="20"/>
  <c r="I307" i="20"/>
  <c r="I313" i="20"/>
  <c r="I319" i="20"/>
  <c r="I325" i="20"/>
  <c r="I331" i="20"/>
  <c r="I337" i="20"/>
  <c r="I14" i="20"/>
  <c r="I20" i="20"/>
  <c r="I26" i="20"/>
  <c r="I32" i="20"/>
  <c r="I38" i="20"/>
  <c r="I44" i="20"/>
  <c r="I50" i="20"/>
  <c r="I56" i="20"/>
  <c r="I62" i="20"/>
  <c r="I68" i="20"/>
  <c r="I74" i="20"/>
  <c r="I80" i="20"/>
  <c r="I86" i="20"/>
  <c r="I92" i="20"/>
  <c r="I98" i="20"/>
  <c r="I104" i="20"/>
  <c r="I110" i="20"/>
  <c r="I116" i="20"/>
  <c r="I122" i="20"/>
  <c r="I128" i="20"/>
  <c r="I134" i="20"/>
  <c r="I140" i="20"/>
  <c r="I146" i="20"/>
  <c r="I152" i="20"/>
  <c r="I18" i="20"/>
  <c r="I28" i="20"/>
  <c r="I36" i="20"/>
  <c r="I46" i="20"/>
  <c r="I54" i="20"/>
  <c r="I64" i="20"/>
  <c r="I72" i="20"/>
  <c r="I82" i="20"/>
  <c r="I90" i="20"/>
  <c r="I100" i="20"/>
  <c r="I108" i="20"/>
  <c r="I118" i="20"/>
  <c r="I126" i="20"/>
  <c r="I136" i="20"/>
  <c r="I144" i="20"/>
  <c r="I154" i="20"/>
  <c r="I161" i="20"/>
  <c r="I168" i="20"/>
  <c r="I176" i="20"/>
  <c r="I183" i="20"/>
  <c r="I190" i="20"/>
  <c r="I197" i="20"/>
  <c r="I204" i="20"/>
  <c r="I212" i="20"/>
  <c r="I219" i="20"/>
  <c r="I226" i="20"/>
  <c r="I233" i="20"/>
  <c r="I240" i="20"/>
  <c r="I248" i="20"/>
  <c r="I255" i="20"/>
  <c r="I262" i="20"/>
  <c r="I269" i="20"/>
  <c r="I276" i="20"/>
  <c r="I284" i="20"/>
  <c r="I291" i="20"/>
  <c r="I298" i="20"/>
  <c r="I305" i="20"/>
  <c r="I312" i="20"/>
  <c r="I320" i="20"/>
  <c r="I327" i="20"/>
  <c r="I341" i="20"/>
  <c r="I9" i="20"/>
  <c r="I21" i="20"/>
  <c r="I29" i="20"/>
  <c r="I39" i="20"/>
  <c r="I47" i="20"/>
  <c r="I57" i="20"/>
  <c r="I65" i="20"/>
  <c r="I75" i="20"/>
  <c r="I83" i="20"/>
  <c r="I93" i="20"/>
  <c r="I101" i="20"/>
  <c r="I111" i="20"/>
  <c r="I119" i="20"/>
  <c r="I129" i="20"/>
  <c r="I137" i="20"/>
  <c r="I147" i="20"/>
  <c r="I155" i="20"/>
  <c r="I162" i="20"/>
  <c r="I170" i="20"/>
  <c r="I177" i="20"/>
  <c r="I184" i="20"/>
  <c r="I191" i="20"/>
  <c r="I198" i="20"/>
  <c r="I206" i="20"/>
  <c r="I213" i="20"/>
  <c r="I220" i="20"/>
  <c r="I227" i="20"/>
  <c r="I234" i="20"/>
  <c r="I242" i="20"/>
  <c r="I249" i="20"/>
  <c r="I256" i="20"/>
  <c r="I263" i="20"/>
  <c r="I270" i="20"/>
  <c r="I278" i="20"/>
  <c r="I285" i="20"/>
  <c r="I292" i="20"/>
  <c r="I299" i="20"/>
  <c r="I306" i="20"/>
  <c r="I314" i="20"/>
  <c r="I15" i="20"/>
  <c r="I27" i="20"/>
  <c r="I41" i="20"/>
  <c r="I53" i="20"/>
  <c r="I69" i="20"/>
  <c r="I81" i="20"/>
  <c r="I95" i="20"/>
  <c r="I107" i="20"/>
  <c r="I123" i="20"/>
  <c r="I135" i="20"/>
  <c r="I149" i="20"/>
  <c r="I160" i="20"/>
  <c r="I172" i="20"/>
  <c r="I182" i="20"/>
  <c r="I194" i="20"/>
  <c r="I203" i="20"/>
  <c r="I215" i="20"/>
  <c r="I225" i="20"/>
  <c r="I237" i="20"/>
  <c r="I246" i="20"/>
  <c r="I258" i="20"/>
  <c r="I268" i="20"/>
  <c r="I280" i="20"/>
  <c r="I290" i="20"/>
  <c r="I302" i="20"/>
  <c r="I311" i="20"/>
  <c r="I322" i="20"/>
  <c r="I339" i="20"/>
  <c r="I347" i="20"/>
  <c r="I16" i="20"/>
  <c r="I30" i="20"/>
  <c r="I42" i="20"/>
  <c r="I58" i="20"/>
  <c r="I70" i="20"/>
  <c r="I84" i="20"/>
  <c r="I96" i="20"/>
  <c r="I112" i="20"/>
  <c r="I124" i="20"/>
  <c r="I138" i="20"/>
  <c r="I150" i="20"/>
  <c r="I164" i="20"/>
  <c r="I173" i="20"/>
  <c r="I185" i="20"/>
  <c r="I195" i="20"/>
  <c r="I207" i="20"/>
  <c r="I216" i="20"/>
  <c r="I228" i="20"/>
  <c r="I238" i="20"/>
  <c r="I250" i="20"/>
  <c r="I260" i="20"/>
  <c r="I272" i="20"/>
  <c r="I281" i="20"/>
  <c r="I293" i="20"/>
  <c r="I303" i="20"/>
  <c r="I315" i="20"/>
  <c r="I323" i="20"/>
  <c r="I332" i="20"/>
  <c r="I340" i="20"/>
  <c r="I17" i="20"/>
  <c r="I33" i="20"/>
  <c r="I45" i="20"/>
  <c r="I59" i="20"/>
  <c r="I71" i="20"/>
  <c r="I87" i="20"/>
  <c r="I99" i="20"/>
  <c r="I113" i="20"/>
  <c r="I125" i="20"/>
  <c r="I141" i="20"/>
  <c r="I153" i="20"/>
  <c r="I165" i="20"/>
  <c r="I174" i="20"/>
  <c r="I186" i="20"/>
  <c r="I196" i="20"/>
  <c r="I208" i="20"/>
  <c r="I218" i="20"/>
  <c r="I239" i="20"/>
  <c r="I251" i="20"/>
  <c r="I261" i="20"/>
  <c r="I273" i="20"/>
  <c r="I282" i="20"/>
  <c r="I294" i="20"/>
  <c r="I304" i="20"/>
  <c r="I23" i="20"/>
  <c r="I51" i="20"/>
  <c r="I77" i="20"/>
  <c r="I105" i="20"/>
  <c r="I131" i="20"/>
  <c r="I158" i="20"/>
  <c r="I179" i="20"/>
  <c r="I201" i="20"/>
  <c r="I222" i="20"/>
  <c r="I244" i="20"/>
  <c r="I266" i="20"/>
  <c r="I287" i="20"/>
  <c r="I309" i="20"/>
  <c r="I324" i="20"/>
  <c r="I336" i="20"/>
  <c r="I24" i="20"/>
  <c r="I52" i="20"/>
  <c r="I78" i="20"/>
  <c r="I106" i="20"/>
  <c r="I132" i="20"/>
  <c r="I159" i="20"/>
  <c r="I180" i="20"/>
  <c r="I202" i="20"/>
  <c r="I224" i="20"/>
  <c r="I245" i="20"/>
  <c r="I267" i="20"/>
  <c r="I288" i="20"/>
  <c r="I310" i="20"/>
  <c r="I326" i="20"/>
  <c r="I338" i="20"/>
  <c r="I34" i="20"/>
  <c r="I60" i="20"/>
  <c r="I88" i="20"/>
  <c r="I114" i="20"/>
  <c r="I142" i="20"/>
  <c r="I166" i="20"/>
  <c r="I188" i="20"/>
  <c r="I209" i="20"/>
  <c r="I231" i="20"/>
  <c r="I252" i="20"/>
  <c r="I274" i="20"/>
  <c r="I296" i="20"/>
  <c r="I316" i="20"/>
  <c r="I328" i="20"/>
  <c r="I342" i="20"/>
  <c r="J9" i="20"/>
  <c r="I35" i="20"/>
  <c r="I63" i="20"/>
  <c r="I89" i="20"/>
  <c r="I117" i="20"/>
  <c r="I143" i="20"/>
  <c r="I167" i="20"/>
  <c r="I189" i="20"/>
  <c r="I210" i="20"/>
  <c r="I232" i="20"/>
  <c r="I254" i="20"/>
  <c r="I275" i="20"/>
  <c r="I297" i="20"/>
  <c r="I317" i="20"/>
  <c r="I329" i="20"/>
  <c r="I344" i="20"/>
  <c r="I12" i="20"/>
  <c r="I40" i="20"/>
  <c r="I66" i="20"/>
  <c r="I94" i="20"/>
  <c r="I120" i="20"/>
  <c r="I148" i="20"/>
  <c r="I171" i="20"/>
  <c r="I192" i="20"/>
  <c r="I214" i="20"/>
  <c r="I236" i="20"/>
  <c r="I257" i="20"/>
  <c r="I279" i="20"/>
  <c r="I300" i="20"/>
  <c r="I318" i="20"/>
  <c r="I333" i="20"/>
  <c r="I345" i="20"/>
  <c r="I22" i="20"/>
  <c r="I48" i="20"/>
  <c r="I76" i="20"/>
  <c r="I102" i="20"/>
  <c r="I130" i="20"/>
  <c r="I156" i="20"/>
  <c r="I178" i="20"/>
  <c r="I200" i="20"/>
  <c r="I221" i="20"/>
  <c r="I243" i="20"/>
  <c r="I264" i="20"/>
  <c r="I286" i="20"/>
  <c r="I308" i="20"/>
  <c r="I321" i="20"/>
  <c r="I335" i="20"/>
  <c r="I346" i="20"/>
  <c r="I230" i="20"/>
  <c r="I343" i="20"/>
  <c r="I330" i="20"/>
  <c r="I11" i="20"/>
</calcChain>
</file>

<file path=xl/sharedStrings.xml><?xml version="1.0" encoding="utf-8"?>
<sst xmlns="http://schemas.openxmlformats.org/spreadsheetml/2006/main" count="16927" uniqueCount="3262">
  <si>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</si>
  <si>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</si>
  <si>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</si>
  <si>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</si>
  <si>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</si>
  <si>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</si>
  <si>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</si>
  <si>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</si>
  <si>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</si>
  <si>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</si>
  <si>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</si>
  <si>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</si>
  <si>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</si>
  <si>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</si>
  <si>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</si>
  <si>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</si>
  <si>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</si>
  <si>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</si>
  <si>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</si>
  <si>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</si>
  <si>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</si>
  <si>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</si>
  <si>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</si>
  <si>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</si>
  <si>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</si>
  <si>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</si>
  <si>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</si>
  <si>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</si>
  <si>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</si>
  <si>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</si>
  <si>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</si>
  <si>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</si>
  <si>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</si>
  <si>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</si>
  <si>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</si>
  <si>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</si>
  <si>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</si>
  <si>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</si>
  <si>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</si>
  <si>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</si>
  <si>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</si>
  <si>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</si>
  <si>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</si>
  <si>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</si>
  <si>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</si>
  <si>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</si>
  <si>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</si>
  <si>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</si>
  <si>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</si>
  <si>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</si>
  <si>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</si>
  <si>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</si>
  <si>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</si>
  <si>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</si>
  <si>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</si>
  <si>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</si>
  <si>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</si>
  <si>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</si>
  <si>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</si>
  <si>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</si>
  <si>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</si>
  <si>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</si>
  <si>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</si>
  <si>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</si>
  <si>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</si>
  <si>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</si>
  <si>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</si>
  <si>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</si>
  <si>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</si>
  <si>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</si>
  <si>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</si>
  <si>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</si>
  <si>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</si>
  <si>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</si>
  <si>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</si>
  <si>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</si>
  <si>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</si>
  <si>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</si>
  <si>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</si>
  <si>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</si>
  <si>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</si>
  <si>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</si>
  <si>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</si>
  <si>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</si>
  <si>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</si>
  <si>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</si>
  <si>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</si>
  <si>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</si>
  <si>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</si>
  <si>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</si>
  <si>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</si>
  <si>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</si>
  <si>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</si>
  <si>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</si>
  <si>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</si>
  <si>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</si>
  <si>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</si>
  <si>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</si>
  <si>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</si>
  <si>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</si>
  <si>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</si>
  <si>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</si>
  <si>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</si>
  <si>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</si>
  <si>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</si>
  <si>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</si>
  <si>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</si>
  <si>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</si>
  <si>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</si>
  <si>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</si>
  <si>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</si>
  <si>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</si>
  <si>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</si>
  <si>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</si>
  <si>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</si>
  <si>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</si>
  <si>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</si>
  <si>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</si>
  <si>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</si>
  <si>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</si>
  <si>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</si>
  <si>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</si>
  <si>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</si>
  <si>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</si>
  <si>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</si>
  <si>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</si>
  <si>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</si>
  <si>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</si>
  <si>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</si>
  <si>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</si>
  <si>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</si>
  <si>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</si>
  <si>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</si>
  <si>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</si>
  <si>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</si>
  <si>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</si>
  <si>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</si>
  <si>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</si>
  <si>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</si>
  <si>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</si>
  <si>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</si>
  <si>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</si>
  <si>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</si>
  <si>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</si>
  <si>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</si>
  <si>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</si>
  <si>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</si>
  <si>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</si>
  <si>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</si>
  <si>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</si>
  <si>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</si>
  <si>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</si>
  <si>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</si>
  <si>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</si>
  <si>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</si>
  <si>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</si>
  <si>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</si>
  <si>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</si>
  <si>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</si>
  <si>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</si>
  <si>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</si>
  <si>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</si>
  <si>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</si>
  <si>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</si>
  <si>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</si>
  <si>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1304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</si>
  <si>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</si>
  <si>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</si>
  <si>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</si>
  <si>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</si>
  <si>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</si>
  <si>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</si>
  <si>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</si>
  <si>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</si>
  <si>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</si>
  <si>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</si>
  <si>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</si>
  <si>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</si>
  <si>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</si>
  <si>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</si>
  <si>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</si>
  <si>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</si>
  <si>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</si>
  <si>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</si>
  <si>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</si>
  <si>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</si>
  <si>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</si>
  <si>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</si>
  <si>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</si>
  <si>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</si>
  <si>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</si>
  <si>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</si>
  <si>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</si>
  <si>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</si>
  <si>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</si>
  <si>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</si>
  <si>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</si>
  <si>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</si>
  <si>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</si>
  <si>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</si>
  <si>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</si>
  <si>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</si>
  <si>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</si>
  <si>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</si>
  <si>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</si>
  <si>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</si>
  <si>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</si>
  <si>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</si>
  <si>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</si>
  <si>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</si>
  <si>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</si>
  <si>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</si>
  <si>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</si>
  <si>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</si>
  <si>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</si>
  <si>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</si>
  <si>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</si>
  <si>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</si>
  <si>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</si>
  <si>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</si>
  <si>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</si>
  <si>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</si>
  <si>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</si>
  <si>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</si>
  <si>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</si>
  <si>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</si>
  <si>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</si>
  <si>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</si>
  <si>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</si>
  <si>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</si>
  <si>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</si>
  <si>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</si>
  <si>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</si>
  <si>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</si>
  <si>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</si>
  <si>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</si>
  <si>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</si>
  <si>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</si>
  <si>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</si>
  <si>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</si>
  <si>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</si>
  <si>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</si>
  <si>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</si>
  <si>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</si>
  <si>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</si>
  <si>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</si>
  <si>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</si>
  <si>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</si>
  <si>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</si>
  <si>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</si>
  <si>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</si>
  <si>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</si>
  <si>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</si>
  <si>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</si>
  <si>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</si>
  <si>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</si>
  <si>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</si>
  <si>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</si>
  <si>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</si>
  <si>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</si>
  <si>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</si>
  <si>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</si>
  <si>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</si>
  <si>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</si>
  <si>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</si>
  <si>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</si>
  <si>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</si>
  <si>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</si>
  <si>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</si>
  <si>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</si>
  <si>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</si>
  <si>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</si>
  <si>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</si>
  <si>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</si>
  <si>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</si>
  <si>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31/10/21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</si>
  <si>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</si>
  <si>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</si>
  <si>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</si>
  <si>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</si>
  <si>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</si>
  <si>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</si>
  <si>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</si>
  <si>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</si>
  <si>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</si>
  <si>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</si>
  <si>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</si>
  <si>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</si>
  <si>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</si>
  <si>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</si>
  <si>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</si>
  <si>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</si>
  <si>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</si>
  <si>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</si>
  <si>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</si>
  <si>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</si>
  <si>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</si>
  <si>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</si>
  <si>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</si>
  <si>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</si>
  <si>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</si>
  <si>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</si>
  <si>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</si>
  <si>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</si>
  <si>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</si>
  <si>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</si>
  <si>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</si>
  <si>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</si>
  <si>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</si>
  <si>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</si>
  <si>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</si>
  <si>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</si>
  <si>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</si>
  <si>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</si>
  <si>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</si>
  <si>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</si>
  <si>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</si>
  <si>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</si>
  <si>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</si>
  <si>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</si>
  <si>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</si>
  <si>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</si>
  <si>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</si>
  <si>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</si>
  <si>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</si>
  <si>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</si>
  <si>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</si>
  <si>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</si>
  <si>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</si>
  <si>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</si>
  <si>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</si>
  <si>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</si>
  <si>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</si>
  <si>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</si>
  <si>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</si>
  <si>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</si>
  <si>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</si>
  <si>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</si>
  <si>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</si>
  <si>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</si>
  <si>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</si>
  <si>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</si>
  <si>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</si>
  <si>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</si>
  <si>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</si>
  <si>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</si>
  <si>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</si>
  <si>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</si>
  <si>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</si>
  <si>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</si>
  <si>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</si>
  <si>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</si>
  <si>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</si>
  <si>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</si>
  <si>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</si>
  <si>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</si>
  <si>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</si>
  <si>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</si>
  <si>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</si>
  <si>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</si>
  <si>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</si>
  <si>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</si>
  <si>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</si>
  <si>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</si>
  <si>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</si>
  <si>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</si>
  <si>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</si>
  <si>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</si>
  <si>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</si>
  <si>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</si>
  <si>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</si>
  <si>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</si>
  <si>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</si>
  <si>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</si>
  <si>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</si>
  <si>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</si>
  <si>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</si>
  <si>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</si>
  <si>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</si>
  <si>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</si>
  <si>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</si>
  <si>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</si>
  <si>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</si>
  <si>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</si>
  <si>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</si>
  <si>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</si>
  <si>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</si>
  <si>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</si>
  <si>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</si>
  <si>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</si>
  <si>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</si>
  <si>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</si>
  <si>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</si>
  <si>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</si>
  <si>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</si>
  <si>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</si>
  <si>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</si>
  <si>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</si>
  <si>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</si>
  <si>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</si>
  <si>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</si>
  <si>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</si>
  <si>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</si>
  <si>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</si>
  <si>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</si>
  <si>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</si>
  <si>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</si>
  <si>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</si>
  <si>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</si>
  <si>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</si>
  <si>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</si>
  <si>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</si>
  <si>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</si>
  <si>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</si>
  <si>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</si>
  <si>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</si>
  <si>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</si>
  <si>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</si>
  <si>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</si>
  <si>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</si>
  <si>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</si>
  <si>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</si>
  <si>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</si>
  <si>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</si>
  <si>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</si>
  <si>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</si>
  <si>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</si>
  <si>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</si>
  <si>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</si>
  <si>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</si>
  <si>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</si>
  <si>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</si>
  <si>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</si>
  <si>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</si>
  <si>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</si>
  <si>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</si>
  <si>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</si>
  <si>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</si>
  <si>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</si>
  <si>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</si>
  <si>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</si>
  <si>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</si>
  <si>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</si>
  <si>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</si>
  <si>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</si>
  <si>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</si>
  <si>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</si>
  <si>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</si>
  <si>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</si>
  <si>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</si>
  <si>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</si>
  <si>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</si>
  <si>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</si>
  <si>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</si>
  <si>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</si>
  <si>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</si>
  <si>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</si>
  <si>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</si>
  <si>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</si>
  <si>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</si>
  <si>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</si>
  <si>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</si>
  <si>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</si>
  <si>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</si>
  <si>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</si>
  <si>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</si>
  <si>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</si>
  <si>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</si>
  <si>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</si>
  <si>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</si>
  <si>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</si>
  <si>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</si>
  <si>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</si>
  <si>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</si>
  <si>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</si>
  <si>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</si>
  <si>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</si>
  <si>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</si>
  <si>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</si>
  <si>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</si>
  <si>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</si>
  <si>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</si>
  <si>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</si>
  <si>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</si>
  <si>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</si>
  <si>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</si>
  <si>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</si>
  <si>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</si>
  <si>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</si>
  <si>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</si>
  <si>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</si>
  <si>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</si>
  <si>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</si>
  <si>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</si>
  <si>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</si>
  <si>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</si>
  <si>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</si>
  <si>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</si>
  <si>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</si>
  <si>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</si>
  <si>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</si>
  <si>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</si>
  <si>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</si>
  <si>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</si>
  <si>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</si>
  <si>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</si>
  <si>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</si>
  <si>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</si>
  <si>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</si>
  <si>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</si>
  <si>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</si>
  <si>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</si>
  <si>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</si>
  <si>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</si>
  <si>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</si>
  <si>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</si>
  <si>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</si>
  <si>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</si>
  <si>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</si>
  <si>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</si>
  <si>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</si>
  <si>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</si>
  <si>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</si>
  <si>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</si>
  <si>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</si>
  <si>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</si>
  <si>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</si>
  <si>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</si>
  <si>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</si>
  <si>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</si>
  <si>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</si>
  <si>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</si>
  <si>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</si>
  <si>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</si>
  <si>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</si>
  <si>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</si>
  <si>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</si>
  <si>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</si>
  <si>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</si>
  <si>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</si>
  <si>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</si>
  <si>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</si>
  <si>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</si>
  <si>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</si>
  <si>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</si>
  <si>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</si>
  <si>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</si>
  <si>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</si>
  <si>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</si>
  <si>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</si>
  <si>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</si>
  <si>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</si>
  <si>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</si>
  <si>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</si>
  <si>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</si>
  <si>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</si>
  <si>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</si>
  <si>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</si>
  <si>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</si>
  <si>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</si>
  <si>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</si>
  <si>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</si>
  <si>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</si>
  <si>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</si>
  <si>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</si>
  <si>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</si>
  <si>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</si>
  <si>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</si>
  <si>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</si>
  <si>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</si>
  <si>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</si>
  <si>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</si>
  <si>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</si>
  <si>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</si>
  <si>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</si>
  <si>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</si>
  <si>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</si>
  <si>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</si>
  <si>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</si>
  <si>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</si>
  <si>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</si>
  <si>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</si>
  <si>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</si>
  <si>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</si>
  <si>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</si>
  <si>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</si>
  <si>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</si>
  <si>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</si>
  <si>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</si>
  <si>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</si>
  <si>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</si>
  <si>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</si>
  <si>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</si>
  <si>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</si>
  <si>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</si>
  <si>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</si>
  <si>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</si>
  <si>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</si>
  <si>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</si>
  <si>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</si>
  <si>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</si>
  <si>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</si>
  <si>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</si>
  <si>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</si>
  <si>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</si>
  <si>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</si>
  <si>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</si>
  <si>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</si>
  <si>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</si>
  <si>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</si>
  <si>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</si>
  <si>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</si>
  <si>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</si>
  <si>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</si>
  <si>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</si>
  <si>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</si>
  <si>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</si>
  <si>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</si>
  <si>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</si>
  <si>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</si>
  <si>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</si>
  <si>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</si>
  <si>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</si>
  <si>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</si>
  <si>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</si>
  <si>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</si>
  <si>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</si>
  <si>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</si>
  <si>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</si>
  <si>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</si>
  <si>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</si>
  <si>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</si>
  <si>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</si>
  <si>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</si>
  <si>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</si>
  <si>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</si>
  <si>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</si>
  <si>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</si>
  <si>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</si>
  <si>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</si>
  <si>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</si>
  <si>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</si>
  <si>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</si>
  <si>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</si>
  <si>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</si>
  <si>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</si>
  <si>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</si>
  <si>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</si>
  <si>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</si>
  <si>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</si>
  <si>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</si>
  <si>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</si>
  <si>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</si>
  <si>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</si>
  <si>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</si>
  <si>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</si>
  <si>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</si>
  <si>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</si>
  <si>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</si>
  <si>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</si>
  <si>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</si>
  <si>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</si>
  <si>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</si>
  <si>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</si>
  <si>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</si>
  <si>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</si>
  <si>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</si>
  <si>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</si>
  <si>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</si>
  <si>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</si>
  <si>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</si>
  <si>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</si>
  <si>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</si>
  <si>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</si>
  <si>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</si>
  <si>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</si>
  <si>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</si>
  <si>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</si>
  <si>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</si>
  <si>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</si>
  <si>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</si>
  <si>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</si>
  <si>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</si>
  <si>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</si>
  <si>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</si>
  <si>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</si>
  <si>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</si>
  <si>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</si>
  <si>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</si>
  <si>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</si>
  <si>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</si>
  <si>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</si>
  <si>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</si>
  <si>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</si>
  <si>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</si>
  <si>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</si>
  <si>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</si>
  <si>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</si>
  <si>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</si>
  <si>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</si>
  <si>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</si>
  <si>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</si>
  <si>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</si>
  <si>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</si>
  <si>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</si>
  <si>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</si>
  <si>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</si>
  <si>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</si>
  <si>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</si>
  <si>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</si>
  <si>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</si>
  <si>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</si>
  <si>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</si>
  <si>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</si>
  <si>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</si>
  <si>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</si>
  <si>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</si>
  <si>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</si>
  <si>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</si>
  <si>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</si>
  <si>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</si>
  <si>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</si>
  <si>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</si>
  <si>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</si>
  <si>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</si>
  <si>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</si>
  <si>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</si>
  <si>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</si>
  <si>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</si>
  <si>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</si>
  <si>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</si>
  <si>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</si>
  <si>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</si>
  <si>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</si>
  <si>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</si>
  <si>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</si>
  <si>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</si>
  <si>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</si>
  <si>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</si>
  <si>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</si>
  <si>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</si>
  <si>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</si>
  <si>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</si>
  <si>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</si>
  <si>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</si>
  <si>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</si>
  <si>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</si>
  <si>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</si>
  <si>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</si>
  <si>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</si>
  <si>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</si>
  <si>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</si>
  <si>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</si>
  <si>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</si>
  <si>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</si>
  <si>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</si>
  <si>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</si>
  <si>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</si>
  <si>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</si>
  <si>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</si>
  <si>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</si>
  <si>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</si>
  <si>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</si>
  <si>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</si>
  <si>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</si>
  <si>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</si>
  <si>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</si>
  <si>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</si>
  <si>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</si>
  <si>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</si>
  <si>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</si>
  <si>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</si>
  <si>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</si>
  <si>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</si>
  <si>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</si>
  <si>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</si>
  <si>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</si>
  <si>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</si>
  <si>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</si>
  <si>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</si>
  <si>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</si>
  <si>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</si>
  <si>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</si>
  <si>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</si>
  <si>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</si>
  <si>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</si>
  <si>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</si>
  <si>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</si>
  <si>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</si>
  <si>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</si>
  <si>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</si>
  <si>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</si>
  <si>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</si>
  <si>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</si>
  <si>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</si>
  <si>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</si>
  <si>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</si>
  <si>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</si>
  <si>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</si>
  <si>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</si>
  <si>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</si>
  <si>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</si>
  <si>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</si>
  <si>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</si>
  <si>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</si>
  <si>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</si>
  <si>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</si>
  <si>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</si>
  <si>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</si>
  <si>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</si>
  <si>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</si>
  <si>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</si>
  <si>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</si>
  <si>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</si>
  <si>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</si>
  <si>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</si>
  <si>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</si>
  <si>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</si>
  <si>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</si>
  <si>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</si>
  <si>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</si>
  <si>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</si>
  <si>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</si>
  <si>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</si>
  <si>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</si>
  <si>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</si>
  <si>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</si>
  <si>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</si>
  <si>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</si>
  <si>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</si>
  <si>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</si>
  <si>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</si>
  <si>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</si>
  <si>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</si>
  <si>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</si>
  <si>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</si>
  <si>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</si>
  <si>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</si>
  <si>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</si>
  <si>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</si>
  <si>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</si>
  <si>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</si>
  <si>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</si>
  <si>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</si>
  <si>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</si>
  <si>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</si>
  <si>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</si>
  <si>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</si>
  <si>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</si>
  <si>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</si>
  <si>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</si>
  <si>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</si>
  <si>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</si>
  <si>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</si>
  <si>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</si>
  <si>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</si>
  <si>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</si>
  <si>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</si>
  <si>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</si>
  <si>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</si>
  <si>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</si>
  <si>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</si>
  <si>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</si>
  <si>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</si>
  <si>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</si>
  <si>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</si>
  <si>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</si>
  <si>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</si>
  <si>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</si>
  <si>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</si>
  <si>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</si>
  <si>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</si>
  <si>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</si>
  <si>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</si>
  <si>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</si>
  <si>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</si>
  <si>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</si>
  <si>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</si>
  <si>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</si>
  <si>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</si>
  <si>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</si>
  <si>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</si>
  <si>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</si>
  <si>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</si>
  <si>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</si>
  <si>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</si>
  <si>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</si>
  <si>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</si>
  <si>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</si>
  <si>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</si>
  <si>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</si>
  <si>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</si>
  <si>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</si>
  <si>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</si>
  <si>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</si>
  <si>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</si>
  <si>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</si>
  <si>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</si>
  <si>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</si>
  <si>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</si>
  <si>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</si>
  <si>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</si>
  <si>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</si>
  <si>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</si>
  <si>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</si>
  <si>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</si>
  <si>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</si>
  <si>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</si>
  <si>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</si>
  <si>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</si>
  <si>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</si>
  <si>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</si>
  <si>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</si>
  <si>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</si>
  <si>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</si>
  <si>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</si>
  <si>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</si>
  <si>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</si>
  <si>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</si>
  <si>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</si>
  <si>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</si>
  <si>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</si>
  <si>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</si>
  <si>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</si>
  <si>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</si>
  <si>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</si>
  <si>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</si>
  <si>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</si>
  <si>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</si>
  <si>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</si>
  <si>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</si>
  <si>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</si>
  <si>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</si>
  <si>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</si>
  <si>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</si>
  <si>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</si>
  <si>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</si>
  <si>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</si>
  <si>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</si>
  <si>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</si>
  <si>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</si>
  <si>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</si>
  <si>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</si>
  <si>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</si>
  <si>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</si>
  <si>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</si>
  <si>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</si>
  <si>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</si>
  <si>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</si>
  <si>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</si>
  <si>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</si>
  <si>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</si>
  <si>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</si>
  <si>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</si>
  <si>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</si>
  <si>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</si>
  <si>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</si>
  <si>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</si>
  <si>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</si>
  <si>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</si>
  <si>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</si>
  <si>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</si>
  <si>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</si>
  <si>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</si>
  <si>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</si>
  <si>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</si>
  <si>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</si>
  <si>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</si>
  <si>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</si>
  <si>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</si>
  <si>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</si>
  <si>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</si>
  <si>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</si>
  <si>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</si>
  <si>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</si>
  <si>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</si>
  <si>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</si>
  <si>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</si>
  <si>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</si>
  <si>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</si>
  <si>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</si>
  <si>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</si>
  <si>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</si>
  <si>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</si>
  <si>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</si>
  <si>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</si>
  <si>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</si>
  <si>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</si>
  <si>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</si>
  <si>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</si>
  <si>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</si>
  <si>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</si>
  <si>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</si>
  <si>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</si>
  <si>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</si>
  <si>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</si>
  <si>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</si>
  <si>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</si>
  <si>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</si>
  <si>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</si>
  <si>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</si>
  <si>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</si>
  <si>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</si>
  <si>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</si>
  <si>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</si>
  <si>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</si>
  <si>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</si>
  <si>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</si>
  <si>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</si>
  <si>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</si>
  <si>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</si>
  <si>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</si>
  <si>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</si>
  <si>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</si>
  <si>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</si>
  <si>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</si>
  <si>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</si>
  <si>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</si>
  <si>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</si>
  <si>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</si>
  <si>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</si>
  <si>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</si>
  <si>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</si>
  <si>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</si>
  <si>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</si>
  <si>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</si>
  <si>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</si>
  <si>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</si>
  <si>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</si>
  <si>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</si>
  <si>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</si>
  <si>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</si>
  <si>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</si>
  <si>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</si>
  <si>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</si>
  <si>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</si>
  <si>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</si>
  <si>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</si>
  <si>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</si>
  <si>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</si>
  <si>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</si>
  <si>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</si>
  <si>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</si>
  <si>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</si>
  <si>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</si>
  <si>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</si>
  <si>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</si>
  <si>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</si>
  <si>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</si>
  <si>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</si>
  <si>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</si>
  <si>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</si>
  <si>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</si>
  <si>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</si>
  <si>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</si>
  <si>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</si>
  <si>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</si>
  <si>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</si>
  <si>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</si>
  <si>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</si>
  <si>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</si>
  <si>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</si>
  <si>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</si>
  <si>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</si>
  <si>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</si>
  <si>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</si>
  <si>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</si>
  <si>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</si>
  <si>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</si>
  <si>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</si>
  <si>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</si>
  <si>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</si>
  <si>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</si>
  <si>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</si>
  <si>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</si>
  <si>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</si>
  <si>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</si>
  <si>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</si>
  <si>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</si>
  <si>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</si>
  <si>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</si>
  <si>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</si>
  <si>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</si>
  <si>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</si>
  <si>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</si>
  <si>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</si>
  <si>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</si>
  <si>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</si>
  <si>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</si>
  <si>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</si>
  <si>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</si>
  <si>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</si>
  <si>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</si>
  <si>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</si>
  <si>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</si>
  <si>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</si>
  <si>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</si>
  <si>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</si>
  <si>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</si>
  <si>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</si>
  <si>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</si>
  <si>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</si>
  <si>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</si>
  <si>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</si>
  <si>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</si>
  <si>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</si>
  <si>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</si>
  <si>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</si>
  <si>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</si>
  <si>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</si>
  <si>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</si>
  <si>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</si>
  <si>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</si>
  <si>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</si>
  <si>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</si>
  <si>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</si>
  <si>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</si>
  <si>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</si>
  <si>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</si>
  <si>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</si>
  <si>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</si>
  <si>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</si>
  <si>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</si>
  <si>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</si>
  <si>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</si>
  <si>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</si>
  <si>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</si>
  <si>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</si>
  <si>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</si>
  <si>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</si>
  <si>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</si>
  <si>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</si>
  <si>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</si>
  <si>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</si>
  <si>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</si>
  <si>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</si>
  <si>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</si>
  <si>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</si>
  <si>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</si>
  <si>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</si>
  <si>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</si>
  <si>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</si>
  <si>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</si>
  <si>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</si>
  <si>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</si>
  <si>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</si>
  <si>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</si>
  <si>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</si>
  <si>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</si>
  <si>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</si>
  <si>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</si>
  <si>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</si>
  <si>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</si>
  <si>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</si>
  <si>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</si>
  <si>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</si>
  <si>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</si>
  <si>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</si>
  <si>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</si>
  <si>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</si>
  <si>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</si>
  <si>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</si>
  <si>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</si>
  <si>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</si>
  <si>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</si>
  <si>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</si>
  <si>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</si>
  <si>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</si>
  <si>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</si>
  <si>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</si>
  <si>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</si>
  <si>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</si>
  <si>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</si>
  <si>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</si>
  <si>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</si>
  <si>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</si>
  <si>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</si>
  <si>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</si>
  <si>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</si>
  <si>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</si>
  <si>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</si>
  <si>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</si>
  <si>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</si>
  <si>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</si>
  <si>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</si>
  <si>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</si>
  <si>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</si>
  <si>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</si>
  <si>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</si>
  <si>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</si>
  <si>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</si>
  <si>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</si>
  <si>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</si>
  <si>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</si>
  <si>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</si>
  <si>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</si>
  <si>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</si>
  <si>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</si>
  <si>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</si>
  <si>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</si>
  <si>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</si>
  <si>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</si>
  <si>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</si>
  <si>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</si>
  <si>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</si>
  <si>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</si>
  <si>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</si>
  <si>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</si>
  <si>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</si>
  <si>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</si>
  <si>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</si>
  <si>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</si>
  <si>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</si>
  <si>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</si>
  <si>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</si>
  <si>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</si>
  <si>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</si>
  <si>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</si>
  <si>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</si>
  <si>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</si>
  <si>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</si>
  <si>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</si>
  <si>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</si>
  <si>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</si>
  <si>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</si>
  <si>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</si>
  <si>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</si>
  <si>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</si>
  <si>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</si>
  <si>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</si>
  <si>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</si>
  <si>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</si>
  <si>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</si>
  <si>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</si>
  <si>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</si>
  <si>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</si>
  <si>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</si>
  <si>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</si>
  <si>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</si>
  <si>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</si>
  <si>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</si>
  <si>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</si>
  <si>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</si>
  <si>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</si>
  <si>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</si>
  <si>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</si>
  <si>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</si>
  <si>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</si>
  <si>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</si>
  <si>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</si>
  <si>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</si>
  <si>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</si>
  <si>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</si>
  <si>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</si>
  <si>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</si>
  <si>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</si>
  <si>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</si>
  <si>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</si>
  <si>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</si>
  <si>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</si>
  <si>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</si>
  <si>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</si>
  <si>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</si>
  <si>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</si>
  <si>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</si>
  <si>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</si>
  <si>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</si>
  <si>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</si>
  <si>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</si>
  <si>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</si>
  <si>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</si>
  <si>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</si>
  <si>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</si>
  <si>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</si>
  <si>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</si>
  <si>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</si>
  <si>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</si>
  <si>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</si>
  <si>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</si>
  <si>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</si>
  <si>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</si>
  <si>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</si>
  <si>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</si>
  <si>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</si>
  <si>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</si>
  <si>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</si>
  <si>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</si>
  <si>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</si>
  <si>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</si>
  <si>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</si>
  <si>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</si>
  <si>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</si>
  <si>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</si>
  <si>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</si>
  <si>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</si>
  <si>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</si>
  <si>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</si>
  <si>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</si>
  <si>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</si>
  <si>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</si>
  <si>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</si>
  <si>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</si>
  <si>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</si>
  <si>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</si>
  <si>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</si>
  <si>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</si>
  <si>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</si>
  <si>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</si>
  <si>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</si>
  <si>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</si>
  <si>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</si>
  <si>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</si>
  <si>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</si>
  <si>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</si>
  <si>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</si>
  <si>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</si>
  <si>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</si>
  <si>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</si>
  <si>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</si>
  <si>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</si>
  <si>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</si>
  <si>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</si>
  <si>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</si>
  <si>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</si>
  <si>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</si>
  <si>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</si>
  <si>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</si>
  <si>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</si>
  <si>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</si>
  <si>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</si>
  <si>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</si>
  <si>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</si>
  <si>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</si>
  <si>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</si>
  <si>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</si>
  <si>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</si>
  <si>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</si>
  <si>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</si>
  <si>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</si>
  <si>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</si>
  <si>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</si>
  <si>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</si>
  <si>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</si>
  <si>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</si>
  <si>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</si>
  <si>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</si>
  <si>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</si>
  <si>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</si>
  <si>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</si>
  <si>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</si>
  <si>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</si>
  <si>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</si>
  <si>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</si>
  <si>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</si>
  <si>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</si>
  <si>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</si>
  <si>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</si>
  <si>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</si>
  <si>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</si>
  <si>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</si>
  <si>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</si>
  <si>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</si>
  <si>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</si>
  <si>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</si>
  <si>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</si>
  <si>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</si>
  <si>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</si>
  <si>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</si>
  <si>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</si>
  <si>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</si>
  <si>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</si>
  <si>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</si>
  <si>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</si>
  <si>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</si>
  <si>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</si>
  <si>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</si>
  <si>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</si>
  <si>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</si>
  <si>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</si>
  <si>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</si>
  <si>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</si>
  <si>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</si>
  <si>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</si>
  <si>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</si>
  <si>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</si>
  <si>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</si>
  <si>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</si>
  <si>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</si>
  <si>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</si>
  <si>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</si>
  <si>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</si>
  <si>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</si>
  <si>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</si>
  <si>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</si>
  <si>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</si>
  <si>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</si>
  <si>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</si>
  <si>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</si>
  <si>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</si>
  <si>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</si>
  <si>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</si>
  <si>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</si>
  <si>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</si>
  <si>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</si>
  <si>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</si>
  <si>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</si>
  <si>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</si>
  <si>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</si>
  <si>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</si>
  <si>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</si>
  <si>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</si>
  <si>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</si>
  <si>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</si>
  <si>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</si>
  <si>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</si>
  <si>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</si>
  <si>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</si>
  <si>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</si>
  <si>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</si>
  <si>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</si>
  <si>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</si>
  <si>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</si>
  <si>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</si>
  <si>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</si>
  <si>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</si>
  <si>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</si>
  <si>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</si>
  <si>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</si>
  <si>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</si>
  <si>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</si>
  <si>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</si>
  <si>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</si>
  <si>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</si>
  <si>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</si>
  <si>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</si>
  <si>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</si>
  <si>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</si>
  <si>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</si>
  <si>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</si>
  <si>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</si>
  <si>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</si>
  <si>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</si>
  <si>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</si>
  <si>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</si>
  <si>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</si>
  <si>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</si>
  <si>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</si>
  <si>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</si>
  <si>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</si>
  <si>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</si>
  <si>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</si>
  <si>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</si>
  <si>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</si>
  <si>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</si>
  <si>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</si>
  <si>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</si>
  <si>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</si>
  <si>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</si>
  <si>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</si>
  <si>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</si>
  <si>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</si>
  <si>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</si>
  <si>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</si>
  <si>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</si>
  <si>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</si>
  <si>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</si>
  <si>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</si>
  <si>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</si>
  <si>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</si>
  <si>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</si>
  <si>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</si>
  <si>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</si>
  <si>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</si>
  <si>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</si>
  <si>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</si>
  <si>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</si>
  <si>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</si>
  <si>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</si>
  <si>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</si>
  <si>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</si>
  <si>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</si>
  <si>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</si>
  <si>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</si>
  <si>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</si>
  <si>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</si>
  <si>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</si>
  <si>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</si>
  <si>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</si>
  <si>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</si>
  <si>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</si>
  <si>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</si>
  <si>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</si>
  <si>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</si>
  <si>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</si>
  <si>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</si>
  <si>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</si>
  <si>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</si>
  <si>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</si>
  <si>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</si>
  <si>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</si>
  <si>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</si>
  <si>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</si>
  <si>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</si>
  <si>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</si>
  <si>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</si>
  <si>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</si>
  <si>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</si>
  <si>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</si>
  <si>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</si>
  <si>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</si>
  <si>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</si>
  <si>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</si>
  <si>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</si>
  <si>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</si>
  <si>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</si>
  <si>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</si>
  <si>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</si>
  <si>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</si>
  <si>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</si>
  <si>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</si>
  <si>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</si>
  <si>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</si>
  <si>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</si>
  <si>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</si>
  <si>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</si>
  <si>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</si>
  <si>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</si>
  <si>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</si>
  <si>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</si>
  <si>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</si>
  <si>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</si>
  <si>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</si>
  <si>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</si>
  <si>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</si>
  <si>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</si>
  <si>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</si>
  <si>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</si>
  <si>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</si>
  <si>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</si>
  <si>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</si>
  <si>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</si>
  <si>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</si>
  <si>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</si>
  <si>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</si>
  <si>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</si>
  <si>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</si>
  <si>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</si>
  <si>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</si>
  <si>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</si>
  <si>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</si>
  <si>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</si>
  <si>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</si>
  <si>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</si>
  <si>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</si>
  <si>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</si>
  <si>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</si>
  <si>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</si>
  <si>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</si>
  <si>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</si>
  <si>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</si>
  <si>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</si>
  <si>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</si>
  <si>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</si>
  <si>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</si>
  <si>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</si>
  <si>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</si>
  <si>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</si>
  <si>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</si>
  <si>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</si>
  <si>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</si>
  <si>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</si>
  <si>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</si>
  <si>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</si>
  <si>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</si>
  <si>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</si>
  <si>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</si>
  <si>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</si>
  <si>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</si>
  <si>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</si>
  <si>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</si>
  <si>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</si>
  <si>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</si>
  <si>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</si>
  <si>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</si>
  <si>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</si>
  <si>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</si>
  <si>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</si>
  <si>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</si>
  <si>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</si>
  <si>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</si>
  <si>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</si>
  <si>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</si>
  <si>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</si>
  <si>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</si>
  <si>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</si>
  <si>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</si>
  <si>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</si>
  <si>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</si>
  <si>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</si>
  <si>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</si>
  <si>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</si>
  <si>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</si>
  <si>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</si>
  <si>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</si>
  <si>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</si>
  <si>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</si>
  <si>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</si>
  <si>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</si>
  <si>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</si>
  <si>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</si>
  <si>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</si>
  <si>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</si>
  <si>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</si>
  <si>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</si>
  <si>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</si>
  <si>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</si>
  <si>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</si>
  <si>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</si>
  <si>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</si>
  <si>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</si>
  <si>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</si>
  <si>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</si>
  <si>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</si>
  <si>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</si>
  <si>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</si>
  <si>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</si>
  <si>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</si>
  <si>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</si>
  <si>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</si>
  <si>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</si>
  <si>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</si>
  <si>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</si>
  <si>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</si>
  <si>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</si>
  <si>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</si>
  <si>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</si>
  <si>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</si>
  <si>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</si>
  <si>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</si>
  <si>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</si>
  <si>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</si>
  <si>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</si>
  <si>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</si>
  <si>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</si>
  <si>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</si>
  <si>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</si>
  <si>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</si>
  <si>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</si>
  <si>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</si>
  <si>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</si>
  <si>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</si>
  <si>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</si>
  <si>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</si>
  <si>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</si>
  <si>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</si>
  <si>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</si>
  <si>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</si>
  <si>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</si>
  <si>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</si>
  <si>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</si>
  <si>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</si>
  <si>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</si>
  <si>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</si>
  <si>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</si>
  <si>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</si>
  <si>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</si>
  <si>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</si>
  <si>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</si>
  <si>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</si>
  <si>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</si>
  <si>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</si>
  <si>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</si>
  <si>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</si>
  <si>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</si>
  <si>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</si>
  <si>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</si>
  <si>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</si>
  <si>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</si>
  <si>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</si>
  <si>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</si>
  <si>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</si>
  <si>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</si>
  <si>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</si>
  <si>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</si>
  <si>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</si>
  <si>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</si>
  <si>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</si>
  <si>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</si>
  <si>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</si>
  <si>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</si>
  <si>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</si>
  <si>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</si>
  <si>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</si>
  <si>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</si>
  <si>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</si>
  <si>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</si>
  <si>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</si>
  <si>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</si>
  <si>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</si>
  <si>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</si>
  <si>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</si>
  <si>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</si>
  <si>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</si>
  <si>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</si>
  <si>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</si>
  <si>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</si>
  <si>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</si>
  <si>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</si>
  <si>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</si>
  <si>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</si>
  <si>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</si>
  <si>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</si>
  <si>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</si>
  <si>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</si>
  <si>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</si>
  <si>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</si>
  <si>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</si>
  <si>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</si>
  <si>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</si>
  <si>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</si>
  <si>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</si>
  <si>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</si>
  <si>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</si>
  <si>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</si>
  <si>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</si>
  <si>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</si>
  <si>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</si>
  <si>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קסם ETF תלבונד 20- קסם קרנות נאמנות בע"מ</t>
  </si>
  <si>
    <t>1145960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</si>
  <si>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</si>
  <si>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</si>
  <si>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</si>
  <si>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</si>
  <si>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</si>
  <si>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</si>
  <si>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</si>
  <si>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</si>
  <si>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</si>
  <si>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</si>
  <si>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</si>
  <si>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</si>
  <si>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</si>
  <si>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</si>
  <si>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</si>
  <si>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</si>
  <si>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</si>
  <si>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</si>
  <si>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</si>
  <si>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</si>
  <si>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</si>
  <si>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</si>
  <si>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</si>
  <si>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</si>
  <si>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</si>
  <si>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</si>
  <si>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</si>
  <si>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</si>
  <si>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</si>
  <si>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</si>
  <si>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</si>
  <si>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</si>
  <si>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</si>
  <si>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</si>
  <si>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</si>
  <si>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</si>
  <si>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</si>
  <si>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</si>
  <si>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</si>
  <si>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</si>
  <si>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</si>
  <si>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</si>
  <si>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</si>
  <si>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</si>
  <si>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</si>
  <si>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</si>
  <si>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</si>
  <si>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</si>
  <si>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</si>
  <si>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</si>
  <si>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</si>
  <si>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</si>
  <si>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</si>
  <si>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</si>
  <si>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</si>
  <si>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</si>
  <si>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</si>
  <si>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</si>
  <si>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</si>
  <si>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</si>
  <si>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</si>
  <si>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</si>
  <si>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</si>
  <si>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</si>
  <si>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</si>
  <si>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</si>
  <si>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</si>
  <si>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</si>
  <si>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</si>
  <si>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</si>
  <si>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</si>
  <si>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</si>
  <si>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</si>
  <si>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</si>
  <si>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</si>
  <si>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</si>
  <si>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</si>
  <si>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</si>
  <si>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</si>
  <si>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</si>
  <si>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</si>
  <si>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</si>
  <si>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</si>
  <si>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</si>
  <si>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</si>
  <si>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</si>
  <si>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</si>
  <si>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</si>
  <si>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</si>
  <si>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</si>
  <si>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</si>
  <si>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</si>
  <si>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</si>
  <si>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</si>
  <si>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</si>
  <si>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</si>
  <si>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</si>
  <si>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</si>
  <si>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</si>
  <si>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</si>
  <si>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</si>
  <si>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</si>
  <si>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</si>
  <si>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</si>
  <si>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</si>
  <si>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</si>
  <si>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</si>
  <si>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</si>
  <si>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</si>
  <si>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</si>
  <si>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</si>
  <si>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</si>
  <si>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</si>
  <si>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</si>
  <si>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</si>
  <si>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</si>
  <si>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</si>
  <si>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</si>
  <si>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</si>
  <si>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</si>
  <si>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</si>
  <si>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</si>
  <si>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</si>
  <si>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</si>
  <si>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</si>
  <si>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</si>
  <si>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</si>
  <si>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</si>
  <si>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</si>
  <si>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</si>
  <si>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</si>
  <si>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</si>
  <si>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</si>
  <si>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</si>
  <si>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</si>
  <si>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</si>
  <si>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</si>
  <si>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</si>
  <si>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</si>
  <si>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</si>
  <si>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</si>
  <si>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</si>
  <si>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</si>
  <si>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</si>
  <si>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</si>
  <si>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</si>
  <si>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</si>
  <si>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</si>
  <si>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</si>
  <si>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</si>
  <si>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</si>
  <si>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</si>
  <si>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</si>
  <si>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</si>
  <si>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</si>
  <si>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</si>
  <si>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</si>
  <si>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</si>
  <si>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</si>
  <si>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</si>
  <si>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</si>
  <si>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</si>
  <si>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</si>
  <si>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</si>
  <si>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</si>
  <si>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</si>
  <si>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</si>
  <si>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</si>
  <si>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</si>
  <si>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</si>
  <si>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</si>
  <si>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</si>
  <si>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</si>
  <si>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</si>
  <si>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</si>
  <si>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</si>
  <si>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</si>
  <si>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</si>
  <si>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</si>
  <si>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</si>
  <si>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</si>
  <si>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</si>
  <si>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</si>
  <si>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29/07/20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</si>
  <si>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</si>
  <si>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</si>
  <si>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</si>
  <si>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</si>
  <si>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</si>
  <si>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</si>
  <si>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</si>
  <si>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</si>
  <si>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</si>
  <si>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</si>
  <si>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</si>
  <si>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</si>
  <si>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</si>
  <si>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</si>
  <si>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</si>
  <si>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</si>
  <si>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</si>
  <si>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</si>
  <si>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</si>
  <si>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</si>
  <si>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</si>
  <si>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</si>
  <si>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</si>
  <si>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</si>
  <si>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</si>
  <si>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</si>
  <si>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</si>
  <si>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24/01/18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</si>
  <si>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</si>
  <si>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</si>
  <si>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</si>
  <si>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</si>
  <si>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</si>
  <si>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</si>
  <si>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</si>
  <si>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</si>
  <si>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</si>
  <si>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</si>
  <si>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</si>
  <si>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</si>
  <si>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</si>
  <si>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</si>
  <si>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</si>
  <si>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</si>
  <si>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</si>
  <si>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</si>
  <si>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</si>
  <si>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</si>
  <si>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</si>
  <si>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</si>
  <si>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</si>
  <si>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</si>
  <si>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</si>
  <si>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</si>
  <si>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</si>
  <si>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</si>
  <si>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</si>
  <si>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</si>
  <si>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</si>
  <si>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</si>
  <si>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</si>
  <si>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</si>
  <si>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סה"כ קרנות הון סיכון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</si>
  <si>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</si>
  <si>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</si>
  <si>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</si>
  <si>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</si>
  <si>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</si>
  <si>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</si>
  <si>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</si>
  <si>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</si>
  <si>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</si>
  <si>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</si>
  <si>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</si>
  <si>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</si>
  <si>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</si>
  <si>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</si>
  <si>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</si>
  <si>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</si>
  <si>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</si>
  <si>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סה"כ קרנות השקעה אחרות בחו"ל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</si>
  <si>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</si>
  <si>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</si>
  <si>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</si>
  <si>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</si>
  <si>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</si>
  <si>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</si>
  <si>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</si>
  <si>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</si>
  <si>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</si>
  <si>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</si>
  <si>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</si>
  <si>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</si>
  <si>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</si>
  <si>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</si>
  <si>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</si>
  <si>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</si>
  <si>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</si>
  <si>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</si>
  <si>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</si>
  <si>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</si>
  <si>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</si>
  <si>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</si>
  <si>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</si>
  <si>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</si>
  <si>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</si>
  <si>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</si>
  <si>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</si>
  <si>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</si>
  <si>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</si>
  <si>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</si>
  <si>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</si>
  <si>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</si>
  <si>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</si>
  <si>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</si>
  <si>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</si>
  <si>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</si>
  <si>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</si>
  <si>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</si>
  <si>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</si>
  <si>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</si>
  <si>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</si>
  <si>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</si>
  <si>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</si>
  <si>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</si>
  <si>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</si>
  <si>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</si>
  <si>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</si>
  <si>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</si>
  <si>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</si>
  <si>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</si>
  <si>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</si>
  <si>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</si>
  <si>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</si>
  <si>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</si>
  <si>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</si>
  <si>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</si>
  <si>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</si>
  <si>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</si>
  <si>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4693</t>
  </si>
  <si>
    <t>425769</t>
  </si>
  <si>
    <t>455714</t>
  </si>
  <si>
    <t>474664</t>
  </si>
  <si>
    <t>7520</t>
  </si>
  <si>
    <t>8115</t>
  </si>
  <si>
    <t>8349</t>
  </si>
  <si>
    <t>371197</t>
  </si>
  <si>
    <t>379497</t>
  </si>
  <si>
    <t>372051</t>
  </si>
  <si>
    <t>371707</t>
  </si>
  <si>
    <t>29991703</t>
  </si>
  <si>
    <t>AA</t>
  </si>
  <si>
    <t>66241</t>
  </si>
  <si>
    <t>17/09/13</t>
  </si>
  <si>
    <t>8370</t>
  </si>
  <si>
    <t>513783</t>
  </si>
  <si>
    <t>519337</t>
  </si>
  <si>
    <t>530503</t>
  </si>
  <si>
    <t>70231</t>
  </si>
  <si>
    <t>7569</t>
  </si>
  <si>
    <t>7703</t>
  </si>
  <si>
    <t>7783</t>
  </si>
  <si>
    <t>8036</t>
  </si>
  <si>
    <t>8294</t>
  </si>
  <si>
    <t>8935</t>
  </si>
  <si>
    <t>535850</t>
  </si>
  <si>
    <t>6835</t>
  </si>
  <si>
    <t>7124</t>
  </si>
  <si>
    <t>7206</t>
  </si>
  <si>
    <t>7340</t>
  </si>
  <si>
    <t>7936</t>
  </si>
  <si>
    <t>AA-</t>
  </si>
  <si>
    <t>13/09/20</t>
  </si>
  <si>
    <t>7937</t>
  </si>
  <si>
    <t>8063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</si>
  <si>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</si>
  <si>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</si>
  <si>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</si>
  <si>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</si>
  <si>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</si>
  <si>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</si>
  <si>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</si>
  <si>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</si>
  <si>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</si>
  <si>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</si>
  <si>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</si>
  <si>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</si>
  <si>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</si>
  <si>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</si>
  <si>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</si>
  <si>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</si>
  <si>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</si>
  <si>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</si>
  <si>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</si>
  <si>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</si>
  <si>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</si>
  <si>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</si>
  <si>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</si>
  <si>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</si>
  <si>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</si>
  <si>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</si>
  <si>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</si>
  <si>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</si>
  <si>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</si>
  <si>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</si>
  <si>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</si>
  <si>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</si>
  <si>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</si>
  <si>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</si>
  <si>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</si>
  <si>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2968</t>
  </si>
  <si>
    <t>4605</t>
  </si>
  <si>
    <t>4606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</si>
  <si>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</si>
  <si>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</si>
  <si>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</si>
  <si>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</si>
  <si>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</si>
  <si>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</si>
  <si>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</si>
  <si>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</si>
  <si>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</si>
  <si>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</si>
  <si>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</si>
  <si>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</si>
  <si>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</si>
  <si>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</si>
  <si>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</si>
  <si>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</si>
  <si>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</si>
  <si>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</si>
  <si>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</si>
  <si>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</si>
  <si>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</si>
  <si>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</si>
  <si>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</si>
  <si>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</si>
  <si>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</si>
  <si>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</si>
  <si>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</si>
  <si>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</si>
  <si>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</si>
  <si>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</si>
  <si>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</si>
  <si>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</si>
  <si>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</si>
  <si>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</si>
  <si>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</si>
  <si>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</si>
  <si>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</si>
  <si>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</si>
  <si>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</si>
  <si>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</si>
  <si>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</si>
  <si>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</si>
  <si>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</si>
  <si>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</si>
  <si>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</si>
  <si>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7490</t>
  </si>
  <si>
    <t>72971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</si>
  <si>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</si>
  <si>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</si>
  <si>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</si>
  <si>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</si>
  <si>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</si>
  <si>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</si>
  <si>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</si>
  <si>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</si>
  <si>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</si>
  <si>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</si>
  <si>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</si>
  <si>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</si>
  <si>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</si>
  <si>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</si>
  <si>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</si>
  <si>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</si>
  <si>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</si>
  <si>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</si>
  <si>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9796</t>
  </si>
  <si>
    <t>3364</t>
  </si>
  <si>
    <t>458869</t>
  </si>
  <si>
    <t>458870</t>
  </si>
  <si>
    <t>364477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</si>
  <si>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</si>
  <si>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</si>
  <si>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</si>
  <si>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</si>
  <si>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</si>
  <si>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</si>
  <si>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</si>
  <si>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</si>
  <si>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454874</t>
  </si>
  <si>
    <t>462345</t>
  </si>
  <si>
    <t>28/02/17</t>
  </si>
  <si>
    <t>8171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</si>
  <si>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</si>
  <si>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</si>
  <si>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</si>
  <si>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</si>
  <si>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</si>
  <si>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</si>
  <si>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</si>
  <si>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</si>
  <si>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02/02/23</t>
  </si>
  <si>
    <t>9713</t>
  </si>
  <si>
    <t>15/08/23</t>
  </si>
  <si>
    <t>6853</t>
  </si>
  <si>
    <t>7573</t>
  </si>
  <si>
    <t>7801</t>
  </si>
  <si>
    <t>7980</t>
  </si>
  <si>
    <t>510443</t>
  </si>
  <si>
    <t>520411</t>
  </si>
  <si>
    <t>7192</t>
  </si>
  <si>
    <t>525737</t>
  </si>
  <si>
    <t>475998</t>
  </si>
  <si>
    <t>485027</t>
  </si>
  <si>
    <t>494921</t>
  </si>
  <si>
    <t>6685</t>
  </si>
  <si>
    <t>4410</t>
  </si>
  <si>
    <t>29991704</t>
  </si>
  <si>
    <t>8924</t>
  </si>
  <si>
    <t>9267</t>
  </si>
  <si>
    <t>03/10/22</t>
  </si>
  <si>
    <t>9592</t>
  </si>
  <si>
    <t>9912</t>
  </si>
  <si>
    <t>392454</t>
  </si>
  <si>
    <t>71340</t>
  </si>
  <si>
    <t>487742</t>
  </si>
  <si>
    <t>05/06/18</t>
  </si>
  <si>
    <t>4565</t>
  </si>
  <si>
    <t>8380</t>
  </si>
  <si>
    <t>08/04/21</t>
  </si>
  <si>
    <t>439968</t>
  </si>
  <si>
    <t>445945</t>
  </si>
  <si>
    <t>455056</t>
  </si>
  <si>
    <t>472012</t>
  </si>
  <si>
    <t>490961</t>
  </si>
  <si>
    <t>520889</t>
  </si>
  <si>
    <t>414968</t>
  </si>
  <si>
    <t>8503</t>
  </si>
  <si>
    <t>8610</t>
  </si>
  <si>
    <t>9284</t>
  </si>
  <si>
    <t>429027</t>
  </si>
  <si>
    <t>482153</t>
  </si>
  <si>
    <t>9120</t>
  </si>
  <si>
    <t>16/06/22</t>
  </si>
  <si>
    <t>93941</t>
  </si>
  <si>
    <t>7355</t>
  </si>
  <si>
    <t>539177</t>
  </si>
  <si>
    <t>8047</t>
  </si>
  <si>
    <t>7265</t>
  </si>
  <si>
    <t>7342</t>
  </si>
  <si>
    <t>501113</t>
  </si>
  <si>
    <t>514296</t>
  </si>
  <si>
    <t>520294</t>
  </si>
  <si>
    <t>6471</t>
  </si>
  <si>
    <t>529736</t>
  </si>
  <si>
    <t>6720</t>
  </si>
  <si>
    <t>6818</t>
  </si>
  <si>
    <t>6925</t>
  </si>
  <si>
    <t>70481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</si>
  <si>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</si>
  <si>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</si>
  <si>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</si>
  <si>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</si>
  <si>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</si>
  <si>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</si>
  <si>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</si>
  <si>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</si>
  <si>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</si>
  <si>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</si>
  <si>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</si>
  <si>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</si>
  <si>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</si>
  <si>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80760</t>
  </si>
  <si>
    <t>9311</t>
  </si>
  <si>
    <t>15/11/22</t>
  </si>
  <si>
    <t>8811</t>
  </si>
  <si>
    <t>20/12/21</t>
  </si>
  <si>
    <t>455954</t>
  </si>
  <si>
    <t>28/12/16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</si>
  <si>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</si>
  <si>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</si>
  <si>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</si>
  <si>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</si>
  <si>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</si>
  <si>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</si>
  <si>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</si>
  <si>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</si>
  <si>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</si>
  <si>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</si>
  <si>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</si>
  <si>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</si>
  <si>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</si>
  <si>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</si>
  <si>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</si>
  <si>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</si>
  <si>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</si>
  <si>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</si>
  <si>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</si>
  <si>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</si>
  <si>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</si>
  <si>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</si>
  <si>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</si>
  <si>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</si>
  <si>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</si>
  <si>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</si>
  <si>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</si>
  <si>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</si>
  <si>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</si>
  <si>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</si>
  <si>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</si>
  <si>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</si>
  <si>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</si>
  <si>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</si>
  <si>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</si>
  <si>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</si>
  <si>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</si>
  <si>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</si>
  <si>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</si>
  <si>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01/03/21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</si>
  <si>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</si>
  <si>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</si>
  <si>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</si>
  <si>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</si>
  <si>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</si>
  <si>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</si>
  <si>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</si>
  <si>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</si>
  <si>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</si>
  <si>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</si>
  <si>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</si>
  <si>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</si>
  <si>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4314</t>
  </si>
  <si>
    <t>443656</t>
  </si>
  <si>
    <t>908395160</t>
  </si>
  <si>
    <t>384577</t>
  </si>
  <si>
    <t>403836</t>
  </si>
  <si>
    <t>415814</t>
  </si>
  <si>
    <t>433981</t>
  </si>
  <si>
    <t>482977</t>
  </si>
  <si>
    <t>491620</t>
  </si>
  <si>
    <t>505821</t>
  </si>
  <si>
    <t>524544</t>
  </si>
  <si>
    <t>77390</t>
  </si>
  <si>
    <t>463236</t>
  </si>
  <si>
    <t>455012</t>
  </si>
  <si>
    <t>472334</t>
  </si>
  <si>
    <t>440022</t>
  </si>
  <si>
    <t>345369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</si>
  <si>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</si>
  <si>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</si>
  <si>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</si>
  <si>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</si>
  <si>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</si>
  <si>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</si>
  <si>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</si>
  <si>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</si>
  <si>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508506</t>
  </si>
  <si>
    <t>75980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</si>
  <si>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</si>
  <si>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</si>
  <si>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</si>
  <si>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</si>
  <si>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</si>
  <si>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</si>
  <si>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</si>
  <si>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</si>
  <si>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</si>
  <si>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</si>
  <si>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</si>
  <si>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</si>
  <si>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</si>
  <si>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</si>
  <si>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</si>
  <si>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</si>
  <si>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</si>
  <si>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</si>
  <si>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</si>
  <si>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</si>
  <si>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</si>
  <si>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</si>
  <si>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</si>
  <si>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</si>
  <si>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</si>
  <si>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</si>
  <si>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</si>
  <si>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</si>
  <si>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</si>
  <si>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</si>
  <si>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</si>
  <si>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</si>
  <si>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</si>
  <si>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</si>
  <si>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</si>
  <si>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</si>
  <si>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</si>
  <si>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</si>
  <si>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</si>
  <si>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</si>
  <si>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</si>
  <si>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</si>
  <si>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</si>
  <si>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</si>
  <si>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</si>
  <si>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6872</t>
  </si>
  <si>
    <t>6812</t>
  </si>
  <si>
    <t>7258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</si>
  <si>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</si>
  <si>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</si>
  <si>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</si>
  <si>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</si>
  <si>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</si>
  <si>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</si>
  <si>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</si>
  <si>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</si>
  <si>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</si>
  <si>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</si>
  <si>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</si>
  <si>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</si>
  <si>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</si>
  <si>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</si>
  <si>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</si>
  <si>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</si>
  <si>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</si>
  <si>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</si>
  <si>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</si>
  <si>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</si>
  <si>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</si>
  <si>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</si>
  <si>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</si>
  <si>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</si>
  <si>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</si>
  <si>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</si>
  <si>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</si>
  <si>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</si>
  <si>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</si>
  <si>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</si>
  <si>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</si>
  <si>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</si>
  <si>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</si>
  <si>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</si>
  <si>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</si>
  <si>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</si>
  <si>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</si>
  <si>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</si>
  <si>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</si>
  <si>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</si>
  <si>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</si>
  <si>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</si>
  <si>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</si>
  <si>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</si>
  <si>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</si>
  <si>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</si>
  <si>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</si>
  <si>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</si>
  <si>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</si>
  <si>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</si>
  <si>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</si>
  <si>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</si>
  <si>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</si>
  <si>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</si>
  <si>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</si>
  <si>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</si>
  <si>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</si>
  <si>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</si>
  <si>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</si>
  <si>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</si>
  <si>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</si>
  <si>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</si>
  <si>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</si>
  <si>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</si>
  <si>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</si>
  <si>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</si>
  <si>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</si>
  <si>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</si>
  <si>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</si>
  <si>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</si>
  <si>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</si>
  <si>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</si>
  <si>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</si>
  <si>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</si>
  <si>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</si>
  <si>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</si>
  <si>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</si>
  <si>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</si>
  <si>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</si>
  <si>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</si>
  <si>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</si>
  <si>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</si>
  <si>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</si>
  <si>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</si>
  <si>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</si>
  <si>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</si>
  <si>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</si>
  <si>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</si>
  <si>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</si>
  <si>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</si>
  <si>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</si>
  <si>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</si>
  <si>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</si>
  <si>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</si>
  <si>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</si>
  <si>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</si>
  <si>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</si>
  <si>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</si>
  <si>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</si>
  <si>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</si>
  <si>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</si>
  <si>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</si>
  <si>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</si>
  <si>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</si>
  <si>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</si>
  <si>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</si>
  <si>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</si>
  <si>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</si>
  <si>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</si>
  <si>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מקפת תקציבית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</si>
  <si>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</si>
  <si>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</si>
  <si>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</si>
  <si>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</si>
  <si>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</si>
  <si>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</si>
  <si>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</si>
  <si>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</si>
  <si>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</si>
  <si>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</si>
  <si>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</si>
  <si>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</si>
  <si>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</si>
  <si>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</si>
  <si>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</si>
  <si>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</si>
  <si>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</si>
  <si>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</si>
  <si>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</si>
  <si>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</si>
  <si>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</si>
  <si>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</si>
  <si>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</si>
  <si>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</si>
  <si>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</si>
  <si>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</si>
  <si>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</si>
  <si>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</si>
  <si>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</si>
  <si>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</si>
  <si>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</si>
  <si>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</si>
  <si>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</si>
  <si>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</si>
  <si>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</si>
  <si>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</si>
  <si>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</si>
  <si>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</si>
  <si>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</si>
  <si>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</si>
  <si>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</si>
  <si>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</si>
  <si>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</si>
  <si>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</si>
  <si>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</si>
  <si>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</si>
  <si>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</si>
  <si>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</si>
  <si>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</si>
  <si>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</si>
  <si>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</si>
  <si>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</si>
  <si>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</si>
  <si>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</si>
  <si>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</si>
  <si>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</si>
  <si>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</si>
  <si>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</si>
  <si>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</si>
  <si>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</si>
  <si>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</si>
  <si>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</si>
  <si>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</si>
  <si>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</si>
  <si>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</si>
  <si>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</si>
  <si>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</si>
  <si>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</si>
  <si>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</si>
  <si>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</si>
  <si>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</si>
  <si>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</si>
  <si>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</si>
  <si>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</si>
  <si>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</si>
  <si>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</si>
  <si>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</si>
  <si>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</si>
  <si>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</si>
  <si>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</si>
  <si>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</si>
  <si>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</si>
  <si>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</si>
  <si>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</si>
  <si>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</si>
  <si>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</si>
  <si>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</si>
  <si>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</si>
  <si>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</si>
  <si>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</si>
  <si>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</si>
  <si>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</si>
  <si>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</si>
  <si>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</si>
  <si>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</si>
  <si>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</si>
  <si>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</si>
  <si>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</si>
  <si>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</si>
  <si>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</si>
  <si>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</si>
  <si>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</si>
  <si>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</si>
  <si>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</si>
  <si>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</si>
  <si>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</si>
  <si>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</si>
  <si>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</si>
  <si>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</si>
  <si>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</si>
  <si>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</si>
  <si>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</si>
  <si>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</si>
  <si>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</si>
  <si>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</si>
  <si>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</si>
  <si>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</si>
  <si>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</si>
  <si>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</si>
  <si>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</si>
  <si>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</si>
  <si>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</si>
  <si>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</si>
  <si>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</si>
  <si>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</si>
  <si>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</si>
  <si>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</si>
  <si>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</si>
  <si>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</si>
  <si>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</si>
  <si>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</si>
  <si>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</si>
  <si>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</si>
  <si>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</si>
  <si>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</si>
  <si>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</si>
  <si>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</si>
  <si>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</si>
  <si>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</si>
  <si>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</si>
  <si>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</si>
  <si>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</si>
  <si>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</si>
  <si>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</si>
  <si>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</si>
  <si>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</si>
  <si>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</si>
  <si>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</si>
  <si>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</si>
  <si>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</si>
  <si>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</si>
  <si>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</si>
  <si>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</si>
  <si>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</si>
  <si>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</si>
  <si>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</si>
  <si>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</si>
  <si>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</si>
  <si>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</si>
  <si>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</si>
  <si>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</si>
  <si>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</si>
  <si>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</si>
  <si>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</si>
  <si>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</si>
  <si>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</si>
  <si>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</si>
  <si>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</si>
  <si>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</si>
  <si>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</si>
  <si>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</si>
  <si>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</si>
  <si>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</si>
  <si>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</si>
  <si>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</si>
  <si>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</si>
  <si>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</si>
  <si>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</si>
  <si>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</si>
  <si>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</si>
  <si>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</si>
  <si>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</si>
  <si>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</si>
  <si>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</si>
  <si>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</si>
  <si>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</si>
  <si>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</si>
  <si>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</si>
  <si>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</si>
  <si>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</si>
  <si>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</si>
  <si>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</si>
  <si>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</si>
  <si>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</si>
  <si>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</si>
  <si>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</si>
  <si>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</si>
  <si>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</si>
  <si>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</si>
  <si>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</si>
  <si>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</si>
  <si>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</si>
  <si>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</si>
  <si>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</si>
  <si>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</si>
  <si>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</si>
  <si>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</si>
  <si>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</si>
  <si>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</si>
  <si>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</si>
  <si>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</si>
  <si>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</si>
  <si>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</si>
  <si>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</si>
  <si>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</si>
  <si>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</si>
  <si>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</si>
  <si>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</si>
  <si>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</si>
  <si>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</si>
  <si>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</si>
  <si>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</si>
  <si>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</si>
  <si>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</si>
  <si>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</si>
  <si>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</si>
  <si>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</si>
  <si>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</si>
  <si>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</si>
  <si>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</si>
  <si>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</si>
  <si>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</si>
  <si>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</si>
  <si>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</si>
  <si>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</si>
  <si>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</si>
  <si>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</si>
  <si>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</si>
  <si>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</si>
  <si>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</si>
  <si>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</si>
  <si>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</si>
  <si>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</si>
  <si>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</si>
  <si>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</si>
  <si>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</si>
  <si>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</si>
  <si>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</si>
  <si>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</si>
  <si>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</si>
  <si>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</si>
  <si>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</si>
  <si>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</si>
  <si>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</si>
  <si>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</si>
  <si>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</si>
  <si>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</si>
  <si>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</si>
  <si>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</si>
  <si>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</si>
  <si>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</si>
  <si>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</si>
  <si>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</si>
  <si>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</si>
  <si>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</si>
  <si>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</si>
  <si>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</si>
  <si>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</si>
  <si>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</si>
  <si>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</si>
  <si>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</si>
  <si>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</si>
  <si>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</si>
  <si>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</si>
  <si>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</si>
  <si>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</si>
  <si>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</si>
  <si>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</si>
  <si>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</si>
  <si>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</si>
  <si>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</si>
  <si>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</si>
  <si>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</si>
  <si>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</si>
  <si>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</si>
  <si>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</si>
  <si>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</si>
  <si>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</si>
  <si>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</si>
  <si>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</si>
  <si>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</si>
  <si>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</si>
  <si>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</si>
  <si>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</si>
  <si>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</si>
  <si>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</si>
  <si>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</si>
  <si>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</si>
  <si>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</si>
  <si>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</si>
  <si>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</si>
  <si>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</si>
  <si>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</si>
  <si>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</si>
  <si>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</si>
  <si>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</si>
  <si>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</si>
  <si>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</si>
  <si>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</si>
  <si>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</si>
  <si>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</si>
  <si>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</si>
  <si>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</si>
  <si>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</si>
  <si>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</si>
  <si>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</si>
  <si>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</si>
  <si>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</si>
  <si>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</si>
  <si>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</si>
  <si>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</si>
  <si>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</si>
  <si>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</si>
  <si>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</si>
  <si>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</si>
  <si>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</si>
  <si>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</si>
  <si>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</si>
  <si>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</si>
  <si>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</si>
  <si>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</si>
  <si>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</si>
  <si>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</si>
  <si>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</si>
  <si>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</si>
  <si>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</si>
  <si>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</si>
  <si>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</si>
  <si>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</si>
  <si>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</si>
  <si>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</si>
  <si>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</si>
  <si>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</si>
  <si>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</si>
  <si>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</si>
  <si>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</si>
  <si>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</si>
  <si>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</si>
  <si>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</si>
  <si>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</si>
  <si>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</si>
  <si>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</si>
  <si>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</si>
  <si>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</si>
  <si>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</si>
  <si>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</si>
  <si>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</si>
  <si>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</si>
  <si>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</si>
  <si>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</si>
  <si>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</si>
  <si>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</si>
  <si>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</si>
  <si>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</si>
  <si>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</si>
  <si>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</si>
  <si>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</si>
  <si>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</si>
  <si>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</si>
  <si>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</si>
  <si>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</si>
  <si>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</si>
  <si>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</si>
  <si>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</si>
  <si>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</si>
  <si>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</si>
  <si>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</si>
  <si>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</si>
  <si>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</si>
  <si>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</si>
  <si>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</si>
  <si>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</si>
  <si>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</si>
  <si>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</si>
  <si>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</si>
  <si>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</si>
  <si>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</si>
  <si>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</si>
  <si>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</si>
  <si>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</si>
  <si>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</si>
  <si>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</si>
  <si>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</si>
  <si>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</si>
  <si>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</si>
  <si>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</si>
  <si>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</si>
  <si>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</si>
  <si>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</si>
  <si>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</si>
  <si>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</si>
  <si>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</si>
  <si>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</si>
  <si>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</si>
  <si>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</si>
  <si>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</si>
  <si>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</si>
  <si>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</si>
  <si>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</si>
  <si>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</si>
  <si>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</si>
  <si>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</si>
  <si>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</si>
  <si>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</si>
  <si>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</si>
  <si>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</si>
  <si>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</si>
  <si>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</si>
  <si>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</si>
  <si>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</si>
  <si>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</si>
  <si>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</si>
  <si>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</si>
  <si>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</si>
  <si>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</si>
  <si>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</si>
  <si>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</si>
  <si>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</si>
  <si>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+USD/-ILS 3.6536 28-05-24 (10) -344</t>
  </si>
  <si>
    <t>10000625</t>
  </si>
  <si>
    <t>+USD/-ILS 3.6895 28-05-24 (10) -330</t>
  </si>
  <si>
    <t>10000626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</si>
  <si>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</si>
  <si>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</si>
  <si>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</si>
  <si>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</si>
  <si>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</si>
  <si>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</si>
  <si>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</si>
  <si>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</si>
  <si>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</si>
  <si>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</si>
  <si>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</si>
  <si>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</si>
  <si>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</si>
  <si>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</si>
  <si>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</si>
  <si>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</si>
  <si>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</si>
  <si>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</si>
  <si>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</si>
  <si>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</si>
  <si>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</si>
  <si>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</si>
  <si>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</si>
  <si>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</si>
  <si>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</si>
  <si>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</si>
  <si>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</si>
  <si>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</si>
  <si>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</si>
  <si>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</si>
  <si>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</si>
  <si>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</si>
  <si>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</si>
  <si>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</si>
  <si>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</si>
  <si>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</si>
  <si>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</si>
  <si>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</si>
  <si>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</si>
  <si>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</si>
  <si>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</si>
  <si>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</si>
  <si>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</si>
  <si>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</si>
  <si>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</si>
  <si>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</si>
  <si>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</si>
  <si>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</si>
  <si>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</si>
  <si>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</si>
  <si>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</si>
  <si>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</si>
  <si>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</si>
  <si>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</si>
  <si>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</si>
  <si>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</si>
  <si>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</si>
  <si>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</si>
  <si>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</si>
  <si>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</si>
  <si>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</si>
  <si>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</si>
  <si>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</si>
  <si>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</si>
  <si>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</si>
  <si>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</si>
  <si>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</si>
  <si>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</si>
  <si>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</si>
  <si>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</si>
  <si>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</si>
  <si>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</si>
  <si>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</si>
  <si>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</si>
  <si>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</si>
  <si>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</si>
  <si>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</si>
  <si>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</si>
  <si>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</si>
  <si>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</si>
  <si>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</si>
  <si>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</si>
  <si>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</si>
  <si>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</si>
  <si>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</si>
  <si>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</si>
  <si>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</si>
  <si>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</si>
  <si>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</si>
  <si>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</si>
  <si>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</si>
  <si>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</si>
  <si>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</si>
  <si>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</si>
  <si>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</si>
  <si>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</si>
  <si>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</si>
  <si>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</si>
  <si>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</si>
  <si>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</si>
  <si>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</si>
  <si>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</si>
  <si>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</si>
  <si>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</si>
  <si>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</si>
  <si>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</si>
  <si>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</si>
  <si>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</si>
  <si>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</si>
  <si>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</si>
  <si>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</si>
  <si>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</si>
  <si>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</si>
  <si>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</si>
  <si>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</si>
  <si>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</si>
  <si>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</si>
  <si>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</si>
  <si>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</si>
  <si>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</si>
  <si>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</si>
  <si>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</si>
  <si>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</si>
  <si>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</si>
  <si>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</si>
  <si>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</si>
  <si>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</si>
  <si>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</si>
  <si>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</si>
  <si>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</si>
  <si>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</si>
  <si>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</si>
  <si>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</si>
  <si>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</si>
  <si>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</si>
  <si>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</si>
  <si>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</si>
  <si>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</si>
  <si>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</si>
  <si>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</si>
  <si>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</si>
  <si>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</si>
  <si>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</si>
  <si>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</si>
  <si>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</si>
  <si>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</si>
  <si>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</si>
  <si>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</si>
  <si>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</si>
  <si>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</si>
  <si>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</si>
  <si>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</si>
  <si>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</si>
  <si>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</si>
  <si>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</si>
  <si>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</si>
  <si>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</si>
  <si>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</si>
  <si>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</si>
  <si>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</si>
  <si>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</si>
  <si>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</si>
  <si>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</si>
  <si>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</si>
  <si>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</si>
  <si>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</si>
  <si>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</si>
  <si>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</si>
  <si>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</si>
  <si>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</si>
  <si>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</si>
  <si>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</si>
  <si>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</si>
  <si>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</si>
  <si>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</si>
  <si>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</si>
  <si>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</si>
  <si>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</si>
  <si>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</si>
  <si>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</si>
  <si>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</si>
  <si>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+EUR/-USD 1.1099 13-02-24 (10) +109</t>
  </si>
  <si>
    <t>10000617</t>
  </si>
  <si>
    <t>+USD/-EUR 1.07355 13-02-24 (10) +72.5</t>
  </si>
  <si>
    <t>10000620</t>
  </si>
  <si>
    <t>+USD/-EUR 1.0981 13-02-24 (10) +24</t>
  </si>
  <si>
    <t>10000627</t>
  </si>
  <si>
    <t>+USD/-GBP 1.21621 11-01-24 (10) +9.1</t>
  </si>
  <si>
    <t>10000621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</si>
  <si>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</si>
  <si>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</si>
  <si>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</si>
  <si>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</si>
  <si>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</si>
  <si>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</si>
  <si>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</si>
  <si>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</si>
  <si>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</si>
  <si>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</si>
  <si>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</si>
  <si>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</si>
  <si>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</si>
  <si>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</si>
  <si>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</si>
  <si>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</si>
  <si>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</si>
  <si>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</si>
  <si>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</si>
  <si>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</si>
  <si>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סה"כ מט"ח/₪</t>
  </si>
  <si>
    <t>NR</t>
  </si>
  <si>
    <t>גורם 01</t>
  </si>
  <si>
    <t>גורם 02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</si>
  <si>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</si>
  <si>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</si>
  <si>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</si>
  <si>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</si>
  <si>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</si>
  <si>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</si>
  <si>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</si>
  <si>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</si>
  <si>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</si>
  <si>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</si>
  <si>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</si>
  <si>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</si>
  <si>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</si>
  <si>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</si>
  <si>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</si>
  <si>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</si>
  <si>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</si>
  <si>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</si>
  <si>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</si>
  <si>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</si>
  <si>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</si>
  <si>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</si>
  <si>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</si>
  <si>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</si>
  <si>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</si>
  <si>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</si>
  <si>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</si>
  <si>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</si>
  <si>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</si>
  <si>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</si>
  <si>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</si>
  <si>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</si>
  <si>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</si>
  <si>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</si>
  <si>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</si>
  <si>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</si>
  <si>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</si>
  <si>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</si>
  <si>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</si>
  <si>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</si>
  <si>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</si>
  <si>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</si>
  <si>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</si>
  <si>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</si>
  <si>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</si>
  <si>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גורם 183</t>
  </si>
  <si>
    <t>גורם 43</t>
  </si>
  <si>
    <t>גורם 173</t>
  </si>
  <si>
    <t>גורם 178</t>
  </si>
  <si>
    <t>גורם 191</t>
  </si>
  <si>
    <t>גורם 181</t>
  </si>
  <si>
    <t>גורם 117</t>
  </si>
  <si>
    <t>גורם 100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</si>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</sst>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4" fontId="0" fillId="0" borderId="0" xfId="1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11" applyFont="1" applyFill="1" applyBorder="1"/>
    <xf numFmtId="14" fontId="0" fillId="0" borderId="0" xfId="0" applyNumberFormat="1"/>
    <xf numFmtId="164" fontId="9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49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981350-5E84-41D4-A722-18D8582B9CB9}" name="RowTitleRegion1.b1.c4.1" displayName="RowTitleRegion1.b1.c4.1" ref="B1:C4" totalsRowShown="0" tableBorderDxfId="489">
  <autoFilter ref="B1:C4" xr:uid="{6C981350-5E84-41D4-A722-18D8582B9CB9}">
    <filterColumn colId="0" hiddenButton="1"/>
    <filterColumn colId="1" hiddenButton="1"/>
  </autoFilter>
  <tableColumns count="2">
    <tableColumn id="1" xr3:uid="{48738F0B-9BBD-4DFA-9850-61DF22557C0B}" name="תאריך הדיווח" dataDxfId="488" dataCellStyle="Normal_2007-16618"/>
    <tableColumn id="2" xr3:uid="{2E3E58CF-F7AA-433D-BDA6-F8062B93F99F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AC93C7-A6B3-4BE9-BC5E-30E7E2D772FA}" name="TitleRegion1.a5.d55.2" displayName="TitleRegion1.a5.d55.2" ref="A5:D55" totalsRowShown="0">
  <autoFilter ref="A5:D55" xr:uid="{CDAC93C7-A6B3-4BE9-BC5E-30E7E2D772FA}">
    <filterColumn colId="0" hiddenButton="1"/>
    <filterColumn colId="1" hiddenButton="1"/>
    <filterColumn colId="2" hiddenButton="1"/>
    <filterColumn colId="3" hiddenButton="1"/>
  </autoFilter>
  <tableColumns count="4">
    <tableColumn id="1" xr3:uid="{F0C52A3D-092D-4853-ACE5-50212FB8F6FC}" name="ריק במקור" dataDxfId="487" dataCellStyle="Normal_2007-16618"/>
    <tableColumn id="2" xr3:uid="{B135218E-BD2C-4EDC-8377-97CD0B005704}" name="סכום נכסי ההשקעה:" dataDxfId="486" dataCellStyle="Normal_2007-16618"/>
    <tableColumn id="3" xr3:uid="{6D0D889B-4147-40DB-AB49-BFE3E5FBF834}" name="ריק במקור2"/>
    <tableColumn id="4" xr3:uid="{ED430312-DA7D-41F8-8D2F-02FC9651F8BE}" name="ריק במקור3" dataDxfId="485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837C3E-0D9E-4C84-B923-09370C0F21FD}" name="RowTitleRegion1.a1.b4.1" displayName="RowTitleRegion1.a1.b4.1" ref="A1:B4" totalsRowShown="0">
  <autoFilter ref="A1:B4" xr:uid="{DD837C3E-0D9E-4C84-B923-09370C0F21FD}">
    <filterColumn colId="0" hiddenButton="1"/>
    <filterColumn colId="1" hiddenButton="1"/>
  </autoFilter>
  <tableColumns count="2">
    <tableColumn id="1" xr3:uid="{26CDE40B-04B7-4B03-845D-505F8219B829}" name="תאריך הדיווח" dataDxfId="484" dataCellStyle="Normal_2007-16618"/>
    <tableColumn id="2" xr3:uid="{2219EA5E-3952-4423-A2A6-9D8BFE6E7B97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FC1924-0F57-4C63-85CB-D3CCAB2180CF}" name="TitleRegion1.a5.k58.1" displayName="TitleRegion1.a5.k58.1" ref="A5:K58" totalsRowShown="0" headerRowDxfId="474" headerRowBorderDxfId="482" tableBorderDxfId="483">
  <autoFilter ref="A5:K58" xr:uid="{B8FC1924-0F57-4C63-85CB-D3CCAB2180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5E1A58A-2780-4F87-96EE-CC1515F5983D}" name="שם המנפיק/שם נייר ערך "/>
    <tableColumn id="2" xr3:uid="{4A05FC7E-12A0-4998-8C29-07C59E591BDE}" name="מספר ני&quot;ע"/>
    <tableColumn id="3" xr3:uid="{EDA38B07-3A25-4E36-B5FE-3E2A31ACCA5F}" name="מספר מנפיק" dataDxfId="481"/>
    <tableColumn id="4" xr3:uid="{8FFCE856-B78E-4CF7-A1BB-BB50ECCCE495}" name="דירוג"/>
    <tableColumn id="5" xr3:uid="{38D88CFD-D189-40AA-A251-73807AB53C77}" name="שם מדרג" dataDxfId="480"/>
    <tableColumn id="6" xr3:uid="{7B9904FE-02F4-49D9-986B-99ED784D84C2}" name="סוג מטבע"/>
    <tableColumn id="7" xr3:uid="{025E9BF3-9FE4-413E-BC83-1523BA35264F}" name="שיעור ריבית" dataDxfId="479"/>
    <tableColumn id="8" xr3:uid="{7E31F0FC-A2B4-4E23-A56C-6B6E5188B2EE}" name="תשואה לפידיון" dataDxfId="478"/>
    <tableColumn id="9" xr3:uid="{2F0CAC13-5F78-4806-A507-569B3CF1A4AF}" name="שווי שוק" dataDxfId="477"/>
    <tableColumn id="10" xr3:uid="{BC3A36CA-7EE7-4983-9BF3-FD31469261F7}" name="שעור מנכסי אפיק ההשקעה" dataDxfId="476"/>
    <tableColumn id="11" xr3:uid="{7973929B-F435-492D-94AF-4B90A9E77C74}" name="שעור מסך נכסי השקעה" dataDxfId="475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3735DF-8F19-4215-AD3B-631FB82CE902}" name="RowTitleRegion1.a1.b4.1" displayName="RowTitleRegion1.a1.b4.1_" ref="A1:B4" totalsRowShown="0" tableBorderDxfId="473">
  <autoFilter ref="A1:B4" xr:uid="{203735DF-8F19-4215-AD3B-631FB82CE902}">
    <filterColumn colId="0" hiddenButton="1"/>
    <filterColumn colId="1" hiddenButton="1"/>
  </autoFilter>
  <tableColumns count="2">
    <tableColumn id="1" xr3:uid="{6BF95A41-E2C8-459C-8EB7-9C88AB038BCF}" name="תאריך הדיווח" dataDxfId="472" dataCellStyle="Normal_2007-16618"/>
    <tableColumn id="2" xr3:uid="{CF38C539-2C31-47C9-8B98-222A58165FA9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352FF9-4B3C-45A0-90F8-61FC5E01A790}" name="TitleRegion1.a6.q65.1" displayName="TitleRegion1.a6.q65.1" ref="A6:Q65" totalsRowShown="0" headerRowDxfId="452" dataDxfId="453" headerRowBorderDxfId="470" tableBorderDxfId="471">
  <autoFilter ref="A6:Q65" xr:uid="{85352FF9-4B3C-45A0-90F8-61FC5E01A7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CDDFB3D-DD0C-4865-8BDF-8F279AFB9C0E}" name="שם המנפיק/שם נייר ערך "/>
    <tableColumn id="2" xr3:uid="{16E3EEDF-0642-447B-B10A-5B98B8E0B75D}" name="מספר ני&quot;ע" dataDxfId="469"/>
    <tableColumn id="3" xr3:uid="{F7E35C73-89D1-4C5D-BDFC-8E4CE4707E2A}" name="זירת מסחר" dataDxfId="468"/>
    <tableColumn id="4" xr3:uid="{6E9AC3A1-FDEC-4C86-9224-53BA8063F287}" name="דירוג" dataDxfId="467"/>
    <tableColumn id="5" xr3:uid="{5E450A01-8FEB-4F19-A8C2-B0D9C4A011FA}" name="שם מדרג" dataDxfId="466"/>
    <tableColumn id="6" xr3:uid="{C86C2B44-B83F-45B9-9E1A-0B36AB7E5DE8}" name="תאריך רכישה" dataDxfId="465"/>
    <tableColumn id="7" xr3:uid="{591BD8EF-1EF6-49B4-8FF4-10F31940DC33}" name="מח&quot;מ" dataDxfId="464"/>
    <tableColumn id="8" xr3:uid="{7C180A8C-82FE-4D69-BC9E-A83E7262B2DE}" name="סוג מטבע" dataDxfId="463"/>
    <tableColumn id="9" xr3:uid="{7FA5643D-1131-42AF-B196-86FC159694F4}" name="שיעור ריבית" dataDxfId="462"/>
    <tableColumn id="10" xr3:uid="{0E9297EC-4A8B-4E1F-872B-EB91B9BAD2A5}" name="תשואה לפידיון" dataDxfId="461"/>
    <tableColumn id="11" xr3:uid="{26A154B9-5A93-40D1-92C7-952A6806F055}" name="ערך נקוב****" dataDxfId="460"/>
    <tableColumn id="12" xr3:uid="{34A3F939-433C-485A-B7F0-0065BC03B320}" name="שער***" dataDxfId="459"/>
    <tableColumn id="13" xr3:uid="{D9A76B15-80B8-4D58-87C6-A5F0156B6AA5}" name="פדיון/ריבית/דיבידנד לקבל*****  " dataDxfId="458"/>
    <tableColumn id="14" xr3:uid="{2F938862-CEA8-4B0C-9F5D-19ECB3032D23}" name="שווי שוק" dataDxfId="457"/>
    <tableColumn id="15" xr3:uid="{D37D4507-E51A-4B70-AF3C-9D39481B31AA}" name="שעור מערך נקוב**** מונפק" dataDxfId="456"/>
    <tableColumn id="16" xr3:uid="{144F1D80-1815-4048-995D-B57759BC7533}" name="שעור מנכסי אפיק ההשקעה" dataDxfId="455"/>
    <tableColumn id="17" xr3:uid="{294B73E3-B91C-4039-96AD-F32E42A4201F}" name="שעור מסך נכסי השקעה**" dataDxfId="4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867EB0-3510-414B-805E-BFD790EA45DB}" name="RowTitleRegion1.a1.b4.1" displayName="_RowTitleRegion1.a1.b4.1" ref="A1:B4" totalsRowShown="0" tableBorderDxfId="451">
  <autoFilter ref="A1:B4" xr:uid="{39867EB0-3510-414B-805E-BFD790EA45DB}">
    <filterColumn colId="0" hiddenButton="1"/>
    <filterColumn colId="1" hiddenButton="1"/>
  </autoFilter>
  <tableColumns count="2">
    <tableColumn id="1" xr3:uid="{79644D1C-B918-4401-A949-96222C457CCD}" name="תאריך הדיווח" dataDxfId="450" dataCellStyle="Normal_2007-16618"/>
    <tableColumn id="2" xr3:uid="{638C64E6-0A79-470C-AC3C-CB091E500548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D7B033E-69CB-49EC-A51A-F5F8AB82060B}" name="TitleRegion1.a6.t26.1" displayName="TitleRegion1.a6.t26.1" ref="A6:T26" totalsRowShown="0" headerRowDxfId="427" dataDxfId="428" headerRowBorderDxfId="448" tableBorderDxfId="449">
  <autoFilter ref="A6:T26" xr:uid="{2D7B033E-69CB-49EC-A51A-F5F8AB8206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8162196-DB76-4BDB-9FC8-2C3784708142}" name="שם המנפיק/שם נייר ערך "/>
    <tableColumn id="2" xr3:uid="{47FA073E-73B0-4DE0-951F-A604148EE61B}" name="מספר ני&quot;ע" dataDxfId="447"/>
    <tableColumn id="3" xr3:uid="{D0BCCBD5-196A-4B99-A52E-E99C5DBFA17C}" name="זירת מסחר" dataDxfId="446"/>
    <tableColumn id="4" xr3:uid="{8C84DDD6-5DB8-42E0-9E7A-F0DD768D55CE}" name="ספק מידע" dataDxfId="445"/>
    <tableColumn id="5" xr3:uid="{40EFDC4A-4345-48C4-ACCD-9B272B627D4E}" name="מספר מנפיק" dataDxfId="444"/>
    <tableColumn id="6" xr3:uid="{BB5C988E-4FE8-4D10-9407-51CC3260EC07}" name="ענף מסחר" dataDxfId="443"/>
    <tableColumn id="7" xr3:uid="{E6E8A745-4C3B-4B2B-8987-A30DF56A4F59}" name="דירוג" dataDxfId="442"/>
    <tableColumn id="8" xr3:uid="{014ACEA9-1FAB-43E3-BB4C-992CE83CF572}" name="שם מדרג" dataDxfId="441"/>
    <tableColumn id="9" xr3:uid="{8E4299D3-CFC0-40D3-B802-01CCAD2BD821}" name="תאריך רכישה" dataDxfId="440"/>
    <tableColumn id="10" xr3:uid="{DD3F53C8-DB4B-4974-9C4B-C20595A867DA}" name="מח&quot;מ" dataDxfId="439"/>
    <tableColumn id="11" xr3:uid="{CE21481F-E785-4352-95B5-4C238DFFA095}" name="סוג מטבע" dataDxfId="438"/>
    <tableColumn id="12" xr3:uid="{C471C1CE-D405-45AC-979E-E0A06BAC24F2}" name="שיעור ריבית" dataDxfId="437"/>
    <tableColumn id="13" xr3:uid="{8BE5432D-33A6-4323-B59A-7487B350B37B}" name="תשואה לפידיון" dataDxfId="436"/>
    <tableColumn id="14" xr3:uid="{3A9EB134-8217-41F6-87C6-CAB49CD24574}" name="ערך נקוב****" dataDxfId="435"/>
    <tableColumn id="15" xr3:uid="{84C75D05-8818-4D67-96D5-30ECCE12971C}" name="שער***" dataDxfId="434"/>
    <tableColumn id="16" xr3:uid="{49A7638C-B0A1-4223-947E-12844AE217A2}" name="פדיון/ריבית/דיבידנד לקבל*****  " dataDxfId="433"/>
    <tableColumn id="17" xr3:uid="{9B178691-94B9-43BD-971C-F51848E69589}" name="שווי שוק" dataDxfId="432"/>
    <tableColumn id="18" xr3:uid="{1E467210-0BAA-437F-9CF6-4ED94D710FB4}" name="שעור מערך נקוב מונפק" dataDxfId="431"/>
    <tableColumn id="19" xr3:uid="{6048DD64-48A8-44CC-97C8-C6CC372815F4}" name="שעור מנכסי אפיק ההשקעה" dataDxfId="430"/>
    <tableColumn id="20" xr3:uid="{9B745357-5B80-45A2-ACE0-F0062247672D}" name="שעור מסך נכסי השקעה**" dataDxfId="429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4EAD26F-3309-4718-AA5C-903FDA04E94A}" name="RowTitleRegion1.a1.b4.1" displayName="_RowTitleRegion1.a1.b4.1_1" ref="A1:B4" totalsRowShown="0" tableBorderDxfId="426">
  <autoFilter ref="A1:B4" xr:uid="{A4EAD26F-3309-4718-AA5C-903FDA04E94A}">
    <filterColumn colId="0" hiddenButton="1"/>
    <filterColumn colId="1" hiddenButton="1"/>
  </autoFilter>
  <tableColumns count="2">
    <tableColumn id="1" xr3:uid="{286EE45D-C2F9-4220-A4C3-E9634D9F8ED4}" name="תאריך הדיווח" dataDxfId="425" dataCellStyle="Normal_2007-16618"/>
    <tableColumn id="2" xr3:uid="{F198A6F8-4ED1-4760-AC43-C2E01B12299A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55A8B5D-865E-43CA-92DF-F393F7A185D1}" name="RowTitleRegion1.a1.b4.1" displayName="_RowTitleRegion1.a1.b4.1_2" ref="A1:B4" totalsRowShown="0" tableBorderDxfId="424">
  <autoFilter ref="A1:B4" xr:uid="{755A8B5D-865E-43CA-92DF-F393F7A185D1}">
    <filterColumn colId="0" hiddenButton="1"/>
    <filterColumn colId="1" hiddenButton="1"/>
  </autoFilter>
  <tableColumns count="2">
    <tableColumn id="1" xr3:uid="{DDBF080F-E393-4120-B3E6-8900BAADD604}" name="תאריך הדיווח" dataDxfId="423" dataCellStyle="Normal_2007-16618"/>
    <tableColumn id="2" xr3:uid="{13CC1601-27D3-40D8-89B9-D43158A38B9A}" name="12/31/202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137C074-5CC1-4A60-9A1F-D2B2255599BF}" name="TitleRegion1.a6.n260.1" displayName="TitleRegion1.a6.n260.1" ref="A6:N260" totalsRowShown="0" headerRowDxfId="406" dataDxfId="407" headerRowBorderDxfId="421" tableBorderDxfId="422">
  <autoFilter ref="A6:N260" xr:uid="{E137C074-5CC1-4A60-9A1F-D2B2255599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336EC82-E6C7-44C3-B383-D38067EEAA03}" name="שם המנפיק/שם נייר ערך "/>
    <tableColumn id="2" xr3:uid="{93231BB8-A04C-4214-86FA-AD8127C08DE1}" name="מספר ני&quot;ע" dataDxfId="420"/>
    <tableColumn id="3" xr3:uid="{DF7BF1B8-AB67-478E-AD65-958616C65FA6}" name="זירת מסחר" dataDxfId="419"/>
    <tableColumn id="4" xr3:uid="{B151A5A2-AD66-4690-85B4-AE0A0B9B6CCB}" name="ספק מידע" dataDxfId="418"/>
    <tableColumn id="5" xr3:uid="{3D141C51-C194-4BA2-AB3B-F7C8B944BD5A}" name="מספר מנפיק" dataDxfId="417"/>
    <tableColumn id="6" xr3:uid="{9E447F4F-290F-40FD-864F-8EC09F009E58}" name="ענף מסחר" dataDxfId="416"/>
    <tableColumn id="7" xr3:uid="{3959CED8-3CFC-457E-8A45-64D6537429FE}" name="סוג מטבע" dataDxfId="415"/>
    <tableColumn id="8" xr3:uid="{596E83C6-34E2-4E4E-BDAE-C3C9A7C25A43}" name="ערך נקוב****" dataDxfId="414"/>
    <tableColumn id="9" xr3:uid="{7CFC4663-2881-46CA-B404-B30AC6AD117F}" name="שער***" dataDxfId="413"/>
    <tableColumn id="10" xr3:uid="{FB952C17-B935-432F-8DE2-A6FE23AD527F}" name="פדיון/ריבית/דיבידנד לקבל*****  " dataDxfId="412"/>
    <tableColumn id="11" xr3:uid="{FA4F874B-87EA-4761-A8A3-B27B8C2E51D9}" name="שווי שוק" dataDxfId="411"/>
    <tableColumn id="12" xr3:uid="{C453DAC3-4242-494D-AB46-36800E1BCA68}" name="שעור מערך נקוב מונפק" dataDxfId="410"/>
    <tableColumn id="13" xr3:uid="{427058CC-42BA-44BA-81A9-AE9BF642E796}" name="שעור מנכסי אפיק ההשקעה" dataDxfId="409"/>
    <tableColumn id="14" xr3:uid="{F0ECDC1A-7255-4F3C-995D-1D2CFC6767B2}" name="שעור מסך נכסי השקעה**" dataDxfId="40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83C6715-99A7-4525-9E93-8A2D2811BF86}" name="RowTitleRegion1.a1.b4.1" displayName="_RowTitleRegion1.a1.b4.1_3" ref="A1:B4" totalsRowShown="0" tableBorderDxfId="405">
  <autoFilter ref="A1:B4" xr:uid="{B83C6715-99A7-4525-9E93-8A2D2811BF86}">
    <filterColumn colId="0" hiddenButton="1"/>
    <filterColumn colId="1" hiddenButton="1"/>
  </autoFilter>
  <tableColumns count="2">
    <tableColumn id="1" xr3:uid="{59FDD2FB-A5D0-47F8-9597-01D08AD7CE20}" name="תאריך הדיווח" dataDxfId="404" dataCellStyle="Normal_2007-16618"/>
    <tableColumn id="2" xr3:uid="{F76F06E2-9D3E-4AFA-AB84-966D595C9C9E}" name="12/31/202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6B1F054-9CB1-40D8-9046-F04044DC1688}" name="TitleRegion1.a6.m95.1" displayName="TitleRegion1.a6.m95.1" ref="A6:M95" totalsRowShown="0" headerRowDxfId="388" dataDxfId="389" headerRowBorderDxfId="402" tableBorderDxfId="403">
  <autoFilter ref="A6:M95" xr:uid="{46B1F054-9CB1-40D8-9046-F04044DC16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1D2FC14-A402-4C18-8478-C22FF3B565C3}" name="שם המנפיק/שם נייר ערך "/>
    <tableColumn id="2" xr3:uid="{BF711519-8B81-41C8-BFD4-AF5372AEFBAF}" name="מספר ני&quot;ע" dataDxfId="401"/>
    <tableColumn id="3" xr3:uid="{2BD570FE-65B9-4696-B93A-EC9F61F83180}" name="זירת מסחר" dataDxfId="400"/>
    <tableColumn id="4" xr3:uid="{23B0ECAE-2372-4F26-BD05-08DD9F3D2516}" name="מספר מנפיק" dataDxfId="399"/>
    <tableColumn id="5" xr3:uid="{D377A5E7-2AAE-4BEB-8B5B-488D3F4D4D67}" name="ענף מסחר" dataDxfId="398"/>
    <tableColumn id="6" xr3:uid="{143D4555-41E7-4A7D-8DEC-87263B61054B}" name="סוג מטבע" dataDxfId="397"/>
    <tableColumn id="7" xr3:uid="{4BB6C4C3-276F-4BD7-B50F-F9C2A7902607}" name="ערך נקוב****" dataDxfId="396"/>
    <tableColumn id="8" xr3:uid="{CA34D71E-763F-4398-8D37-ACEF7055D9CB}" name="שער***" dataDxfId="395"/>
    <tableColumn id="9" xr3:uid="{0E57B6EB-E7E9-4583-9E86-F2D99E42A85D}" name="פדיון/ריבית/דיבידנד לקבל*****  " dataDxfId="394"/>
    <tableColumn id="10" xr3:uid="{4FD5B671-1DFD-4732-AB1D-7F20211DBA9F}" name="שווי שוק" dataDxfId="393"/>
    <tableColumn id="11" xr3:uid="{9CC439AE-D30D-4349-A8B5-8EF23C791B19}" name="שעור מערך נקוב מונפק" dataDxfId="392"/>
    <tableColumn id="12" xr3:uid="{86C808DE-A911-41E9-BA47-2B89A0422FC6}" name="שעור מנכסי אפיק ההשקעה" dataDxfId="391"/>
    <tableColumn id="13" xr3:uid="{51C4E22A-2539-4E88-8249-FE383E1D0FD5}" name="שעור מסך נכסי השקעה**" dataDxfId="390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30445F4-3CB7-4B84-800D-0645092D1C25}" name="RowTitleRegion1.a1.b4.1" displayName="_RowTitleRegion1.a1.b4.1_4" ref="A1:B4" totalsRowShown="0" tableBorderDxfId="387">
  <autoFilter ref="A1:B4" xr:uid="{530445F4-3CB7-4B84-800D-0645092D1C25}">
    <filterColumn colId="0" hiddenButton="1"/>
    <filterColumn colId="1" hiddenButton="1"/>
  </autoFilter>
  <tableColumns count="2">
    <tableColumn id="1" xr3:uid="{900F7F20-F025-48C0-90A1-9D06C55B303A}" name="תאריך הדיווח" dataDxfId="386" dataCellStyle="Normal_2007-16618"/>
    <tableColumn id="2" xr3:uid="{116D2672-A5EF-45C2-82C9-B6453BEB9995}" name="12/31/2023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B32869E-FBC2-4DE9-A41F-8CC202100528}" name="TitleRegion1.a6.n39.1" displayName="TitleRegion1.a6.n39.1" ref="A6:N39" totalsRowShown="0" headerRowDxfId="369" dataDxfId="370" headerRowBorderDxfId="384" tableBorderDxfId="385">
  <autoFilter ref="A6:N39" xr:uid="{9B32869E-FBC2-4DE9-A41F-8CC2021005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F3DC89D-4C8B-40CD-AF94-4A4858366758}" name="שם המנפיק/שם נייר ערך "/>
    <tableColumn id="2" xr3:uid="{53FBE9F3-D384-41C4-B874-139320EE1A36}" name="מספר ני&quot;ע" dataDxfId="383"/>
    <tableColumn id="3" xr3:uid="{D7CBB448-AC92-42B9-BC57-55801807F310}" name="זירת מסחר" dataDxfId="382"/>
    <tableColumn id="4" xr3:uid="{FCAE246A-0D64-45BA-ABD4-E5AED94889E0}" name="מספר מנפיק" dataDxfId="381"/>
    <tableColumn id="5" xr3:uid="{004B4F03-851B-4AFE-B18B-8AD42603AA34}" name="ענף מסחר" dataDxfId="380"/>
    <tableColumn id="6" xr3:uid="{BFD52BA2-B3EA-442B-A8C7-0D1B859977BE}" name="דירוג" dataDxfId="379"/>
    <tableColumn id="7" xr3:uid="{6F5E36D8-2FEE-4483-BE4B-644F70886D55}" name="שם מדרג" dataDxfId="378"/>
    <tableColumn id="8" xr3:uid="{0FC8E07F-35EA-4351-8852-0267251758F5}" name="סוג מטבע" dataDxfId="377"/>
    <tableColumn id="9" xr3:uid="{052AD3CD-641A-455A-BD70-3051EBB8D8BC}" name="ערך נקוב****" dataDxfId="376"/>
    <tableColumn id="10" xr3:uid="{49BC21C1-BAA6-42DC-B9A3-2F73E25616B5}" name="שער***" dataDxfId="375"/>
    <tableColumn id="11" xr3:uid="{ECE16546-E0B0-4219-92D7-C6E23ED479A1}" name="שווי שוק" dataDxfId="374"/>
    <tableColumn id="12" xr3:uid="{0C2DAACF-8898-4B0F-8C3E-A6BB30E2D3D3}" name="שעור מערך נקוב מונפק" dataDxfId="373"/>
    <tableColumn id="13" xr3:uid="{97E93D0F-F9BF-413C-A075-9053BE41F6DD}" name="שעור מנכסי אפיק ההשקעה" dataDxfId="372"/>
    <tableColumn id="14" xr3:uid="{9079E9B9-AC4C-4AF6-8F74-7B53EEBFF16E}" name="שעור מסך נכסי השקעה**" dataDxfId="371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980C14C-FB18-4B2A-9699-126FABF08821}" name="RowTitleRegion1.a1.b4.1" displayName="_RowTitleRegion1.a1.b4.1_5" ref="A1:B4" totalsRowShown="0" tableBorderDxfId="368">
  <autoFilter ref="A1:B4" xr:uid="{1980C14C-FB18-4B2A-9699-126FABF08821}">
    <filterColumn colId="0" hiddenButton="1"/>
    <filterColumn colId="1" hiddenButton="1"/>
  </autoFilter>
  <tableColumns count="2">
    <tableColumn id="1" xr3:uid="{252B94DB-A462-4A83-985A-5AC15082FF77}" name="תאריך הדיווח" dataDxfId="367" dataCellStyle="Normal_2007-16618"/>
    <tableColumn id="2" xr3:uid="{55934EAA-54E2-4AC5-96DE-5F64043654C8}" name="12/31/2023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EDB599D-435D-4DE7-A3E7-AA4EFE6476F2}" name="TitleRegion1.a6.k23.1" displayName="TitleRegion1.a6.k23.1" ref="A6:K23" totalsRowShown="0" headerRowDxfId="353" dataDxfId="354" headerRowBorderDxfId="365" tableBorderDxfId="366">
  <autoFilter ref="A6:K23" xr:uid="{EEDB599D-435D-4DE7-A3E7-AA4EFE6476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23C78CE-228B-47C0-B2F5-ABDFE49CC31C}" name="שם המנפיק/שם נייר ערך"/>
    <tableColumn id="2" xr3:uid="{707A7853-9DB3-4290-9D89-44C4FC45E7E6}" name="מספר ני&quot;ע" dataDxfId="364"/>
    <tableColumn id="3" xr3:uid="{544767C6-F1BF-4E2B-9A2A-CAA8EE4711A0}" name="זירת מסחר" dataDxfId="363"/>
    <tableColumn id="4" xr3:uid="{D3221D95-AEFD-4714-9F86-15C7BE10CAD4}" name="ענף מסחר" dataDxfId="362"/>
    <tableColumn id="5" xr3:uid="{6CDBA5A0-6005-49DC-9583-D88C25EE1967}" name="סוג מטבע" dataDxfId="361"/>
    <tableColumn id="6" xr3:uid="{B2F20E84-E2DC-4864-B7B2-54562CD504C8}" name="ערך נקוב****" dataDxfId="360"/>
    <tableColumn id="7" xr3:uid="{2211FC4F-13D1-482F-8517-4FA0C7CB6F3D}" name="שער***" dataDxfId="359"/>
    <tableColumn id="8" xr3:uid="{15B4AD37-A275-45E0-AA2A-29E6D7683A30}" name="שווי שוק" dataDxfId="358"/>
    <tableColumn id="9" xr3:uid="{0A7851BE-D810-4D24-9DEA-2FE3D3B2B561}" name="שעור מערך נקוב מונפק" dataDxfId="357"/>
    <tableColumn id="10" xr3:uid="{F2F807A2-C167-4FBC-8C2B-0243B993C13C}" name="שעור מנכסי אפיק ההשקעה" dataDxfId="356"/>
    <tableColumn id="11" xr3:uid="{0D30BD83-E87A-43C5-8808-C2192EC4E55D}" name="שעור מסך נכסי השקעה**" dataDxfId="355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9EA3C86-023F-4160-A41D-1AED9D91EE20}" name="RowTitleRegion1.a1.b4.1" displayName="_RowTitleRegion1.a1.b4.1_6" ref="A1:B4" totalsRowShown="0" tableBorderDxfId="352">
  <autoFilter ref="A1:B4" xr:uid="{09EA3C86-023F-4160-A41D-1AED9D91EE20}">
    <filterColumn colId="0" hiddenButton="1"/>
    <filterColumn colId="1" hiddenButton="1"/>
  </autoFilter>
  <tableColumns count="2">
    <tableColumn id="1" xr3:uid="{F5CEBF20-6373-4DEE-9C65-814FB8CCE38E}" name="תאריך הדיווח" dataDxfId="351" dataCellStyle="Normal_2007-16618"/>
    <tableColumn id="2" xr3:uid="{9F625C8E-91FD-42E6-B923-DE548BE7F7C7}" name="12/31/2023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BC746D6-8978-4776-886A-8429D0C9FC6E}" name="TitleRegion1.a6.k35.1" displayName="TitleRegion1.a6.k35.1" ref="A6:K35" totalsRowShown="0" headerRowDxfId="337" dataDxfId="338" headerRowBorderDxfId="349" tableBorderDxfId="350">
  <autoFilter ref="A6:K35" xr:uid="{3BC746D6-8978-4776-886A-8429D0C9FC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AFE9BC7-CE19-4CC0-AD5F-02112067370A}" name="שם המנפיק/שם נייר ערך"/>
    <tableColumn id="2" xr3:uid="{3B02D1D6-2C62-4556-8099-2C941AFB2BDD}" name="מספר ני&quot;ע" dataDxfId="348"/>
    <tableColumn id="3" xr3:uid="{5EB2162B-63F1-4490-A6C7-4D1B399AB260}" name="זירת מסחר" dataDxfId="347"/>
    <tableColumn id="4" xr3:uid="{4C5CA232-6335-4566-979D-F6BA7A9D606A}" name="ענף מסחר" dataDxfId="346"/>
    <tableColumn id="5" xr3:uid="{6094A397-66F5-48AA-84BB-49BF95752F79}" name="סוג מטבע" dataDxfId="345"/>
    <tableColumn id="6" xr3:uid="{251BE84A-91DD-42F0-9270-B9DDEFDC6806}" name="ערך נקוב****" dataDxfId="344"/>
    <tableColumn id="7" xr3:uid="{D9BA14AE-6C3C-4F17-A542-55871714E4D4}" name="שער***" dataDxfId="343"/>
    <tableColumn id="8" xr3:uid="{1C5B050C-6986-4EBE-BA81-F5A05AC4AEAC}" name="שווי שוק" dataDxfId="342"/>
    <tableColumn id="9" xr3:uid="{5D0F0F62-5300-4E7F-9A05-B66FCB24C85F}" name="שעור מערך נקוב מונפק" dataDxfId="341"/>
    <tableColumn id="10" xr3:uid="{4D10967F-7DB0-48B1-9A2F-7329ACA878B2}" name="שעור מנכסי אפיק ההשקעה" dataDxfId="340"/>
    <tableColumn id="11" xr3:uid="{437E4248-A284-45FC-939B-44629FA95179}" name="שעור מסך נכסי השקעה**" dataDxfId="339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951855B-06B6-48A1-BEEE-3DE50AA72080}" name="RowTitleRegion1.a1.b4.1" displayName="_RowTitleRegion1.a1.b4.1_7" ref="A1:B4" totalsRowShown="0" tableBorderDxfId="336">
  <autoFilter ref="A1:B4" xr:uid="{6951855B-06B6-48A1-BEEE-3DE50AA72080}">
    <filterColumn colId="0" hiddenButton="1"/>
    <filterColumn colId="1" hiddenButton="1"/>
  </autoFilter>
  <tableColumns count="2">
    <tableColumn id="1" xr3:uid="{C3A64ADC-3B67-4722-A293-16E4197E5975}" name="תאריך הדיווח" dataDxfId="335" dataCellStyle="Normal_2007-16618"/>
    <tableColumn id="2" xr3:uid="{28AA4706-70FC-4318-B6D7-2314F6EBC6E5}" name="12/31/2023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E9D0833-4DA8-472F-9761-1C9693B86687}" name="TitleRegion1.a6.j22.1" displayName="TitleRegion1.a6.j22.1" ref="A6:J22" totalsRowShown="0" headerRowDxfId="322" dataDxfId="323" headerRowBorderDxfId="333" tableBorderDxfId="334">
  <autoFilter ref="A6:J22" xr:uid="{2E9D0833-4DA8-472F-9761-1C9693B866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4E2BB5F-8AD3-442A-8819-750ED2CF33A1}" name="שם המנפיק/שם נייר ערך"/>
    <tableColumn id="2" xr3:uid="{E97ACE34-FDD6-41C9-9BE4-53D9AA18AFD8}" name="מספר ני&quot;ע" dataDxfId="332"/>
    <tableColumn id="3" xr3:uid="{028D89E8-6CEB-46C2-B1B0-060FAB67567F}" name="זירת מסחר" dataDxfId="331"/>
    <tableColumn id="4" xr3:uid="{BCCA2B85-AFAD-4C14-B2C0-916038FC1D30}" name="ענף מסחר" dataDxfId="330"/>
    <tableColumn id="5" xr3:uid="{148D25BC-EA62-4BB3-9548-E4DD768CBBDD}" name="סוג מטבע" dataDxfId="329"/>
    <tableColumn id="6" xr3:uid="{CC075FFC-03C5-4E3C-94F2-4047AE6B4C82}" name="ערך נקוב****" dataDxfId="328"/>
    <tableColumn id="7" xr3:uid="{76F2349A-5741-4E4F-BEF2-473058BC99A5}" name="שער***" dataDxfId="327"/>
    <tableColumn id="8" xr3:uid="{93CE8CAC-8BB2-4222-B405-5A053A24EFB8}" name="שווי שוק" dataDxfId="326"/>
    <tableColumn id="9" xr3:uid="{3EE27E41-ECD0-4EB4-9F02-30E1E7067A9B}" name="שעור מנכסי אפיק ההשקעה" dataDxfId="325"/>
    <tableColumn id="10" xr3:uid="{5B3CBF35-1087-4B4F-BB86-F850295A3627}" name="שעור מסך נכסי השקעה**" dataDxfId="324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C5837B0-3284-43F6-AF87-F167056F4229}" name="RowTitleRegion1.a1.b4.1" displayName="_RowTitleRegion1.a1.b4.1_8" ref="A1:B4" totalsRowShown="0" tableBorderDxfId="321">
  <autoFilter ref="A1:B4" xr:uid="{9C5837B0-3284-43F6-AF87-F167056F4229}">
    <filterColumn colId="0" hiddenButton="1"/>
    <filterColumn colId="1" hiddenButton="1"/>
  </autoFilter>
  <tableColumns count="2">
    <tableColumn id="1" xr3:uid="{4FFCCD14-3E97-40C2-9354-D571D3EFD4CA}" name="תאריך הדיווח" dataDxfId="320" dataCellStyle="Normal_2007-16618"/>
    <tableColumn id="2" xr3:uid="{82FF3D96-511C-4858-8BCD-3F71821B7F18}" name="12/31/20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29672D1-27E1-458F-8B78-85ADB85B40D5}" name="TitleRegion1.a6.p41.1" displayName="TitleRegion1.a6.p41.1" ref="A6:P41" totalsRowShown="0" headerRowDxfId="301" dataDxfId="302" headerRowBorderDxfId="318" tableBorderDxfId="319">
  <autoFilter ref="A6:P41" xr:uid="{B29672D1-27E1-458F-8B78-85ADB85B40D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2934270-EB4D-47F3-A035-49C015746B1F}" name="שם המנפיק/שם נייר ערך"/>
    <tableColumn id="2" xr3:uid="{445DFD6E-FA0C-40CA-9579-B75AA90A89F8}" name="מספר ני&quot;ע" dataDxfId="317"/>
    <tableColumn id="3" xr3:uid="{DBE22DCD-648C-4F51-93C9-87F7851D5DB8}" name="נכס הבסיס" dataDxfId="316"/>
    <tableColumn id="4" xr3:uid="{C5FED4E8-6274-43C1-BF46-D9866BCF127B}" name="דירוג" dataDxfId="315"/>
    <tableColumn id="5" xr3:uid="{4791D098-43BA-44F9-917A-F79A2E627CA8}" name="שם מדרג" dataDxfId="314"/>
    <tableColumn id="6" xr3:uid="{4A8261A6-2646-496F-8C5B-B490DA8B8A28}" name="תאריך רכישה" dataDxfId="313"/>
    <tableColumn id="7" xr3:uid="{47644CEF-D837-4E7A-99E7-43D3D6B5164E}" name="מח&quot;מ" dataDxfId="312"/>
    <tableColumn id="8" xr3:uid="{195875D5-8992-425A-AA39-6E3F5923B0B0}" name="סוג מטבע" dataDxfId="311"/>
    <tableColumn id="9" xr3:uid="{2FDB5E12-3A68-40F9-B1FA-E28C70A019D5}" name="שיעור ריבית" dataDxfId="310"/>
    <tableColumn id="10" xr3:uid="{736972CF-2799-484E-8B72-326CA183913E}" name="תשואה לפידיון" dataDxfId="309"/>
    <tableColumn id="11" xr3:uid="{D5C8716B-3F37-403D-9163-E93AC2991957}" name="ערך נקוב****" dataDxfId="308"/>
    <tableColumn id="12" xr3:uid="{286B9704-C769-4B08-BA1D-0BE1CD9D3EE1}" name="שער***" dataDxfId="307"/>
    <tableColumn id="13" xr3:uid="{3CBEC9B3-61D6-473C-95DF-6A55C766568F}" name="שווי שוק" dataDxfId="306"/>
    <tableColumn id="14" xr3:uid="{2B29D77C-D15D-4813-87A8-023B54C96448}" name="שעור מערך נקוב מונפק" dataDxfId="305"/>
    <tableColumn id="15" xr3:uid="{B82EEA2D-ECD3-46CE-BFE6-2AE4EB9095F7}" name="שעור מנכסי אפיק ההשקעה" dataDxfId="304"/>
    <tableColumn id="16" xr3:uid="{3B9AF804-261E-498E-B6D7-7D560DCDC69E}" name="שעור מסך נכסי השקעה**" dataDxfId="30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0054727-B197-40B5-AE2E-BC74910F0B8C}" name="RowTitleRegion1.a1.b4.1" displayName="_RowTitleRegion1.a1.b4.1_9" ref="A1:B4" totalsRowShown="0" tableBorderDxfId="300">
  <autoFilter ref="A1:B4" xr:uid="{C0054727-B197-40B5-AE2E-BC74910F0B8C}">
    <filterColumn colId="0" hiddenButton="1"/>
    <filterColumn colId="1" hiddenButton="1"/>
  </autoFilter>
  <tableColumns count="2">
    <tableColumn id="1" xr3:uid="{1B04E8BA-F8E8-46A0-B126-5CB5FB2561BD}" name="תאריך הדיווח" dataDxfId="299" dataCellStyle="Normal_2007-16618"/>
    <tableColumn id="2" xr3:uid="{24EA59DA-D218-44B1-9EF4-31F8AF5EAA13}" name="12/31/202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60A3277-318B-4977-9D56-9E913C6D1543}" name="TitleRegion1.a6.o35.1" displayName="TitleRegion1.a6.o35.1" ref="A6:O35" totalsRowShown="0" headerRowDxfId="281" dataDxfId="282" headerRowBorderDxfId="297" tableBorderDxfId="298">
  <autoFilter ref="A6:O35" xr:uid="{760A3277-318B-4977-9D56-9E913C6D15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11EE7E0-4FF8-4F08-AC1A-102AC56DA366}" name="שם המנפיק/שם נייר ערך"/>
    <tableColumn id="2" xr3:uid="{5E287258-DF2A-4EB1-9F07-6D1A38035F56}" name="מספר ני&quot;ע" dataDxfId="296"/>
    <tableColumn id="3" xr3:uid="{994269E2-D87E-4ED2-9DA1-2D3D644C364C}" name="דירוג" dataDxfId="295"/>
    <tableColumn id="4" xr3:uid="{0A7CBBE7-53CC-4E45-8F49-4D6B16D68B0D}" name="שם מדרג" dataDxfId="294"/>
    <tableColumn id="5" xr3:uid="{4C4B7E6C-1AA6-4FD1-B097-348AA51ECAF3}" name="תאריך רכישה" dataDxfId="293"/>
    <tableColumn id="6" xr3:uid="{FF627A84-A5C9-4DB5-BC6F-E9162181A74B}" name="מח&quot;מ" dataDxfId="292"/>
    <tableColumn id="7" xr3:uid="{FFD0F10B-07C5-46CB-A72C-0BA4AF21E1F0}" name="סוג מטבע" dataDxfId="291"/>
    <tableColumn id="8" xr3:uid="{9A6EB8E2-BD85-4187-863E-5EC12FAB5F76}" name="שיעור ריבית" dataDxfId="290"/>
    <tableColumn id="9" xr3:uid="{17974A3A-37BB-489D-ADD0-1AF57011F153}" name="תשואה לפידיון" dataDxfId="289"/>
    <tableColumn id="10" xr3:uid="{F79A4A84-29AB-4ECE-A556-8D8BC48DCB47}" name="ערך נקוב****" dataDxfId="288"/>
    <tableColumn id="11" xr3:uid="{BDAA47C7-035F-4C74-B243-A14F289A39B2}" name="שער***" dataDxfId="287"/>
    <tableColumn id="12" xr3:uid="{7C909D52-6F71-4BF6-AF70-6FDDC1B28EB6}" name="שווי הוגן" dataDxfId="286"/>
    <tableColumn id="13" xr3:uid="{D7DFC4AB-3FBC-46CC-985B-9C96DD29284E}" name="שעור מערך נקוב מונפק" dataDxfId="285"/>
    <tableColumn id="14" xr3:uid="{6D6F5DF9-8E4D-4C18-87D5-A1E41DA4B2B6}" name="שעור מנכסי אפיק ההשקעה" dataDxfId="284"/>
    <tableColumn id="15" xr3:uid="{FA4443F8-FA15-485C-B977-77B829F2A297}" name="שעור מסך נכסי השקעה**" dataDxfId="28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A47CDED-7601-464E-B3E7-AADBD9236A43}" name="RowTitleRegion1.a1.b4.1" displayName="_RowTitleRegion1.a1.b4.1_10" ref="A1:B4" totalsRowShown="0" tableBorderDxfId="280">
  <autoFilter ref="A1:B4" xr:uid="{0A47CDED-7601-464E-B3E7-AADBD9236A43}">
    <filterColumn colId="0" hiddenButton="1"/>
    <filterColumn colId="1" hiddenButton="1"/>
  </autoFilter>
  <tableColumns count="2">
    <tableColumn id="1" xr3:uid="{1A6AF54B-BA8D-4130-A9A1-EDE0723CA9AF}" name="תאריך הדיווח" dataDxfId="279" dataCellStyle="Normal_2007-16618"/>
    <tableColumn id="2" xr3:uid="{A39F4CF7-D488-43CE-9CC3-CE9174DEAB0D}" name="12/31/202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ED29440-2E8E-4DC3-BCA4-EA3BE9FDBFC5}" name="TitleRegion1.a6.r27.1" displayName="TitleRegion1.a6.r27.1" ref="A6:R27" totalsRowShown="0" headerRowDxfId="258" dataDxfId="259" headerRowBorderDxfId="277" tableBorderDxfId="278">
  <autoFilter ref="A6:R27" xr:uid="{0ED29440-2E8E-4DC3-BCA4-EA3BE9FDBF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D0831ACC-D5B2-4837-B96C-7B716FDA7904}" name="שם המנפיק/שם נייר ערך"/>
    <tableColumn id="2" xr3:uid="{0C6EC2C8-E6C5-46E6-97BA-B0758E0F695B}" name="מספר ני&quot;ע" dataDxfId="276"/>
    <tableColumn id="3" xr3:uid="{56CDF8FD-2E8E-4D84-B7C8-E88C2543006F}" name="ספק המידע" dataDxfId="275"/>
    <tableColumn id="4" xr3:uid="{683BEF58-E488-4F3B-ABB2-BF6A2FF76B1E}" name="מספר מנפיק" dataDxfId="274"/>
    <tableColumn id="5" xr3:uid="{37050C85-4929-46F8-B55C-0D9F4F452531}" name="ענף מסחר" dataDxfId="273"/>
    <tableColumn id="6" xr3:uid="{7A0F5365-6703-42AE-8439-475B834FE239}" name="דירוג" dataDxfId="272"/>
    <tableColumn id="7" xr3:uid="{EA0357FE-7632-48B4-BE74-97ADC796E2ED}" name="שם מדרג" dataDxfId="271"/>
    <tableColumn id="8" xr3:uid="{B045B4D5-5C22-47A6-90C6-5CA337C6C65B}" name="תאריך רכישה" dataDxfId="270"/>
    <tableColumn id="9" xr3:uid="{F3B0FC0F-B3CD-4279-BF36-868ED3366989}" name="מח&quot;מ" dataDxfId="269"/>
    <tableColumn id="10" xr3:uid="{9240F03A-557F-4B3E-99CC-78E91B27FC3B}" name="סוג מטבע" dataDxfId="268"/>
    <tableColumn id="11" xr3:uid="{E1CF36E8-A0D0-44CF-882E-38A8AB0B48D1}" name="שיעור ריבית" dataDxfId="267"/>
    <tableColumn id="12" xr3:uid="{026DB961-E2E6-4E2F-B787-B9A33F27343D}" name="תשואה לפידיון" dataDxfId="266"/>
    <tableColumn id="13" xr3:uid="{35F896F7-33B8-4D45-8687-CF9D33FEA6C5}" name="ערך נקוב****" dataDxfId="265"/>
    <tableColumn id="14" xr3:uid="{9C843345-6B8C-4F84-B7C4-18E32A1580F4}" name="שער***" dataDxfId="264"/>
    <tableColumn id="15" xr3:uid="{C07A9330-1E45-4D7D-97A0-92F4225C053E}" name="שווי הוגן" dataDxfId="263"/>
    <tableColumn id="16" xr3:uid="{BFDA3439-E1CC-44DB-B127-E1F4B9C136C6}" name="שעור מערך נקוב מונפק" dataDxfId="262"/>
    <tableColumn id="17" xr3:uid="{1FEDFE89-8FFE-4133-8379-684FB0D3F95D}" name="שעור מנכסי אפיק ההשקעה" dataDxfId="261"/>
    <tableColumn id="18" xr3:uid="{A06B9854-06DE-4000-9616-A878BC3BF8C2}" name="שעור מסך נכסי השקעה**" dataDxfId="260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7CEEA58-3CDA-4276-A305-256FC8D871AB}" name="RowTitleRegion1.a1.b4.1" displayName="_RowTitleRegion1.a1.b4.1_11" ref="A1:B4" totalsRowShown="0" tableBorderDxfId="257">
  <autoFilter ref="A1:B4" xr:uid="{97CEEA58-3CDA-4276-A305-256FC8D871AB}">
    <filterColumn colId="0" hiddenButton="1"/>
    <filterColumn colId="1" hiddenButton="1"/>
  </autoFilter>
  <tableColumns count="2">
    <tableColumn id="1" xr3:uid="{3EDDC49B-999C-42C6-8270-684A1E076224}" name="תאריך הדיווח" dataDxfId="256" dataCellStyle="Normal_2007-16618"/>
    <tableColumn id="2" xr3:uid="{3C835244-E473-4B17-B820-2CFC3E8A2978}" name="12/31/2023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A457FF3-FA45-4871-A38F-80B7121F491B}" name="TitleRegion1.a6.r44.1" displayName="TitleRegion1.a6.r44.1" ref="A6:R44" totalsRowShown="0" headerRowDxfId="235" dataDxfId="236" headerRowBorderDxfId="254" tableBorderDxfId="255">
  <autoFilter ref="A6:R44" xr:uid="{AA457FF3-FA45-4871-A38F-80B7121F49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A3F6ADC-C1DA-4B4F-9B83-5CAC7924BD35}" name="שם המנפיק/שם נייר ערך"/>
    <tableColumn id="2" xr3:uid="{051D2FC8-3897-4D6B-8E7F-0417C21DEAB8}" name="מספר ני&quot;ע" dataDxfId="253"/>
    <tableColumn id="3" xr3:uid="{1DAFD4CD-A97F-4304-B4D7-BDB13C1E689B}" name="ספק המידע" dataDxfId="252"/>
    <tableColumn id="4" xr3:uid="{FABADBA9-C177-4558-AD8F-9E9F492BE302}" name="מספר מנפיק" dataDxfId="251"/>
    <tableColumn id="5" xr3:uid="{7D8831CE-FF9B-46A4-9092-857168BD02FE}" name="ענף מסחר" dataDxfId="250"/>
    <tableColumn id="6" xr3:uid="{03F559BF-7A6C-4810-9C35-B24173DB3D4A}" name="דירוג" dataDxfId="249"/>
    <tableColumn id="7" xr3:uid="{B4A0203D-C396-445C-82FC-AAEE1F56475A}" name="שם מדרג" dataDxfId="248"/>
    <tableColumn id="8" xr3:uid="{0EF0DE84-095B-4056-8741-BA45007AD6EC}" name="תאריך רכישה" dataDxfId="247"/>
    <tableColumn id="9" xr3:uid="{90549AB2-CD7E-46EB-AF7B-CE80B4AC82D8}" name="מח&quot;מ" dataDxfId="246"/>
    <tableColumn id="10" xr3:uid="{5A13DFED-2496-4296-8087-5137C6F61532}" name="סוג מטבע" dataDxfId="245"/>
    <tableColumn id="11" xr3:uid="{E85815F1-7B6C-4BEA-A27F-2F20D30AD6DF}" name="שיעור ריבית" dataDxfId="244"/>
    <tableColumn id="12" xr3:uid="{FAB3496A-E912-48CA-A5AD-2CF17870C205}" name="תשואה לפידיון" dataDxfId="243"/>
    <tableColumn id="13" xr3:uid="{F597FDD0-506B-4638-8E73-16203767D7A5}" name="ערך נקוב****" dataDxfId="242"/>
    <tableColumn id="14" xr3:uid="{7C944177-9961-450C-9A84-AEDDF8652073}" name="שער***" dataDxfId="241"/>
    <tableColumn id="15" xr3:uid="{C8094479-97A7-4AA1-8948-1E08099A2700}" name="שווי הוגן" dataDxfId="240"/>
    <tableColumn id="16" xr3:uid="{1F23AED5-F068-4AFB-A848-1E8DB1268056}" name="שעור מערך נקוב מונפק" dataDxfId="239"/>
    <tableColumn id="17" xr3:uid="{B80DBA2D-1251-4776-92DE-977A3AEA6984}" name="שעור מנכסי אפיק ההשקעה" dataDxfId="238"/>
    <tableColumn id="18" xr3:uid="{93545B4F-FD21-48B0-87DD-2E3D661E2BAF}" name="שעור מסך נכסי השקעה**" dataDxfId="237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4DFF923-0F40-4C5C-B2CF-45FAF51C0F25}" name="RowTitleRegion1.a1.b4.1" displayName="_RowTitleRegion1.a1.b4.1_12" ref="A1:B4" totalsRowShown="0" tableBorderDxfId="234">
  <autoFilter ref="A1:B4" xr:uid="{94DFF923-0F40-4C5C-B2CF-45FAF51C0F25}">
    <filterColumn colId="0" hiddenButton="1"/>
    <filterColumn colId="1" hiddenButton="1"/>
  </autoFilter>
  <tableColumns count="2">
    <tableColumn id="1" xr3:uid="{EC7DD31C-7A8A-4E79-9A51-040D5F5D8567}" name="תאריך הדיווח" dataDxfId="233" dataCellStyle="Normal_2007-16618"/>
    <tableColumn id="2" xr3:uid="{7DEF69C3-0E40-40E2-BFCD-2656AD10172F}" name="12/31/202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7E9C415-570D-437D-94A2-0CF771F65F5E}" name="TitleRegion1.a6.l20.1" displayName="TitleRegion1.a6.l20.1" ref="A6:L20" totalsRowShown="0" headerRowDxfId="218" dataDxfId="219" headerRowBorderDxfId="231" tableBorderDxfId="232">
  <autoFilter ref="A6:L20" xr:uid="{87E9C415-570D-437D-94A2-0CF771F65F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EAEA9D-ED8E-49F9-BD36-79E26763E097}" name="שם המנפיק/שם נייר ערך"/>
    <tableColumn id="2" xr3:uid="{F6D61F00-FF61-4F1E-9FFF-2591BA77E475}" name="מספר ני&quot;ע" dataDxfId="230"/>
    <tableColumn id="3" xr3:uid="{1C9D709D-E107-4946-9B55-96DB27FCF189}" name="ספק המידע" dataDxfId="229"/>
    <tableColumn id="4" xr3:uid="{1E8991E1-E3DF-4678-9903-6335F4F55ADB}" name="מספר מנפיק" dataDxfId="228"/>
    <tableColumn id="5" xr3:uid="{2AD8F73B-6310-434D-8498-462CE60B232C}" name="ענף מסחר" dataDxfId="227"/>
    <tableColumn id="6" xr3:uid="{58D8166F-2A33-4A31-81B2-D73822B7BFDA}" name="סוג מטבע" dataDxfId="226"/>
    <tableColumn id="7" xr3:uid="{E2A84EA5-5583-4487-8D7D-BACEF7976700}" name="ערך נקוב****" dataDxfId="225"/>
    <tableColumn id="8" xr3:uid="{E210B17D-2B5E-45E6-A9AF-74EA3390BB8F}" name="שער***" dataDxfId="224"/>
    <tableColumn id="9" xr3:uid="{2CCF1B44-806A-4EA2-B470-B3E864A579D2}" name="שווי הוגן" dataDxfId="223"/>
    <tableColumn id="10" xr3:uid="{09FB42C4-9DAF-4410-B50A-4560640DB71E}" name="שעור מערך נקוב מונפק" dataDxfId="222"/>
    <tableColumn id="11" xr3:uid="{B78C917E-A38B-4C04-91C2-78B0D1E94697}" name="שעור מנכסי אפיק ההשקעה" dataDxfId="221"/>
    <tableColumn id="12" xr3:uid="{4AF24E3D-E6BC-4FDE-8445-CABAB5F75048}" name="שעור מסך נכסי השקעה**" dataDxfId="220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D3D393F-51EC-46D8-AB7C-5EC44358619E}" name="RowTitleRegion1.a1.b4.1" displayName="_RowTitleRegion1.a1.b4.1_13" ref="A1:B4" totalsRowShown="0" tableBorderDxfId="217">
  <autoFilter ref="A1:B4" xr:uid="{BD3D393F-51EC-46D8-AB7C-5EC44358619E}">
    <filterColumn colId="0" hiddenButton="1"/>
    <filterColumn colId="1" hiddenButton="1"/>
  </autoFilter>
  <tableColumns count="2">
    <tableColumn id="1" xr3:uid="{CA2A74FC-4F0F-4F7D-A1E7-2F7D614BB304}" name="תאריך הדיווח" dataDxfId="216" dataCellStyle="Normal_2007-16618"/>
    <tableColumn id="2" xr3:uid="{BD1CC694-8480-4270-9A13-BE57F9002962}" name="12/31/2023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8D154F9-56D2-4AB3-9DEC-36D6E848C7CE}" name="TitleRegion1.a6.j33.1" displayName="TitleRegion1.a6.j33.1" ref="A6:J33" totalsRowShown="0" headerRowDxfId="203" dataDxfId="204" headerRowBorderDxfId="214" tableBorderDxfId="215">
  <autoFilter ref="A6:J33" xr:uid="{C8D154F9-56D2-4AB3-9DEC-36D6E848C7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D4DFD3C-829F-4F3D-80E0-4474253B394D}" name="שם המנפיק/שם נייר ערך"/>
    <tableColumn id="2" xr3:uid="{6A5EEFBD-86DC-47EA-A5D4-0ADB41470B4C}" name="מספר ני&quot;ע" dataDxfId="213"/>
    <tableColumn id="3" xr3:uid="{5A7F25F6-3C49-4465-94FF-7CCDACE76537}" name="סוג מטבע" dataDxfId="212"/>
    <tableColumn id="4" xr3:uid="{D3E89A35-D23E-4EFB-AF50-9E6E170A6371}" name="תאריך רכישה" dataDxfId="211"/>
    <tableColumn id="5" xr3:uid="{665B2651-591B-4637-A7CB-0C258B39869A}" name="ערך נקוב****" dataDxfId="210"/>
    <tableColumn id="6" xr3:uid="{C7D8463C-1CAD-4F0E-98EA-7D0A5E581A34}" name="שער***" dataDxfId="209"/>
    <tableColumn id="7" xr3:uid="{784E36F0-5F80-4843-A8BE-E8B681144B84}" name="שווי הוגן" dataDxfId="208"/>
    <tableColumn id="8" xr3:uid="{D822BF9A-994A-40B0-8E03-4E37F30F9BA0}" name="שעור מערך נקוב מונפק" dataDxfId="207"/>
    <tableColumn id="9" xr3:uid="{AC5681EC-627A-47C9-B7B8-C7691B169529}" name="שעור מנכסי אפיק ההשקעה" dataDxfId="206"/>
    <tableColumn id="10" xr3:uid="{5FA5D470-373A-4E89-8DED-760D937B1D98}" name="שעור מסך נכסי השקעה**" dataDxfId="205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2D55572-983B-4350-8D52-897D9CB20728}" name="RowTitleRegion1.a1.b4.1" displayName="_RowTitleRegion1.a1.b4.1_14" ref="A1:B4" totalsRowShown="0" tableBorderDxfId="202">
  <autoFilter ref="A1:B4" xr:uid="{22D55572-983B-4350-8D52-897D9CB20728}">
    <filterColumn colId="0" hiddenButton="1"/>
    <filterColumn colId="1" hiddenButton="1"/>
  </autoFilter>
  <tableColumns count="2">
    <tableColumn id="1" xr3:uid="{163569D2-9BA4-4167-9F42-3B546287E7EA}" name="תאריך הדיווח" dataDxfId="201" dataCellStyle="Normal_2007-16618"/>
    <tableColumn id="2" xr3:uid="{8B3BAF03-AF66-478D-B41B-70898EE6E568}" name="12/31/202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3EB2524-8DE4-47DC-87D1-266F5873AB22}" name="TitleRegion1.a6.k18.1" displayName="TitleRegion1.a6.k18.1" ref="A6:K18" totalsRowShown="0" headerRowDxfId="187" dataDxfId="188" headerRowBorderDxfId="199" tableBorderDxfId="200">
  <autoFilter ref="A6:K18" xr:uid="{03EB2524-8DE4-47DC-87D1-266F5873AB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679243D-0745-4428-BEBC-153021C4520F}" name="שם המנפיק/שם נייר ערך"/>
    <tableColumn id="2" xr3:uid="{2116E560-2725-4835-9F06-031A563C0470}" name="מספר ני&quot;ע" dataDxfId="198"/>
    <tableColumn id="3" xr3:uid="{70C17ABF-2468-45C6-B514-6A3268ABE94D}" name="ענף מסחר" dataDxfId="197"/>
    <tableColumn id="4" xr3:uid="{FFFA7F65-C0B7-4B99-AC6C-F47C6E323643}" name="סוג מטבע" dataDxfId="196"/>
    <tableColumn id="5" xr3:uid="{1E2B4E5D-39D6-4889-8641-D4678C648424}" name="תאריך רכישה" dataDxfId="195"/>
    <tableColumn id="6" xr3:uid="{FB6646F8-2B51-4E63-9DCD-F0DCA976E351}" name="ערך נקוב****" dataDxfId="194"/>
    <tableColumn id="7" xr3:uid="{DFC5073A-B5E4-497F-A44F-EA0EE141675B}" name="שער***" dataDxfId="193"/>
    <tableColumn id="8" xr3:uid="{C241F825-5ADF-4203-9C8E-B43790CB88CC}" name="שווי הוגן" dataDxfId="192"/>
    <tableColumn id="9" xr3:uid="{FC34D926-6FCD-4B5C-8E30-FD7FC95DE3E4}" name="שעור מערך נקוב מונפק" dataDxfId="191"/>
    <tableColumn id="10" xr3:uid="{3953565D-9130-482B-A8C5-2C0046EFD447}" name="שעור מנכסי אפיק ההשקעה" dataDxfId="190"/>
    <tableColumn id="11" xr3:uid="{7859BABF-C27D-49F3-B5C2-0AA9209CFE92}" name="שעור מסך נכסי השקעה**" dataDxfId="189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B147899-27AD-40B7-AC42-C040C5678F54}" name="RowTitleRegion1.a1.b4.1" displayName="_RowTitleRegion1.a1.b4.1_15" ref="A1:B4" totalsRowShown="0" tableBorderDxfId="186">
  <autoFilter ref="A1:B4" xr:uid="{FB147899-27AD-40B7-AC42-C040C5678F54}">
    <filterColumn colId="0" hiddenButton="1"/>
    <filterColumn colId="1" hiddenButton="1"/>
  </autoFilter>
  <tableColumns count="2">
    <tableColumn id="1" xr3:uid="{7E9C76C2-C438-4765-B12F-A66452114B72}" name="תאריך הדיווח" dataDxfId="185" dataCellStyle="Normal_2007-16618"/>
    <tableColumn id="2" xr3:uid="{9D0ED0E1-FFC4-499D-BA25-923F7DE6423F}" name="12/31/2023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F7DCF8A-4030-404C-8E34-24442C9D70B1}" name="TitleRegion1.a6.k36.1" displayName="TitleRegion1.a6.k36.1" ref="A6:K36" totalsRowShown="0" headerRowDxfId="171" dataDxfId="172" headerRowBorderDxfId="183" tableBorderDxfId="184">
  <autoFilter ref="A6:K36" xr:uid="{6F7DCF8A-4030-404C-8E34-24442C9D70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9D57779-8064-4F9D-9BD2-38819F908BAA}" name="שם המנפיק/שם נייר ערך"/>
    <tableColumn id="2" xr3:uid="{04FD4260-CCD4-44A8-9B0E-20C0C199343B}" name="מספר ני&quot;ע" dataDxfId="182"/>
    <tableColumn id="3" xr3:uid="{EF9884C3-F7AF-4FA0-A8ED-B7BE1274AD0C}" name="ענף מסחר" dataDxfId="181"/>
    <tableColumn id="4" xr3:uid="{EFF61BA6-BA4E-42A3-9C6E-D375CCF50382}" name="סוג מטבע" dataDxfId="180"/>
    <tableColumn id="5" xr3:uid="{6CAB43A4-D410-4C12-BF79-4931F6270134}" name="תאריך רכישה" dataDxfId="179"/>
    <tableColumn id="6" xr3:uid="{F5D45063-3708-402D-82BA-6DA3CC4E2F1E}" name="ערך נקוב****" dataDxfId="178"/>
    <tableColumn id="7" xr3:uid="{832A69D9-86F8-4A39-BF0C-A47221588530}" name="שער***" dataDxfId="177"/>
    <tableColumn id="8" xr3:uid="{83C682F0-7953-42ED-B77C-21F07C9430F5}" name="שווי הוגן" dataDxfId="176"/>
    <tableColumn id="9" xr3:uid="{EF9FBFF2-E972-4C2F-9538-75CB3858FF71}" name="שעור מערך נקוב מונפק" dataDxfId="175"/>
    <tableColumn id="10" xr3:uid="{C85B2519-DC0F-4FB2-A7F6-0A3EBB705330}" name="שעור מנכסי אפיק ההשקעה" dataDxfId="174"/>
    <tableColumn id="11" xr3:uid="{DCD6A3D5-AF29-433F-B252-A1D86F0146C5}" name="שעור מסך נכסי השקעה**" dataDxfId="17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555426-50C9-4B56-8B3C-B77B7C12EB95}" name="RowTitleRegion1.a1.b4.1" displayName="_RowTitleRegion1.a1.b4.1_16" ref="A1:B4" totalsRowShown="0" tableBorderDxfId="170">
  <autoFilter ref="A1:B4" xr:uid="{00555426-50C9-4B56-8B3C-B77B7C12EB95}">
    <filterColumn colId="0" hiddenButton="1"/>
    <filterColumn colId="1" hiddenButton="1"/>
  </autoFilter>
  <tableColumns count="2">
    <tableColumn id="1" xr3:uid="{4B151ACE-AC10-4F08-8A65-84882899831B}" name="תאריך הדיווח" dataDxfId="169" dataCellStyle="Normal_2007-16618"/>
    <tableColumn id="2" xr3:uid="{8453B6E7-8B45-45A1-AE49-CC4AF683A0F8}" name="12/31/202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2705853-8269-46CA-9570-E4F07F5DC15D}" name="TitleRegion1.a6.j351.1" displayName="TitleRegion1.a6.j351.1" ref="A6:J351" totalsRowShown="0" headerRowDxfId="156" dataDxfId="157" headerRowBorderDxfId="167" tableBorderDxfId="168">
  <autoFilter ref="A6:J351" xr:uid="{12705853-8269-46CA-9570-E4F07F5DC1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A9FFF92-45C8-41BE-B38A-07A567AEDCCA}" name="שם המנפיק/שם נייר ערך"/>
    <tableColumn id="2" xr3:uid="{356A4BCE-3063-4FCD-9AC0-3EDDA08D41F0}" name="מספר ני&quot;ע" dataDxfId="166"/>
    <tableColumn id="3" xr3:uid="{2E0FC582-A988-4FC6-B1C9-9A9D2C1FED17}" name="ענף מסחר" dataDxfId="165"/>
    <tableColumn id="4" xr3:uid="{CFABFFCA-7638-4970-8F5E-0B322152B4E6}" name="סוג מטבע" dataDxfId="164"/>
    <tableColumn id="5" xr3:uid="{55D55ED5-CEE2-4B75-A7F1-F89300D0FCC1}" name="תאריך רכישה" dataDxfId="163"/>
    <tableColumn id="6" xr3:uid="{B2CA534D-09A2-4625-AA43-7D17EFBA33D7}" name="ערך נקוב****" dataDxfId="162"/>
    <tableColumn id="7" xr3:uid="{63F1D3BB-5960-41EB-A89D-BB994C53D755}" name="שער***" dataDxfId="161"/>
    <tableColumn id="8" xr3:uid="{E51E210A-988F-49B8-8F86-F497016352E7}" name="שווי הוגן" dataDxfId="160"/>
    <tableColumn id="9" xr3:uid="{ACC42C14-8695-494F-8111-FBE8F7521236}" name="שעור מנכסי אפיק ההשקעה" dataDxfId="159"/>
    <tableColumn id="10" xr3:uid="{47F95CDC-8CBA-4CE9-8A5A-B7D0F3874BCA}" name="שעור מסך נכסי השקעה**" dataDxfId="15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0E753DE-FCD6-417B-917D-9A2E7C0DBE28}" name="RowTitleRegion1.a1.b4.1" displayName="_RowTitleRegion1.a1.b4.1_17" ref="A1:B4" totalsRowShown="0" tableBorderDxfId="155">
  <autoFilter ref="A1:B4" xr:uid="{60E753DE-FCD6-417B-917D-9A2E7C0DBE28}">
    <filterColumn colId="0" hiddenButton="1"/>
    <filterColumn colId="1" hiddenButton="1"/>
  </autoFilter>
  <tableColumns count="2">
    <tableColumn id="1" xr3:uid="{0ED89A92-1F79-4332-9271-C01790839CF8}" name="תאריך הדיווח" dataDxfId="154" dataCellStyle="Normal_2007-16618"/>
    <tableColumn id="2" xr3:uid="{DF7EC528-C62A-4A4E-80DD-19279C943ADC}" name="12/31/2023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CB34E1F-BE1D-4E7F-97E2-09BBD213A3B1}" name="TitleRegion1.a6.p41.1" displayName="TitleRegion1.a6.p41.1_" ref="A6:P41" totalsRowShown="0" headerRowDxfId="135" dataDxfId="136" headerRowBorderDxfId="152" tableBorderDxfId="153">
  <autoFilter ref="A6:P41" xr:uid="{9CB34E1F-BE1D-4E7F-97E2-09BBD213A3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00BFF70-FBCA-4C4B-83A5-459698F4CD10}" name="שם המנפיק/שם נייר ערך"/>
    <tableColumn id="2" xr3:uid="{4583D207-721D-4027-9012-D384AB09DBAB}" name="מספר ני&quot;ע" dataDxfId="151"/>
    <tableColumn id="3" xr3:uid="{180F087A-F5AB-4DC2-99CF-DADC997F64FD}" name="נכס הבסיס" dataDxfId="150"/>
    <tableColumn id="4" xr3:uid="{51B3A973-978B-41C6-B21B-E850A1FC94F3}" name="דירוג" dataDxfId="149"/>
    <tableColumn id="5" xr3:uid="{77179FFC-AD38-4493-BFD0-13DCE2F96669}" name="שם מדרג" dataDxfId="148"/>
    <tableColumn id="6" xr3:uid="{03C2000D-D26E-41BB-AEDF-96B1EE137FD2}" name="תאריך רכישה" dataDxfId="147"/>
    <tableColumn id="7" xr3:uid="{7EA5764A-D8AC-46CC-AA0D-412E4D6523C8}" name="מח&quot;מ" dataDxfId="146"/>
    <tableColumn id="8" xr3:uid="{4C862B2D-E2D9-4545-9157-A886CFCB947E}" name="סוג מטבע" dataDxfId="145"/>
    <tableColumn id="9" xr3:uid="{8193C7E2-9D85-4147-BD9B-4F963B48E84C}" name="שיעור ריבית" dataDxfId="144"/>
    <tableColumn id="10" xr3:uid="{1EF35937-9377-4999-9F72-A70C5648E824}" name="תשואה לפידיון" dataDxfId="143"/>
    <tableColumn id="11" xr3:uid="{C85BF04A-4022-4343-8213-0179F22E5710}" name="ערך נקוב****" dataDxfId="142"/>
    <tableColumn id="12" xr3:uid="{719F06F8-A432-4A6E-B182-8B119BBBC4E2}" name="שער***" dataDxfId="141"/>
    <tableColumn id="13" xr3:uid="{4D939ACB-99CB-447C-8009-AB9EA0C59717}" name="שווי הוגן" dataDxfId="140"/>
    <tableColumn id="14" xr3:uid="{9313943F-8DB7-4EDC-AB53-1C775FE7AFAE}" name="שעור מערך נקוב מונפק" dataDxfId="139"/>
    <tableColumn id="15" xr3:uid="{BD0449DA-43A9-44D3-8085-8A0F8469E7AA}" name="שעור מנכסי אפיק ההשקעה" dataDxfId="138"/>
    <tableColumn id="16" xr3:uid="{9D5A541D-0CF8-4BCB-953A-965B82636AFE}" name="שעור מסך נכסי השקעה**" dataDxfId="137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3200049-9D8B-4054-95FF-A524F050D84C}" name="RowTitleRegion1.a1.b4.1" displayName="_RowTitleRegion1.a1.b4.1_18" ref="A1:B4" totalsRowShown="0" tableBorderDxfId="134">
  <autoFilter ref="A1:B4" xr:uid="{23200049-9D8B-4054-95FF-A524F050D84C}">
    <filterColumn colId="0" hiddenButton="1"/>
    <filterColumn colId="1" hiddenButton="1"/>
  </autoFilter>
  <tableColumns count="2">
    <tableColumn id="1" xr3:uid="{8FBE934B-F93C-43E3-9206-0A610C79F8A3}" name="תאריך הדיווח" dataDxfId="133" dataCellStyle="Normal_2007-16618"/>
    <tableColumn id="2" xr3:uid="{E6BD45E7-E8A3-407C-A49E-07DDE517448A}" name="12/31/2023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C5A499E-551A-4DFC-ABE0-1A978D7589EB}" name="TitleRegion1.a5.q409.1" displayName="TitleRegion1.a5.q409.1" ref="A5:Q409" totalsRowShown="0" headerRowDxfId="113" dataDxfId="114" headerRowBorderDxfId="131" tableBorderDxfId="132">
  <autoFilter ref="A5:Q409" xr:uid="{3C5A499E-551A-4DFC-ABE0-1A978D758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78A822C-717B-4BE1-B05D-30D5E48E2192}" name="שם המנפיק/שם נייר ערך"/>
    <tableColumn id="2" xr3:uid="{041BDAFB-1DBA-45B6-B140-8751B9DA75B0}" name="קונסורציום כן/לא" dataDxfId="130"/>
    <tableColumn id="3" xr3:uid="{E76E0A97-847C-4040-A534-7F609BF7092D}" name="מספר ני&quot;ע" dataDxfId="129"/>
    <tableColumn id="4" xr3:uid="{E6FAE301-87AF-403C-B80C-AB02BD82F4A4}" name="מספר מנפיק" dataDxfId="128"/>
    <tableColumn id="5" xr3:uid="{D0247600-3625-4219-8D80-FBBCC32E3AFE}" name="דירוג" dataDxfId="127"/>
    <tableColumn id="6" xr3:uid="{60F350C1-292D-46EC-AA20-054159926A78}" name="תאריך רכישה" dataDxfId="126"/>
    <tableColumn id="7" xr3:uid="{09BBDFB3-785F-4B52-A5E8-06DBCF81B508}" name="שם מדרג" dataDxfId="125"/>
    <tableColumn id="8" xr3:uid="{19198542-0806-4C1B-8388-46EBBD04D6F1}" name="מח&quot;מ" dataDxfId="124"/>
    <tableColumn id="9" xr3:uid="{50E53170-3E41-43A3-ADFE-2636F30ADE5F}" name="ענף משק" dataDxfId="123"/>
    <tableColumn id="10" xr3:uid="{02F30494-2E65-4085-B85B-8CD1DF783416}" name="סוג מטבע" dataDxfId="122"/>
    <tableColumn id="11" xr3:uid="{AEC2AFF5-9D41-4C73-BD25-2623ACAA9C49}" name="שיעור ריבית ממוצע" dataDxfId="121"/>
    <tableColumn id="12" xr3:uid="{028A28D0-10E9-4A05-B901-EAE753D9BE7C}" name="תשואה לפידיון" dataDxfId="120"/>
    <tableColumn id="13" xr3:uid="{5B9310F2-7D0B-4758-8A49-F966CA70157D}" name="ערך נקוב****" dataDxfId="119"/>
    <tableColumn id="14" xr3:uid="{4A2A33BA-788C-4C87-8DC9-18EEAF46FA20}" name="שער***" dataDxfId="118"/>
    <tableColumn id="15" xr3:uid="{74AA4658-43DD-4CBF-B4AE-4F97E73F380D}" name="שווי הוגן" dataDxfId="117"/>
    <tableColumn id="16" xr3:uid="{CFEB46EB-D8D1-4FD7-B8ED-3220E2870BC4}" name="שעור מנכסי אפיק ההשקעה" dataDxfId="116"/>
    <tableColumn id="17" xr3:uid="{E508D573-66CA-4615-A7B2-32BA77A22E09}" name="שעור מסך נכסי השקעה**" dataDxfId="115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BD0D85A-F75A-4843-974E-C5015E7C294E}" name="RowTitleRegion1.a1.b4.1" displayName="_RowTitleRegion1.a1.b4.1_19" ref="A1:B4" totalsRowShown="0" tableBorderDxfId="112">
  <autoFilter ref="A1:B4" xr:uid="{2BD0D85A-F75A-4843-974E-C5015E7C294E}">
    <filterColumn colId="0" hiddenButton="1"/>
    <filterColumn colId="1" hiddenButton="1"/>
  </autoFilter>
  <tableColumns count="2">
    <tableColumn id="1" xr3:uid="{57138594-7628-4341-9FB2-83F30B259950}" name="תאריך הדיווח" dataDxfId="111" dataCellStyle="Normal_2007-16618"/>
    <tableColumn id="2" xr3:uid="{B1A216C7-D0EA-4A10-9D46-9DA09BA8918A}" name="12/31/2023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1F3921E-F339-45B0-B9DB-DFE4AC4BEBB6}" name="TitleRegion1.a5.n25.1" displayName="TitleRegion1.a5.n25.1" ref="A5:N25" totalsRowShown="0" headerRowDxfId="95" dataDxfId="96" headerRowBorderDxfId="110">
  <autoFilter ref="A5:N25" xr:uid="{F1F3921E-F339-45B0-B9DB-DFE4AC4BEB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0CCB8E6-A696-4193-8FBF-221A8DBE901D}" name="שם המנפיק/שם נייר ערך"/>
    <tableColumn id="2" xr3:uid="{D1D82819-63F0-4C5D-AF2D-AB3F9B607151}" name="מספר ני&quot;ע" dataDxfId="109"/>
    <tableColumn id="3" xr3:uid="{C4BDB53C-7F93-49F7-9074-4D96DAAA571B}" name="מספר מנפיק" dataDxfId="108"/>
    <tableColumn id="4" xr3:uid="{A038DA4B-F8D5-4555-8D8E-B965DE79C06A}" name="דירוג" dataDxfId="107"/>
    <tableColumn id="5" xr3:uid="{4DE84F85-BC3A-43D8-ABF5-38C1C267B7A4}" name="שם מדרג" dataDxfId="106"/>
    <tableColumn id="6" xr3:uid="{E6C3AF78-18AB-44F3-ADB9-23BA55C83C12}" name="מח&quot;מ" dataDxfId="105"/>
    <tableColumn id="7" xr3:uid="{89B9EE32-CBFB-4C9B-BD4E-3B8559EB399D}" name="סוג מטבע" dataDxfId="104"/>
    <tableColumn id="8" xr3:uid="{7DEA30F0-9886-4DFE-BA76-746509774254}" name="תנאי ושיעור ריבית" dataDxfId="103"/>
    <tableColumn id="9" xr3:uid="{BB5CA590-4304-4284-A9E0-CB1593C6A451}" name="תשואה לפידיון" dataDxfId="102"/>
    <tableColumn id="10" xr3:uid="{36739446-CE88-415F-AF3D-2874F81E36CE}" name="ערך נקוב****" dataDxfId="101"/>
    <tableColumn id="11" xr3:uid="{A2AE96D4-7002-41B1-A209-A98B45910B1B}" name="שער***" dataDxfId="100"/>
    <tableColumn id="12" xr3:uid="{2CF6DF35-2A23-4958-BBCE-4255E9F01996}" name="שווי הוגן" dataDxfId="99"/>
    <tableColumn id="13" xr3:uid="{E7FE1BEA-74BC-4A0B-98D5-5451671B1DA4}" name="שעור מנכסי אפיק ההשקעה" dataDxfId="98"/>
    <tableColumn id="14" xr3:uid="{47EB68A0-83DE-45F4-BB4A-4D3455FC70C6}" name="שעור מסך נכסי השקעה**" dataDxfId="97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DCF5C71-2CF9-4F8D-8697-1EAA74085218}" name="RowTitleRegion1.a1.b4.1" displayName="_RowTitleRegion1.a1.b4.1_20" ref="A1:B4" totalsRowShown="0" tableBorderDxfId="94">
  <autoFilter ref="A1:B4" xr:uid="{8DCF5C71-2CF9-4F8D-8697-1EAA74085218}">
    <filterColumn colId="0" hiddenButton="1"/>
    <filterColumn colId="1" hiddenButton="1"/>
  </autoFilter>
  <tableColumns count="2">
    <tableColumn id="1" xr3:uid="{EB2B1642-0A80-4C82-9EFA-CE3826D0F7BF}" name="תאריך הדיווח" dataDxfId="93" dataCellStyle="Normal_2007-16618"/>
    <tableColumn id="2" xr3:uid="{2BE746B0-79C3-4F89-9F9E-C05E4435B680}" name="12/31/2023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C7BFEEE-C7E7-4B1D-89BF-BE190B2B5EA4}" name="TitleRegion1.a5.i18.1" displayName="TitleRegion1.a5.i18.1" ref="A5:I18" totalsRowShown="0" headerRowDxfId="81" dataDxfId="82" headerRowBorderDxfId="92">
  <autoFilter ref="A5:I18" xr:uid="{BC7BFEEE-C7E7-4B1D-89BF-BE190B2B5E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7BB4E9C-B8C9-4C6C-855D-7FC8E8927497}" name="שם המנפיק/שם נייר ערך" dataDxfId="91"/>
    <tableColumn id="2" xr3:uid="{0508665E-D30E-4830-9544-CBAF9D06AE52}" name="תאריך שערוך אחרון" dataDxfId="90"/>
    <tableColumn id="3" xr3:uid="{21245826-3D6A-4C08-BEB2-B2C627D70A78}" name="אופי הנכס" dataDxfId="89"/>
    <tableColumn id="4" xr3:uid="{7AC07DFD-71E7-4B3C-8CDD-469633FD06A5}" name="שעור תשואה במהלך התקופה" dataDxfId="88"/>
    <tableColumn id="5" xr3:uid="{FC1F5DF4-E800-4DE8-9095-05313C32092F}" name="סוג מטבע" dataDxfId="87"/>
    <tableColumn id="6" xr3:uid="{E11A4C82-389A-4C6B-A180-96E9AD8D9F54}" name="שווי משוערך" dataDxfId="86"/>
    <tableColumn id="7" xr3:uid="{1114EA1B-73E9-43C3-B24F-736DA2111FF5}" name="שעור מנכסי אפיק ההשקעה" dataDxfId="85"/>
    <tableColumn id="8" xr3:uid="{D930F11D-5BE5-41A2-AACF-D78C0EBA84CE}" name="שעור מסך נכסי השקעה" dataDxfId="84"/>
    <tableColumn id="9" xr3:uid="{98197849-0D82-4D55-ABFD-EC65A65C5AD1}" name="כתובת הנכס" dataDxfId="8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9303ABF-1D38-43C7-B1A7-5813EC142F5F}" name="RowTitleRegion1.a1.b4.1" displayName="_RowTitleRegion1.a1.b4.1_21" ref="A1:B4" totalsRowShown="0" tableBorderDxfId="80">
  <autoFilter ref="A1:B4" xr:uid="{59303ABF-1D38-43C7-B1A7-5813EC142F5F}">
    <filterColumn colId="0" hiddenButton="1"/>
    <filterColumn colId="1" hiddenButton="1"/>
  </autoFilter>
  <tableColumns count="2">
    <tableColumn id="1" xr3:uid="{C43D1B76-9093-42CA-9D5C-D6078C211633}" name="תאריך הדיווח" dataDxfId="79" dataCellStyle="Normal_2007-16618"/>
    <tableColumn id="2" xr3:uid="{34CC4489-C827-46DD-8272-BCC847658431}" name="12/31/202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FB6D36C-1E37-402F-A253-34E099F3C24F}" name="TitleRegion1.a5.j12.1" displayName="TitleRegion1.a5.j12.1" ref="A5:J12" totalsRowShown="0" headerRowDxfId="75" headerRowBorderDxfId="78" headerRowCellStyle="Normal_2007-16618">
  <autoFilter ref="A5:J12" xr:uid="{4FB6D36C-1E37-402F-A253-34E099F3C2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92AB240-D5A3-456C-AB6E-381B0E752CCE}" name="שם המנפיק/שם נייר ערך"/>
    <tableColumn id="2" xr3:uid="{7E9B8CC2-7EA7-4A3F-BA48-F3628AB8D1EE}" name="מספר מנפיק" dataDxfId="77"/>
    <tableColumn id="3" xr3:uid="{825065C7-1B20-481F-9295-1FE93F4F404D}" name="דירוג"/>
    <tableColumn id="4" xr3:uid="{9109F652-ADA1-4DD4-A48B-47B77D09B658}" name="שם המדרג" dataDxfId="76"/>
    <tableColumn id="5" xr3:uid="{2C88F0C8-06BC-4B86-9026-89CD3A9ED996}" name="שעור הריבית"/>
    <tableColumn id="6" xr3:uid="{C5172573-EE6E-41C3-B1F1-5209670CF256}" name="סוג מטבע"/>
    <tableColumn id="7" xr3:uid="{726554E2-2E3B-4AFA-9C18-1E967249D443}" name="תשואה לפדיון"/>
    <tableColumn id="8" xr3:uid="{AA9DDC2D-9541-4A3B-AABD-DFDFFB614735}" name="שווי הוגן"/>
    <tableColumn id="9" xr3:uid="{71B766D0-B993-42D7-9BFF-D2215B1244FB}" name="שעור מנכסי אפיק ההשקעה"/>
    <tableColumn id="10" xr3:uid="{8F433749-4D55-4CB4-882D-C6137F8E4D1A}" name="שעור מסך נכסי השקעה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6B5A942-9E73-4955-ACB3-03EE11D2406C}" name="RowTitleRegion1.a1.b4.1" displayName="_RowTitleRegion1.a1.b4.1_22" ref="A1:B4" totalsRowShown="0" tableBorderDxfId="74">
  <autoFilter ref="A1:B4" xr:uid="{C6B5A942-9E73-4955-ACB3-03EE11D2406C}">
    <filterColumn colId="0" hiddenButton="1"/>
    <filterColumn colId="1" hiddenButton="1"/>
  </autoFilter>
  <tableColumns count="2">
    <tableColumn id="1" xr3:uid="{EDC70D31-CC98-4311-B6C9-2A8097F8CD20}" name="תאריך הדיווח" dataDxfId="73" dataCellStyle="Normal_2007-16618"/>
    <tableColumn id="2" xr3:uid="{E3C529AE-057B-4BF9-B0EC-A5AAADD9AB7B}" name="12/31/2023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FE3F6ED-5B0A-4B1F-83E1-AA7EEA7BF000}" name="TitleRegion1.a5.j30.1" displayName="TitleRegion1.a5.j30.1" ref="A5:J30" totalsRowShown="0" headerRowDxfId="65" headerRowBorderDxfId="72">
  <autoFilter ref="A5:J30" xr:uid="{7FE3F6ED-5B0A-4B1F-83E1-AA7EEA7BF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93DBFCF-1957-4289-A607-D70C11FF6F3B}" name="שם המנפיק/שם נייר ערך"/>
    <tableColumn id="2" xr3:uid="{B32EC39D-A666-42F6-83E9-48C1DF5EAEB4}" name="מספר ני&quot;ע"/>
    <tableColumn id="3" xr3:uid="{25C63761-9CF3-4985-8A20-69F80287E6DB}" name="דירוג" dataDxfId="71"/>
    <tableColumn id="4" xr3:uid="{CBC21157-B245-40A6-83A9-9A17525DD324}" name="שם המדרג"/>
    <tableColumn id="5" xr3:uid="{F6BA34EF-1902-4677-AC4E-F703CC3AD6AC}" name="שעור הריבית" dataDxfId="70"/>
    <tableColumn id="6" xr3:uid="{9E048ECB-D345-4425-BB36-8FC8ECB39F6D}" name="סוג מטבע"/>
    <tableColumn id="7" xr3:uid="{A0A8AFC0-CC86-4234-9C53-6217B99BE962}" name="תשואה לפדיון" dataDxfId="69"/>
    <tableColumn id="8" xr3:uid="{BE119AF7-57CB-4573-A350-5208179BA2F6}" name="שווי הוגן" dataDxfId="68"/>
    <tableColumn id="9" xr3:uid="{B8D6D93A-A8A9-4BD3-A5D6-592F1CFBF83D}" name="שעור מנכסי אפיק ההשקעה" dataDxfId="67"/>
    <tableColumn id="10" xr3:uid="{2F9944BA-7D41-45D9-9BF3-B9FD53E427E0}" name="שעור מסך נכסי השקעה" dataDxfId="66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2606C08-CA26-4B73-837F-D1EBFDDFC50A}" name="RowTitleRegion1.a1.b4.1" displayName="_RowTitleRegion1.a1.b4.1_23" ref="A1:B4" totalsRowShown="0" tableBorderDxfId="64">
  <autoFilter ref="A1:B4" xr:uid="{32606C08-CA26-4B73-837F-D1EBFDDFC50A}">
    <filterColumn colId="0" hiddenButton="1"/>
    <filterColumn colId="1" hiddenButton="1"/>
  </autoFilter>
  <tableColumns count="2">
    <tableColumn id="1" xr3:uid="{C8B3242A-214D-4F65-B072-0FB50313D59C}" name="תאריך הדיווח" dataDxfId="63" dataCellStyle="Normal_2007-16618"/>
    <tableColumn id="2" xr3:uid="{4977DBEB-2020-4B4E-81A0-A595263BBD60}" name="12/31/2023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7A5CB9E-4E2C-43E5-96A1-41A0B493A173}" name="TitleRegion1.a5.c35.1" displayName="TitleRegion1.a5.c35.1" ref="A5:C35" totalsRowShown="0" headerRowBorderDxfId="62">
  <autoFilter ref="A5:C35" xr:uid="{27A5CB9E-4E2C-43E5-96A1-41A0B493A173}">
    <filterColumn colId="0" hiddenButton="1"/>
    <filterColumn colId="1" hiddenButton="1"/>
    <filterColumn colId="2" hiddenButton="1"/>
  </autoFilter>
  <tableColumns count="3">
    <tableColumn id="1" xr3:uid="{CF646BED-8B5E-44A2-AD38-B585300CF3C2}" name="שם המנפיק/שם נייר ערך"/>
    <tableColumn id="2" xr3:uid="{C922563E-AACF-40FE-9F6B-90424A3B366D}" name="סכום ההתחייבות" dataDxfId="61" dataCellStyle="Comma"/>
    <tableColumn id="3" xr3:uid="{449FE019-ACA4-4FA8-9E49-CA86E3FF03DC}" name="תאריך סיום ההתחייבות" dataDxfId="60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EA0055F-7339-404E-9C74-A7EB8251D477}" name="RowTitleRegion1.a1.b4.1" displayName="_RowTitleRegion1.a1.b4.1_24" ref="A1:B4" totalsRowShown="0" tableBorderDxfId="59">
  <autoFilter ref="A1:B4" xr:uid="{FEA0055F-7339-404E-9C74-A7EB8251D477}">
    <filterColumn colId="0" hiddenButton="1"/>
    <filterColumn colId="1" hiddenButton="1"/>
  </autoFilter>
  <tableColumns count="2">
    <tableColumn id="1" xr3:uid="{EDAC7061-9CAD-468E-B1F4-25CE47716408}" name="תאריך הדיווח" dataDxfId="58" dataCellStyle="Normal_2007-16618"/>
    <tableColumn id="2" xr3:uid="{82FC47E0-1269-4902-A363-676B644C925B}" name="12/31/2023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5706E7A-9459-4198-A76C-33A5AA9CEBE7}" name="TitleRegion1.a5.o25.1" displayName="TitleRegion1.a5.o25.1" ref="A5:O25" totalsRowShown="0" headerRowDxfId="40" dataDxfId="41" headerRowBorderDxfId="56" tableBorderDxfId="57">
  <autoFilter ref="A5:O25" xr:uid="{45706E7A-9459-4198-A76C-33A5AA9CEB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4DFADBF-FFDD-4532-A69B-6A0105AB8F91}" name="שם המנפיק/שם נייר ערך"/>
    <tableColumn id="2" xr3:uid="{9480CC54-5026-4C90-AA1D-68D8EC1A907D}" name="מספר ני&quot;ע" dataDxfId="55"/>
    <tableColumn id="3" xr3:uid="{E5923F1C-7F13-40CB-B01E-335BC07E9DD6}" name="ענף מסחר" dataDxfId="54"/>
    <tableColumn id="4" xr3:uid="{E5752C82-D75A-4410-8C0B-FD65D7456BDF}" name="דירוג" dataDxfId="53"/>
    <tableColumn id="5" xr3:uid="{83BB1F6E-6F7B-4E3A-8F27-9BB1667DF4C6}" name="שם מדרג" dataDxfId="52"/>
    <tableColumn id="6" xr3:uid="{85093BEA-ED1C-4F16-872E-8DC00B1374B4}" name="תאריך רכישה" dataDxfId="51"/>
    <tableColumn id="7" xr3:uid="{9FC85F06-6CF9-4690-A34D-262CECF7CA25}" name="מח&quot;מ" dataDxfId="50"/>
    <tableColumn id="8" xr3:uid="{ED1017EA-0A18-4ECB-8B40-AA503AAA5E8A}" name="סוג מטבע" dataDxfId="49"/>
    <tableColumn id="9" xr3:uid="{8F133E49-F55B-4957-A0A4-44566C147F03}" name="שיעור ריבית" dataDxfId="48"/>
    <tableColumn id="10" xr3:uid="{AD9BA6E1-A15C-4738-9096-62D0D1AC23ED}" name="ריבית אפקטיבית" dataDxfId="47"/>
    <tableColumn id="11" xr3:uid="{D51F61AD-7629-45BE-8E7D-FB5E1D76B483}" name="ערך נקוב ****" dataDxfId="46"/>
    <tableColumn id="12" xr3:uid="{7A288B36-8658-4E88-B4C4-8EF985648689}" name="עלות מתואמת" dataDxfId="45"/>
    <tableColumn id="13" xr3:uid="{C95071E1-903E-481C-A998-6E024101D080}" name="שעור מערך נקוב מונפק" dataDxfId="44"/>
    <tableColumn id="14" xr3:uid="{47BE5848-0BDD-48B2-AF08-65803AC13934}" name="שעור מנכסי אפיק ההשקעה" dataDxfId="43"/>
    <tableColumn id="15" xr3:uid="{5B3F3FCB-C798-4863-94C8-839010CA2A20}" name="שעור מסך נכסי השקעה**" dataDxfId="42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0518487-C4CC-4BD3-8F7A-9757149B1CD3}" name="RowTitleRegion1.a1.b4.1" displayName="_RowTitleRegion1.a1.b4.1_25" ref="A1:B4" totalsRowShown="0" tableBorderDxfId="39">
  <autoFilter ref="A1:B4" xr:uid="{40518487-C4CC-4BD3-8F7A-9757149B1CD3}">
    <filterColumn colId="0" hiddenButton="1"/>
    <filterColumn colId="1" hiddenButton="1"/>
  </autoFilter>
  <tableColumns count="2">
    <tableColumn id="1" xr3:uid="{73D7D7DD-98BE-4495-B165-389715830264}" name="תאריך הדיווח" dataDxfId="38" dataCellStyle="Normal_2007-16618"/>
    <tableColumn id="2" xr3:uid="{06DAC798-075F-4913-9674-A34B7C48835B}" name="12/31/2023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D8FA5CA-3263-4821-85FB-6347E711F1B2}" name="TitleRegion1.a5.o25.1" displayName="TitleRegion1.a5.o25.1_" ref="A5:O25" totalsRowShown="0" headerRowDxfId="20" dataDxfId="21" headerRowBorderDxfId="36" tableBorderDxfId="37">
  <autoFilter ref="A5:O25" xr:uid="{7D8FA5CA-3263-4821-85FB-6347E711F1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4699E49-1CC5-4D9F-9811-9CFF44573F6A}" name="שם המנפיק/שם נייר ערך"/>
    <tableColumn id="2" xr3:uid="{8658EEC8-3CEE-4B8C-A6F5-1C2D0270790C}" name="מספר ני&quot;ע" dataDxfId="35"/>
    <tableColumn id="3" xr3:uid="{2D6580AA-B296-493E-A562-578359EA4E35}" name="ענף מסחר" dataDxfId="34"/>
    <tableColumn id="4" xr3:uid="{C17885D7-EB27-40BF-9D6E-C605B161F364}" name="דירוג" dataDxfId="33"/>
    <tableColumn id="5" xr3:uid="{B397002F-6929-49C3-821B-D937C56E78FF}" name="שם מדרג" dataDxfId="32"/>
    <tableColumn id="6" xr3:uid="{D48F9C1E-6012-4618-8C48-75E2659FE626}" name="תאריך רכישה" dataDxfId="31"/>
    <tableColumn id="7" xr3:uid="{1ED75465-B476-4575-A852-612AC230E6C9}" name="מח&quot;מ" dataDxfId="30"/>
    <tableColumn id="8" xr3:uid="{4E8AAB6B-0CF6-417D-8BF4-4A7C07A60EEB}" name="סוג מטבע" dataDxfId="29"/>
    <tableColumn id="9" xr3:uid="{EEF25986-0E1B-4126-9C43-34E860F53F54}" name="שיעור ריבית" dataDxfId="28"/>
    <tableColumn id="10" xr3:uid="{013B682F-415A-4259-80A7-1FE90E5BCE35}" name="ריבית אפקטיבית" dataDxfId="27"/>
    <tableColumn id="11" xr3:uid="{240D27D6-BAB3-41CF-9355-096D3F41DDE2}" name="ערך נקוב****" dataDxfId="26"/>
    <tableColumn id="12" xr3:uid="{5BD71112-C5E0-4EC4-82F7-0104B56227E7}" name="עלות מתואמת" dataDxfId="25"/>
    <tableColumn id="13" xr3:uid="{4E95B26C-50B3-46C1-8861-FCFD47579D97}" name="שעור מערך נקוב מונפק" dataDxfId="24"/>
    <tableColumn id="14" xr3:uid="{E61839BF-D9A1-4BDC-8E2A-93CD4E7C9DD7}" name="שעור מנכסי אפיק ההשקעה" dataDxfId="23"/>
    <tableColumn id="15" xr3:uid="{6DDD0222-B487-437E-9381-76B9CB1D4F37}" name="שעור מסך נכסי השקעה**" dataDxfId="22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EDE5592-2D9F-482C-8542-DD1B06800C26}" name="RowTitleRegion1.a1.b4.1" displayName="_RowTitleRegion1.a1.b4.1_26" ref="A1:B4" totalsRowShown="0" tableBorderDxfId="19">
  <autoFilter ref="A1:B4" xr:uid="{9EDE5592-2D9F-482C-8542-DD1B06800C26}">
    <filterColumn colId="0" hiddenButton="1"/>
    <filterColumn colId="1" hiddenButton="1"/>
  </autoFilter>
  <tableColumns count="2">
    <tableColumn id="1" xr3:uid="{EE24C370-0557-48D0-97AB-E21F195EA9D9}" name="תאריך הדיווח" dataDxfId="18" dataCellStyle="Normal_2007-16618"/>
    <tableColumn id="2" xr3:uid="{1924D8BB-73F9-4132-97FA-EFDB1A341F82}" name="12/31/202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23FFB03-BFD5-4C18-B900-5CE39AC98E2D}" name="TitleRegion1.a5.o26.1" displayName="TitleRegion1.a5.o26.1" ref="A5:O26" totalsRowShown="0" headerRowDxfId="0" dataDxfId="1" headerRowBorderDxfId="16" tableBorderDxfId="17">
  <autoFilter ref="A5:O26" xr:uid="{F23FFB03-BFD5-4C18-B900-5CE39AC98E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FE4C078-3404-4585-8557-5E7C551A19F5}" name="שם המנפיק/שם נייר ערך"/>
    <tableColumn id="2" xr3:uid="{EBB928A0-5E6F-497E-ABF0-2364E34497B6}" name="מספר ני&quot;ע" dataDxfId="15"/>
    <tableColumn id="3" xr3:uid="{9BE3549C-8538-4731-BF53-6863670C99D9}" name="ענף מסחר" dataDxfId="14"/>
    <tableColumn id="4" xr3:uid="{19191912-369A-4AF1-8028-8B1E93F0BE8F}" name="דירוג" dataDxfId="13"/>
    <tableColumn id="5" xr3:uid="{2FFAFC08-8CA3-47C9-9445-B4FE4D7A7204}" name="שם מדרג" dataDxfId="12"/>
    <tableColumn id="6" xr3:uid="{EE49FCA0-F122-4910-A3AC-B3EBF18AAF0A}" name="תאריך רכישה" dataDxfId="11"/>
    <tableColumn id="7" xr3:uid="{AC669B8E-64DD-4DA7-8DCD-A067B461B7BB}" name="מח&quot;מ" dataDxfId="10"/>
    <tableColumn id="8" xr3:uid="{9632A9F9-3813-4A7A-99ED-C70694ED3EB3}" name="סוג מטבע" dataDxfId="9"/>
    <tableColumn id="9" xr3:uid="{66EE25EA-85F0-4D28-851C-5459D72713D0}" name="שיעור ריבית" dataDxfId="8"/>
    <tableColumn id="10" xr3:uid="{D6E0006E-C3CD-4729-96CD-8809E2628083}" name="ריבית אפקטיבית" dataDxfId="7"/>
    <tableColumn id="11" xr3:uid="{64DDB618-2EFA-48E7-BCF1-103DB061559C}" name="ערך נקוב****" dataDxfId="6"/>
    <tableColumn id="12" xr3:uid="{34430199-FA64-486A-B79B-1CB4B853FBED}" name="עלות מתואמת" dataDxfId="5"/>
    <tableColumn id="13" xr3:uid="{7A62B1C9-8F70-4E9B-9DB7-8194FAF5F7B5}" name="שעור מערך נקוב מונפק" dataDxfId="4"/>
    <tableColumn id="14" xr3:uid="{A22189D7-5BD0-4563-ACAF-3A051350F1E2}" name="שעור מנכסי אפיק ההשקעה" dataDxfId="3"/>
    <tableColumn id="15" xr3:uid="{F4EDD789-5296-4D4A-B0BD-E75EFF947A8D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10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 s="14" customFormat="1">
      <c r="B1" s="2" t="s">
        <v>0</v>
      </c>
      <c r="C1" s="64" t="s">
        <v>3258</v>
      </c>
      <c r="D1" s="13"/>
    </row>
    <row r="2" spans="1:30" s="14" customFormat="1">
      <c r="B2" s="2" t="s">
        <v>1</v>
      </c>
      <c r="C2" s="10" t="s">
        <v>2529</v>
      </c>
      <c r="D2" s="13"/>
    </row>
    <row r="3" spans="1:30" s="14" customFormat="1">
      <c r="B3" s="2" t="s">
        <v>2</v>
      </c>
      <c r="C3" s="65" t="s">
        <v>2530</v>
      </c>
      <c r="D3" s="13"/>
    </row>
    <row r="4" spans="1:30" s="14" customFormat="1">
      <c r="B4" s="2" t="s">
        <v>3</v>
      </c>
      <c r="C4" s="66" t="s">
        <v>165</v>
      </c>
      <c r="D4" s="13"/>
    </row>
    <row r="5" spans="1:30" ht="18.75">
      <c r="A5" s="88" t="s">
        <v>3259</v>
      </c>
      <c r="B5" s="87" t="s">
        <v>4</v>
      </c>
      <c r="C5" s="89" t="s">
        <v>3260</v>
      </c>
      <c r="D5" s="90" t="s">
        <v>3261</v>
      </c>
    </row>
    <row r="6" spans="1:30" s="3" customFormat="1">
      <c r="A6" s="91" t="s">
        <v>3259</v>
      </c>
      <c r="B6" s="92" t="s">
        <v>3259</v>
      </c>
      <c r="C6" s="42" t="s">
        <v>5</v>
      </c>
      <c r="D6" s="43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91" t="s">
        <v>3259</v>
      </c>
      <c r="B7" s="92" t="s">
        <v>3259</v>
      </c>
      <c r="C7" s="44" t="s">
        <v>6</v>
      </c>
      <c r="D7" s="45" t="s">
        <v>7</v>
      </c>
    </row>
    <row r="8" spans="1:30" s="5" customFormat="1" ht="20.25">
      <c r="A8" s="93" t="s">
        <v>3259</v>
      </c>
      <c r="B8" s="94" t="s">
        <v>3259</v>
      </c>
      <c r="C8" s="47" t="s">
        <v>8</v>
      </c>
      <c r="D8" s="46" t="s">
        <v>9</v>
      </c>
    </row>
    <row r="9" spans="1:30" s="5" customFormat="1" ht="20.25">
      <c r="A9" s="93" t="s">
        <v>3259</v>
      </c>
      <c r="B9" s="48" t="s">
        <v>10</v>
      </c>
      <c r="C9" s="95" t="s">
        <v>3259</v>
      </c>
      <c r="D9" s="96" t="s">
        <v>3259</v>
      </c>
    </row>
    <row r="10" spans="1:30">
      <c r="A10" s="7" t="s">
        <v>11</v>
      </c>
      <c r="B10" s="49" t="s">
        <v>12</v>
      </c>
      <c r="C10" s="55">
        <v>11242.69328288326</v>
      </c>
      <c r="D10" s="56">
        <v>0.1158</v>
      </c>
    </row>
    <row r="11" spans="1:30">
      <c r="A11" s="88" t="s">
        <v>3259</v>
      </c>
      <c r="B11" s="49" t="s">
        <v>13</v>
      </c>
      <c r="C11" s="97" t="s">
        <v>3259</v>
      </c>
      <c r="D11" s="97" t="s">
        <v>3259</v>
      </c>
    </row>
    <row r="12" spans="1:30">
      <c r="A12" s="8" t="s">
        <v>11</v>
      </c>
      <c r="B12" s="50" t="s">
        <v>14</v>
      </c>
      <c r="C12" s="57">
        <v>33120.683416958811</v>
      </c>
      <c r="D12" s="58">
        <v>0.34129999999999999</v>
      </c>
    </row>
    <row r="13" spans="1:30">
      <c r="A13" s="8" t="s">
        <v>11</v>
      </c>
      <c r="B13" s="50" t="s">
        <v>15</v>
      </c>
      <c r="C13" s="57">
        <v>0</v>
      </c>
      <c r="D13" s="58">
        <v>0</v>
      </c>
    </row>
    <row r="14" spans="1:30">
      <c r="A14" s="8" t="s">
        <v>11</v>
      </c>
      <c r="B14" s="50" t="s">
        <v>16</v>
      </c>
      <c r="C14" s="57">
        <v>22670.137289094597</v>
      </c>
      <c r="D14" s="58">
        <v>0.2336</v>
      </c>
    </row>
    <row r="15" spans="1:30">
      <c r="A15" s="8" t="s">
        <v>11</v>
      </c>
      <c r="B15" s="50" t="s">
        <v>17</v>
      </c>
      <c r="C15" s="57">
        <v>5769.4611674538965</v>
      </c>
      <c r="D15" s="58">
        <v>5.9400000000000001E-2</v>
      </c>
    </row>
    <row r="16" spans="1:30">
      <c r="A16" s="8" t="s">
        <v>11</v>
      </c>
      <c r="B16" s="50" t="s">
        <v>163</v>
      </c>
      <c r="C16" s="57">
        <v>23197.962195301006</v>
      </c>
      <c r="D16" s="58">
        <v>0.23899999999999999</v>
      </c>
    </row>
    <row r="17" spans="1:4">
      <c r="A17" s="8" t="s">
        <v>11</v>
      </c>
      <c r="B17" s="50" t="s">
        <v>18</v>
      </c>
      <c r="C17" s="57">
        <v>837.13787802107709</v>
      </c>
      <c r="D17" s="58">
        <v>8.6E-3</v>
      </c>
    </row>
    <row r="18" spans="1:4">
      <c r="A18" s="8" t="s">
        <v>11</v>
      </c>
      <c r="B18" s="50" t="s">
        <v>19</v>
      </c>
      <c r="C18" s="57">
        <v>0.61278928680699996</v>
      </c>
      <c r="D18" s="58">
        <v>0</v>
      </c>
    </row>
    <row r="19" spans="1:4">
      <c r="A19" s="8" t="s">
        <v>11</v>
      </c>
      <c r="B19" s="50" t="s">
        <v>20</v>
      </c>
      <c r="C19" s="57">
        <v>15.794965400000001</v>
      </c>
      <c r="D19" s="58">
        <v>2.0000000000000001E-4</v>
      </c>
    </row>
    <row r="20" spans="1:4">
      <c r="A20" s="8" t="s">
        <v>11</v>
      </c>
      <c r="B20" s="50" t="s">
        <v>21</v>
      </c>
      <c r="C20" s="57">
        <v>168.23008506134241</v>
      </c>
      <c r="D20" s="58">
        <v>1.6999999999999999E-3</v>
      </c>
    </row>
    <row r="21" spans="1:4">
      <c r="A21" s="8" t="s">
        <v>11</v>
      </c>
      <c r="B21" s="50" t="s">
        <v>22</v>
      </c>
      <c r="C21" s="57">
        <v>0</v>
      </c>
      <c r="D21" s="58">
        <v>0</v>
      </c>
    </row>
    <row r="22" spans="1:4">
      <c r="A22" s="88" t="s">
        <v>3259</v>
      </c>
      <c r="B22" s="49" t="s">
        <v>23</v>
      </c>
      <c r="C22" s="97" t="s">
        <v>3259</v>
      </c>
      <c r="D22" s="97" t="s">
        <v>3259</v>
      </c>
    </row>
    <row r="23" spans="1:4">
      <c r="A23" s="8" t="s">
        <v>11</v>
      </c>
      <c r="B23" s="50" t="s">
        <v>24</v>
      </c>
      <c r="C23" s="57">
        <v>0</v>
      </c>
      <c r="D23" s="58">
        <v>0</v>
      </c>
    </row>
    <row r="24" spans="1:4">
      <c r="A24" s="8" t="s">
        <v>11</v>
      </c>
      <c r="B24" s="50" t="s">
        <v>25</v>
      </c>
      <c r="C24" s="57">
        <v>0.30626387999999999</v>
      </c>
      <c r="D24" s="58">
        <v>0</v>
      </c>
    </row>
    <row r="25" spans="1:4">
      <c r="A25" s="8" t="s">
        <v>11</v>
      </c>
      <c r="B25" s="50" t="s">
        <v>16</v>
      </c>
      <c r="C25" s="57">
        <v>35.897769297571301</v>
      </c>
      <c r="D25" s="58">
        <v>4.0000000000000002E-4</v>
      </c>
    </row>
    <row r="26" spans="1:4">
      <c r="A26" s="8" t="s">
        <v>11</v>
      </c>
      <c r="B26" s="50" t="s">
        <v>26</v>
      </c>
      <c r="C26" s="57">
        <v>0</v>
      </c>
      <c r="D26" s="58">
        <v>0</v>
      </c>
    </row>
    <row r="27" spans="1:4">
      <c r="A27" s="8" t="s">
        <v>11</v>
      </c>
      <c r="B27" s="50" t="s">
        <v>27</v>
      </c>
      <c r="C27" s="57">
        <v>16.100040253193999</v>
      </c>
      <c r="D27" s="58">
        <v>2.0000000000000001E-4</v>
      </c>
    </row>
    <row r="28" spans="1:4">
      <c r="A28" s="8" t="s">
        <v>11</v>
      </c>
      <c r="B28" s="50" t="s">
        <v>28</v>
      </c>
      <c r="C28" s="57">
        <v>7.5529899999999997E-6</v>
      </c>
      <c r="D28" s="58">
        <v>0</v>
      </c>
    </row>
    <row r="29" spans="1:4">
      <c r="A29" s="8" t="s">
        <v>11</v>
      </c>
      <c r="B29" s="50" t="s">
        <v>29</v>
      </c>
      <c r="C29" s="57">
        <v>0.17237037923000001</v>
      </c>
      <c r="D29" s="58">
        <v>0</v>
      </c>
    </row>
    <row r="30" spans="1:4">
      <c r="A30" s="8" t="s">
        <v>11</v>
      </c>
      <c r="B30" s="50" t="s">
        <v>30</v>
      </c>
      <c r="C30" s="57">
        <v>325.47889520523182</v>
      </c>
      <c r="D30" s="58">
        <v>3.3999999999999998E-3</v>
      </c>
    </row>
    <row r="31" spans="1:4">
      <c r="A31" s="8" t="s">
        <v>11</v>
      </c>
      <c r="B31" s="50" t="s">
        <v>31</v>
      </c>
      <c r="C31" s="57">
        <v>0</v>
      </c>
      <c r="D31" s="58">
        <v>0</v>
      </c>
    </row>
    <row r="32" spans="1:4">
      <c r="A32" s="8" t="s">
        <v>11</v>
      </c>
      <c r="B32" s="49" t="s">
        <v>32</v>
      </c>
      <c r="C32" s="57">
        <v>26.007566251027107</v>
      </c>
      <c r="D32" s="58">
        <v>2.9999999999999997E-4</v>
      </c>
    </row>
    <row r="33" spans="1:4">
      <c r="A33" s="8" t="s">
        <v>11</v>
      </c>
      <c r="B33" s="49" t="s">
        <v>33</v>
      </c>
      <c r="C33" s="57">
        <v>0</v>
      </c>
      <c r="D33" s="58">
        <v>0</v>
      </c>
    </row>
    <row r="34" spans="1:4">
      <c r="A34" s="8" t="s">
        <v>11</v>
      </c>
      <c r="B34" s="49" t="s">
        <v>34</v>
      </c>
      <c r="C34" s="57">
        <v>0</v>
      </c>
      <c r="D34" s="58">
        <v>0</v>
      </c>
    </row>
    <row r="35" spans="1:4">
      <c r="A35" s="8" t="s">
        <v>11</v>
      </c>
      <c r="B35" s="49" t="s">
        <v>35</v>
      </c>
      <c r="C35" s="57">
        <v>0</v>
      </c>
      <c r="D35" s="58">
        <v>0</v>
      </c>
    </row>
    <row r="36" spans="1:4">
      <c r="A36" s="8" t="s">
        <v>11</v>
      </c>
      <c r="B36" s="49" t="s">
        <v>36</v>
      </c>
      <c r="C36" s="57">
        <v>-378.93948358701999</v>
      </c>
      <c r="D36" s="58">
        <v>-3.8999999999999998E-3</v>
      </c>
    </row>
    <row r="37" spans="1:4">
      <c r="A37" s="98" t="s">
        <v>3259</v>
      </c>
      <c r="B37" s="51" t="s">
        <v>37</v>
      </c>
      <c r="C37" s="97" t="s">
        <v>3259</v>
      </c>
      <c r="D37" s="97" t="s">
        <v>3259</v>
      </c>
    </row>
    <row r="38" spans="1:4">
      <c r="A38" s="8" t="s">
        <v>11</v>
      </c>
      <c r="B38" s="52" t="s">
        <v>38</v>
      </c>
      <c r="C38" s="57">
        <v>0</v>
      </c>
      <c r="D38" s="58">
        <v>0</v>
      </c>
    </row>
    <row r="39" spans="1:4">
      <c r="A39" s="8" t="s">
        <v>11</v>
      </c>
      <c r="B39" s="52" t="s">
        <v>39</v>
      </c>
      <c r="C39" s="57">
        <v>0</v>
      </c>
      <c r="D39" s="58">
        <v>0</v>
      </c>
    </row>
    <row r="40" spans="1:4">
      <c r="A40" s="8" t="s">
        <v>11</v>
      </c>
      <c r="B40" s="52" t="s">
        <v>40</v>
      </c>
      <c r="C40" s="57">
        <v>0</v>
      </c>
      <c r="D40" s="58">
        <v>0</v>
      </c>
    </row>
    <row r="41" spans="1:4">
      <c r="A41" s="88" t="s">
        <v>3259</v>
      </c>
      <c r="B41" s="52" t="s">
        <v>41</v>
      </c>
      <c r="C41" s="57">
        <v>97047.736498693019</v>
      </c>
      <c r="D41" s="58">
        <v>1</v>
      </c>
    </row>
    <row r="42" spans="1:4">
      <c r="A42" s="8" t="s">
        <v>11</v>
      </c>
      <c r="B42" s="53" t="s">
        <v>42</v>
      </c>
      <c r="C42" s="57">
        <f>'יתרת התחייבות להשקעה'!B8</f>
        <v>5.1468280776917394</v>
      </c>
      <c r="D42" s="58">
        <f>C42/$C$41</f>
        <v>5.3033983721619861E-5</v>
      </c>
    </row>
    <row r="43" spans="1:4">
      <c r="A43" s="88" t="s">
        <v>3259</v>
      </c>
      <c r="B43" s="9" t="s">
        <v>166</v>
      </c>
      <c r="C43" s="88" t="s">
        <v>3259</v>
      </c>
      <c r="D43" s="88" t="s">
        <v>3259</v>
      </c>
    </row>
    <row r="44" spans="1:4">
      <c r="A44" s="88" t="s">
        <v>3259</v>
      </c>
      <c r="B44" s="99" t="s">
        <v>3259</v>
      </c>
      <c r="C44" s="11" t="s">
        <v>43</v>
      </c>
      <c r="D44" s="12" t="s">
        <v>44</v>
      </c>
    </row>
    <row r="45" spans="1:4">
      <c r="A45" s="88" t="s">
        <v>3259</v>
      </c>
      <c r="B45" s="99" t="s">
        <v>3259</v>
      </c>
      <c r="C45" s="11" t="s">
        <v>8</v>
      </c>
      <c r="D45" s="11" t="s">
        <v>9</v>
      </c>
    </row>
    <row r="46" spans="1:4">
      <c r="A46" s="88" t="s">
        <v>3259</v>
      </c>
      <c r="B46" s="99" t="s">
        <v>3259</v>
      </c>
      <c r="C46" t="s">
        <v>102</v>
      </c>
      <c r="D46" s="63">
        <v>4.0115999999999996</v>
      </c>
    </row>
    <row r="47" spans="1:4">
      <c r="A47" s="88" t="s">
        <v>3259</v>
      </c>
      <c r="B47" s="99" t="s">
        <v>3259</v>
      </c>
      <c r="C47" t="s">
        <v>107</v>
      </c>
      <c r="D47" s="63">
        <v>2.4786000000000001</v>
      </c>
    </row>
    <row r="48" spans="1:4">
      <c r="A48" s="88" t="s">
        <v>3259</v>
      </c>
      <c r="B48" s="99" t="s">
        <v>3259</v>
      </c>
      <c r="C48" t="s">
        <v>100</v>
      </c>
      <c r="D48" s="63">
        <v>3.6269999999999998</v>
      </c>
    </row>
    <row r="49" spans="1:4">
      <c r="A49" s="88" t="s">
        <v>3259</v>
      </c>
      <c r="B49" s="99" t="s">
        <v>3259</v>
      </c>
      <c r="C49" t="s">
        <v>170</v>
      </c>
      <c r="D49" s="63">
        <v>0.46289999999999998</v>
      </c>
    </row>
    <row r="50" spans="1:4">
      <c r="A50" s="88" t="s">
        <v>3259</v>
      </c>
      <c r="B50" s="99" t="s">
        <v>3259</v>
      </c>
      <c r="C50" t="s">
        <v>105</v>
      </c>
      <c r="D50" s="63">
        <v>2.7391000000000001</v>
      </c>
    </row>
    <row r="51" spans="1:4">
      <c r="A51" s="88" t="s">
        <v>3259</v>
      </c>
      <c r="B51" s="99" t="s">
        <v>3259</v>
      </c>
      <c r="C51" t="s">
        <v>168</v>
      </c>
      <c r="D51" s="63">
        <v>2.5637E-2</v>
      </c>
    </row>
    <row r="52" spans="1:4">
      <c r="A52" s="88" t="s">
        <v>3259</v>
      </c>
      <c r="B52" s="99" t="s">
        <v>3259</v>
      </c>
      <c r="C52" t="s">
        <v>171</v>
      </c>
      <c r="D52" s="63">
        <v>0.35589999999999999</v>
      </c>
    </row>
    <row r="53" spans="1:4">
      <c r="A53" s="88" t="s">
        <v>3259</v>
      </c>
      <c r="B53" s="99" t="s">
        <v>3259</v>
      </c>
      <c r="C53" t="s">
        <v>169</v>
      </c>
      <c r="D53" s="63">
        <v>0.36270000000000002</v>
      </c>
    </row>
    <row r="54" spans="1:4">
      <c r="A54" s="88" t="s">
        <v>3259</v>
      </c>
      <c r="B54" s="99" t="s">
        <v>3259</v>
      </c>
      <c r="C54" t="s">
        <v>104</v>
      </c>
      <c r="D54" s="63">
        <v>4.6208999999999998</v>
      </c>
    </row>
    <row r="55" spans="1:4">
      <c r="A55" s="88" t="s">
        <v>3259</v>
      </c>
      <c r="B55" s="99" t="s">
        <v>3259</v>
      </c>
      <c r="C55" t="s">
        <v>167</v>
      </c>
      <c r="D55" s="63">
        <v>4.3135000000000003</v>
      </c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10000" spans="52:52" hidden="1">
      <c r="AZ10000"/>
    </row>
  </sheetData>
  <sortState xmlns:xlrd2="http://schemas.microsoft.com/office/spreadsheetml/2017/richdata2" ref="A46:AI55">
    <sortCondition ref="C46:C55"/>
  </sortState>
  <dataValidations count="1">
    <dataValidation allowBlank="1" showInputMessage="1" showErrorMessage="1" sqref="A1:XFD4" xr:uid="{1860376E-635F-46FC-B94C-F2DFDA217E02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12">
      <c r="A1" s="2" t="s">
        <v>0</v>
      </c>
      <c r="B1" s="64" t="s">
        <v>3258</v>
      </c>
    </row>
    <row r="2" spans="1:12">
      <c r="A2" s="2" t="s">
        <v>1</v>
      </c>
      <c r="B2" s="10" t="s">
        <v>2529</v>
      </c>
    </row>
    <row r="3" spans="1:12">
      <c r="A3" s="2" t="s">
        <v>2</v>
      </c>
      <c r="B3" s="65" t="s">
        <v>2530</v>
      </c>
    </row>
    <row r="4" spans="1:12">
      <c r="A4" s="2" t="s">
        <v>3</v>
      </c>
      <c r="B4" s="66" t="s">
        <v>165</v>
      </c>
    </row>
    <row r="5" spans="1:12" s="16" customFormat="1">
      <c r="A5" s="100" t="s">
        <v>45</v>
      </c>
      <c r="B5" s="37" t="s">
        <v>46</v>
      </c>
      <c r="C5" s="37" t="s">
        <v>47</v>
      </c>
      <c r="D5" s="37" t="s">
        <v>48</v>
      </c>
      <c r="E5" s="37" t="s">
        <v>49</v>
      </c>
      <c r="F5" s="37" t="s">
        <v>50</v>
      </c>
      <c r="G5" s="37" t="s">
        <v>51</v>
      </c>
      <c r="H5" s="37" t="s">
        <v>52</v>
      </c>
      <c r="I5" s="37" t="s">
        <v>53</v>
      </c>
      <c r="J5" s="37" t="s">
        <v>54</v>
      </c>
      <c r="K5" s="37" t="s">
        <v>55</v>
      </c>
      <c r="L5" s="14"/>
    </row>
    <row r="6" spans="1:12" s="16" customFormat="1">
      <c r="A6" s="101" t="s">
        <v>3259</v>
      </c>
      <c r="B6" s="102" t="s">
        <v>3259</v>
      </c>
      <c r="C6" s="102" t="s">
        <v>3259</v>
      </c>
      <c r="D6" s="102" t="s">
        <v>3259</v>
      </c>
      <c r="E6" s="102" t="s">
        <v>3259</v>
      </c>
      <c r="F6" s="102" t="s">
        <v>3259</v>
      </c>
      <c r="G6" s="17" t="s">
        <v>7</v>
      </c>
      <c r="H6" s="17" t="s">
        <v>7</v>
      </c>
      <c r="I6" s="17" t="s">
        <v>6</v>
      </c>
      <c r="J6" s="17" t="s">
        <v>7</v>
      </c>
      <c r="K6" s="17" t="s">
        <v>7</v>
      </c>
    </row>
    <row r="7" spans="1:12" s="18" customFormat="1" ht="20.25">
      <c r="A7" s="103" t="s">
        <v>3259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</row>
    <row r="8" spans="1:12" s="18" customFormat="1" ht="20.25">
      <c r="A8" s="19" t="s">
        <v>64</v>
      </c>
      <c r="B8" s="104" t="s">
        <v>3259</v>
      </c>
      <c r="C8" s="104" t="s">
        <v>3259</v>
      </c>
      <c r="D8" s="104" t="s">
        <v>3259</v>
      </c>
      <c r="E8" s="104" t="s">
        <v>3259</v>
      </c>
      <c r="F8" s="104" t="s">
        <v>3259</v>
      </c>
      <c r="G8" s="104" t="s">
        <v>3259</v>
      </c>
      <c r="H8" s="56">
        <v>0</v>
      </c>
      <c r="I8" s="55">
        <v>11242.693319153259</v>
      </c>
      <c r="J8" s="56">
        <f>I8/$I$8</f>
        <v>1</v>
      </c>
      <c r="K8" s="56">
        <f>I8/'סכום נכסי הקרן'!$C$41</f>
        <v>0.11584704316421299</v>
      </c>
    </row>
    <row r="9" spans="1:12">
      <c r="A9" s="59" t="s">
        <v>172</v>
      </c>
      <c r="B9" s="105" t="s">
        <v>3259</v>
      </c>
      <c r="C9" s="106" t="s">
        <v>3259</v>
      </c>
      <c r="D9" s="106" t="s">
        <v>3259</v>
      </c>
      <c r="E9" s="106" t="s">
        <v>3259</v>
      </c>
      <c r="F9" s="106" t="s">
        <v>3259</v>
      </c>
      <c r="G9" s="106" t="s">
        <v>3259</v>
      </c>
      <c r="H9" s="60">
        <v>0</v>
      </c>
      <c r="I9" s="61">
        <v>10999.511361109569</v>
      </c>
      <c r="J9" s="60">
        <f t="shared" ref="J9:J57" si="0">I9/$I$8</f>
        <v>0.97836977749545118</v>
      </c>
      <c r="K9" s="60">
        <f>I9/'סכום נכסי הקרן'!$C$41</f>
        <v>0.113341245844077</v>
      </c>
    </row>
    <row r="10" spans="1:12">
      <c r="A10" s="59" t="s">
        <v>173</v>
      </c>
      <c r="B10" s="105" t="s">
        <v>3259</v>
      </c>
      <c r="C10" s="106" t="s">
        <v>3259</v>
      </c>
      <c r="D10" s="106" t="s">
        <v>3259</v>
      </c>
      <c r="E10" s="106" t="s">
        <v>3259</v>
      </c>
      <c r="F10" s="106" t="s">
        <v>3259</v>
      </c>
      <c r="G10" s="106" t="s">
        <v>3259</v>
      </c>
      <c r="H10" s="60">
        <v>0</v>
      </c>
      <c r="I10" s="61">
        <v>8251.4729000000007</v>
      </c>
      <c r="J10" s="60">
        <f t="shared" si="0"/>
        <v>0.73394093975174435</v>
      </c>
      <c r="K10" s="60">
        <f>I10/'סכום נכסי הקרן'!$C$41</f>
        <v>8.5024887727403381E-2</v>
      </c>
    </row>
    <row r="11" spans="1:12">
      <c r="A11" s="65" t="s">
        <v>2531</v>
      </c>
      <c r="B11" t="s">
        <v>2532</v>
      </c>
      <c r="C11">
        <v>11</v>
      </c>
      <c r="D11" t="s">
        <v>174</v>
      </c>
      <c r="E11" t="s">
        <v>175</v>
      </c>
      <c r="F11" t="s">
        <v>98</v>
      </c>
      <c r="G11" s="107" t="s">
        <v>3259</v>
      </c>
      <c r="H11" s="107" t="s">
        <v>3259</v>
      </c>
      <c r="I11" s="57">
        <v>287.65373</v>
      </c>
      <c r="J11" s="58">
        <f t="shared" si="0"/>
        <v>2.5585838004666357E-2</v>
      </c>
      <c r="K11" s="58">
        <f>I11/'סכום נכסי הקרן'!$C$41</f>
        <v>2.9640436797191447E-3</v>
      </c>
    </row>
    <row r="12" spans="1:12">
      <c r="A12" s="65" t="s">
        <v>2533</v>
      </c>
      <c r="B12" t="s">
        <v>2534</v>
      </c>
      <c r="C12">
        <v>12</v>
      </c>
      <c r="D12" t="s">
        <v>174</v>
      </c>
      <c r="E12" t="s">
        <v>175</v>
      </c>
      <c r="F12" t="s">
        <v>98</v>
      </c>
      <c r="G12" s="107" t="s">
        <v>3259</v>
      </c>
      <c r="H12" s="107" t="s">
        <v>3259</v>
      </c>
      <c r="I12" s="57">
        <v>595.71461999999997</v>
      </c>
      <c r="J12" s="58">
        <f t="shared" si="0"/>
        <v>5.2986824694855779E-2</v>
      </c>
      <c r="K12" s="58">
        <f>I12/'סכום נכסי הקרן'!$C$41</f>
        <v>6.1383669675595439E-3</v>
      </c>
    </row>
    <row r="13" spans="1:12">
      <c r="A13" s="65" t="s">
        <v>2535</v>
      </c>
      <c r="B13" t="s">
        <v>2536</v>
      </c>
      <c r="C13">
        <v>10</v>
      </c>
      <c r="D13" t="s">
        <v>174</v>
      </c>
      <c r="E13" t="s">
        <v>175</v>
      </c>
      <c r="F13" t="s">
        <v>98</v>
      </c>
      <c r="G13" s="107" t="s">
        <v>3259</v>
      </c>
      <c r="H13" s="107" t="s">
        <v>3259</v>
      </c>
      <c r="I13" s="57">
        <f>6562.75651+734.36188</f>
        <v>7297.1183900000005</v>
      </c>
      <c r="J13" s="58">
        <f t="shared" si="0"/>
        <v>0.64905429534117909</v>
      </c>
      <c r="K13" s="58">
        <f>I13/'סכום נכסי הקרן'!$C$41</f>
        <v>7.5191020968307432E-2</v>
      </c>
    </row>
    <row r="14" spans="1:12">
      <c r="A14" s="65" t="s">
        <v>2537</v>
      </c>
      <c r="B14" t="s">
        <v>2538</v>
      </c>
      <c r="C14">
        <v>20</v>
      </c>
      <c r="D14" t="s">
        <v>174</v>
      </c>
      <c r="E14" t="s">
        <v>175</v>
      </c>
      <c r="F14" t="s">
        <v>98</v>
      </c>
      <c r="G14" s="107" t="s">
        <v>3259</v>
      </c>
      <c r="H14" s="107" t="s">
        <v>3259</v>
      </c>
      <c r="I14" s="57">
        <v>70.986159999999998</v>
      </c>
      <c r="J14" s="58">
        <f t="shared" si="0"/>
        <v>6.3139817110430888E-3</v>
      </c>
      <c r="K14" s="58">
        <f>I14/'סכום נכסי הקרן'!$C$41</f>
        <v>7.3145611181726011E-4</v>
      </c>
    </row>
    <row r="15" spans="1:12">
      <c r="A15" s="59" t="s">
        <v>176</v>
      </c>
      <c r="B15" s="108" t="s">
        <v>3259</v>
      </c>
      <c r="C15" s="108" t="s">
        <v>3259</v>
      </c>
      <c r="D15" s="109" t="s">
        <v>3259</v>
      </c>
      <c r="E15" s="109" t="s">
        <v>3259</v>
      </c>
      <c r="F15" s="109" t="s">
        <v>3259</v>
      </c>
      <c r="G15" s="109" t="s">
        <v>3259</v>
      </c>
      <c r="H15" s="60">
        <v>0</v>
      </c>
      <c r="I15" s="61">
        <v>2748.0384611095697</v>
      </c>
      <c r="J15" s="60">
        <f t="shared" si="0"/>
        <v>0.24442883774370691</v>
      </c>
      <c r="K15" s="60">
        <f>I15/'סכום נכסי הקרן'!$C$41</f>
        <v>2.8316358116673629E-2</v>
      </c>
    </row>
    <row r="16" spans="1:12">
      <c r="A16" s="65" t="s">
        <v>2531</v>
      </c>
      <c r="B16" s="65" t="s">
        <v>2539</v>
      </c>
      <c r="C16">
        <v>11</v>
      </c>
      <c r="D16" t="s">
        <v>174</v>
      </c>
      <c r="E16" t="s">
        <v>175</v>
      </c>
      <c r="F16" t="s">
        <v>102</v>
      </c>
      <c r="G16" s="107" t="s">
        <v>3259</v>
      </c>
      <c r="H16" s="107" t="s">
        <v>3259</v>
      </c>
      <c r="I16" s="57">
        <v>11.344965264000001</v>
      </c>
      <c r="J16" s="58">
        <f t="shared" si="0"/>
        <v>1.0090967477225862E-3</v>
      </c>
      <c r="K16" s="58">
        <f>I16/'סכום נכסי הקרן'!$C$41</f>
        <v>1.1690087449028538E-4</v>
      </c>
    </row>
    <row r="17" spans="1:11">
      <c r="A17" s="65" t="s">
        <v>2533</v>
      </c>
      <c r="B17" s="65" t="s">
        <v>2540</v>
      </c>
      <c r="C17">
        <v>12</v>
      </c>
      <c r="D17" t="s">
        <v>174</v>
      </c>
      <c r="E17" t="s">
        <v>175</v>
      </c>
      <c r="F17" t="s">
        <v>102</v>
      </c>
      <c r="G17" s="107" t="s">
        <v>3259</v>
      </c>
      <c r="H17" s="107" t="s">
        <v>3259</v>
      </c>
      <c r="I17" s="57">
        <v>68.778320375999996</v>
      </c>
      <c r="J17" s="58">
        <f t="shared" si="0"/>
        <v>6.1176017546283133E-3</v>
      </c>
      <c r="K17" s="58">
        <f>I17/'סכום נכסי הקרן'!$C$41</f>
        <v>7.087060745298914E-4</v>
      </c>
    </row>
    <row r="18" spans="1:11">
      <c r="A18" s="65" t="s">
        <v>2535</v>
      </c>
      <c r="B18" s="65" t="s">
        <v>2541</v>
      </c>
      <c r="C18">
        <v>10</v>
      </c>
      <c r="D18" t="s">
        <v>174</v>
      </c>
      <c r="E18" t="s">
        <v>175</v>
      </c>
      <c r="F18" t="s">
        <v>102</v>
      </c>
      <c r="G18" s="107" t="s">
        <v>3259</v>
      </c>
      <c r="H18" s="107" t="s">
        <v>3259</v>
      </c>
      <c r="I18" s="57">
        <f>0.010309812+48.701586204</f>
        <v>48.711896016000004</v>
      </c>
      <c r="J18" s="58">
        <f t="shared" si="0"/>
        <v>4.3327603656157301E-3</v>
      </c>
      <c r="K18" s="58">
        <f>I18/'סכום נכסי הקרן'!$C$41</f>
        <v>5.0193747709567681E-4</v>
      </c>
    </row>
    <row r="19" spans="1:11">
      <c r="A19" s="65" t="s">
        <v>2537</v>
      </c>
      <c r="B19" s="65" t="s">
        <v>2542</v>
      </c>
      <c r="C19">
        <v>20</v>
      </c>
      <c r="D19" t="s">
        <v>174</v>
      </c>
      <c r="E19" t="s">
        <v>175</v>
      </c>
      <c r="F19" t="s">
        <v>102</v>
      </c>
      <c r="G19" s="107" t="s">
        <v>3259</v>
      </c>
      <c r="H19" s="107" t="s">
        <v>3259</v>
      </c>
      <c r="I19" s="57">
        <v>0.15665298</v>
      </c>
      <c r="J19" s="58">
        <f t="shared" si="0"/>
        <v>1.393375906937914E-5</v>
      </c>
      <c r="K19" s="58">
        <f>I19/'סכום נכסי הקרן'!$C$41</f>
        <v>1.6141847883501097E-6</v>
      </c>
    </row>
    <row r="20" spans="1:11">
      <c r="A20" s="65" t="s">
        <v>2531</v>
      </c>
      <c r="B20" s="65" t="s">
        <v>2543</v>
      </c>
      <c r="C20">
        <v>11</v>
      </c>
      <c r="D20" t="s">
        <v>174</v>
      </c>
      <c r="E20" t="s">
        <v>175</v>
      </c>
      <c r="F20" t="s">
        <v>107</v>
      </c>
      <c r="G20" s="107" t="s">
        <v>3259</v>
      </c>
      <c r="H20" s="107" t="s">
        <v>3259</v>
      </c>
      <c r="I20" s="57">
        <v>0.22086804600000001</v>
      </c>
      <c r="J20" s="58">
        <f t="shared" si="0"/>
        <v>1.9645474596707636E-5</v>
      </c>
      <c r="K20" s="58">
        <f>I20/'סכום נכסי הקרן'!$C$41</f>
        <v>2.2758701435862394E-6</v>
      </c>
    </row>
    <row r="21" spans="1:11">
      <c r="A21" s="65" t="s">
        <v>2535</v>
      </c>
      <c r="B21" s="65" t="s">
        <v>2544</v>
      </c>
      <c r="C21">
        <v>10</v>
      </c>
      <c r="D21" t="s">
        <v>174</v>
      </c>
      <c r="E21" t="s">
        <v>175</v>
      </c>
      <c r="F21" t="s">
        <v>107</v>
      </c>
      <c r="G21" s="107" t="s">
        <v>3259</v>
      </c>
      <c r="H21" s="107" t="s">
        <v>3259</v>
      </c>
      <c r="I21" s="57">
        <v>1.5430030079999999</v>
      </c>
      <c r="J21" s="58">
        <f t="shared" si="0"/>
        <v>1.372449611670285E-4</v>
      </c>
      <c r="K21" s="58">
        <f>I21/'סכום נכסי הקרן'!$C$41</f>
        <v>1.5899422940387487E-5</v>
      </c>
    </row>
    <row r="22" spans="1:11">
      <c r="A22" s="65" t="s">
        <v>2537</v>
      </c>
      <c r="B22" s="65" t="s">
        <v>2545</v>
      </c>
      <c r="C22">
        <v>20</v>
      </c>
      <c r="D22" t="s">
        <v>174</v>
      </c>
      <c r="E22" t="s">
        <v>175</v>
      </c>
      <c r="F22" t="s">
        <v>107</v>
      </c>
      <c r="G22" s="107" t="s">
        <v>3259</v>
      </c>
      <c r="H22" s="107" t="s">
        <v>3259</v>
      </c>
      <c r="I22" s="57">
        <v>1.831722E-3</v>
      </c>
      <c r="J22" s="58">
        <f t="shared" si="0"/>
        <v>1.6292555066671122E-7</v>
      </c>
      <c r="K22" s="58">
        <f>I22/'סכום נכסי הקרן'!$C$41</f>
        <v>1.8874443300639667E-8</v>
      </c>
    </row>
    <row r="23" spans="1:11">
      <c r="A23" s="65" t="s">
        <v>2531</v>
      </c>
      <c r="B23" s="65" t="s">
        <v>2546</v>
      </c>
      <c r="C23">
        <v>11</v>
      </c>
      <c r="D23" t="s">
        <v>174</v>
      </c>
      <c r="E23" t="s">
        <v>175</v>
      </c>
      <c r="F23" t="s">
        <v>100</v>
      </c>
      <c r="G23" s="107" t="s">
        <v>3259</v>
      </c>
      <c r="H23" s="107" t="s">
        <v>3259</v>
      </c>
      <c r="I23" s="57">
        <v>251.06826654</v>
      </c>
      <c r="J23" s="58">
        <f t="shared" si="0"/>
        <v>2.233168329089574E-2</v>
      </c>
      <c r="K23" s="58">
        <f>I23/'סכום נכסי הקרן'!$C$41</f>
        <v>2.5870594781299328E-3</v>
      </c>
    </row>
    <row r="24" spans="1:11">
      <c r="A24" s="65" t="s">
        <v>2533</v>
      </c>
      <c r="B24" s="65" t="s">
        <v>2547</v>
      </c>
      <c r="C24">
        <v>12</v>
      </c>
      <c r="D24" t="s">
        <v>174</v>
      </c>
      <c r="E24" t="s">
        <v>175</v>
      </c>
      <c r="F24" t="s">
        <v>100</v>
      </c>
      <c r="G24" s="107" t="s">
        <v>3259</v>
      </c>
      <c r="H24" s="107" t="s">
        <v>3259</v>
      </c>
      <c r="I24" s="57">
        <v>289.29739059000002</v>
      </c>
      <c r="J24" s="58">
        <f t="shared" si="0"/>
        <v>2.5732036121375621E-2</v>
      </c>
      <c r="K24" s="58">
        <f>I24/'סכום נכסי הקרן'!$C$41</f>
        <v>2.9809802992560894E-3</v>
      </c>
    </row>
    <row r="25" spans="1:11">
      <c r="A25" s="65" t="s">
        <v>2535</v>
      </c>
      <c r="B25" s="65" t="s">
        <v>2548</v>
      </c>
      <c r="C25">
        <v>10</v>
      </c>
      <c r="D25" t="s">
        <v>174</v>
      </c>
      <c r="E25" t="s">
        <v>175</v>
      </c>
      <c r="F25" t="s">
        <v>100</v>
      </c>
      <c r="G25" s="107" t="s">
        <v>3259</v>
      </c>
      <c r="H25" s="107" t="s">
        <v>3259</v>
      </c>
      <c r="I25" s="57">
        <f>499.44431979+952.83063603</f>
        <v>1452.2749558200001</v>
      </c>
      <c r="J25" s="58">
        <f t="shared" si="0"/>
        <v>0.12917500411986493</v>
      </c>
      <c r="K25" s="58">
        <f>I25/'סכום נכסי הקרן'!$C$41</f>
        <v>1.4964542278011382E-2</v>
      </c>
    </row>
    <row r="26" spans="1:11">
      <c r="A26" s="65" t="s">
        <v>2537</v>
      </c>
      <c r="B26" s="65" t="s">
        <v>2549</v>
      </c>
      <c r="C26">
        <v>20</v>
      </c>
      <c r="D26" t="s">
        <v>174</v>
      </c>
      <c r="E26" t="s">
        <v>175</v>
      </c>
      <c r="F26" t="s">
        <v>100</v>
      </c>
      <c r="G26" s="107" t="s">
        <v>3259</v>
      </c>
      <c r="H26" s="107" t="s">
        <v>3259</v>
      </c>
      <c r="I26" s="57">
        <v>542.42408843999999</v>
      </c>
      <c r="J26" s="58">
        <f t="shared" si="0"/>
        <v>4.8246809998447292E-2</v>
      </c>
      <c r="K26" s="58">
        <f>I26/'סכום נכסי הקרן'!$C$41</f>
        <v>5.5892502804257066E-3</v>
      </c>
    </row>
    <row r="27" spans="1:11">
      <c r="A27" s="65" t="s">
        <v>2535</v>
      </c>
      <c r="B27" s="65" t="s">
        <v>2550</v>
      </c>
      <c r="C27">
        <v>10</v>
      </c>
      <c r="D27" t="s">
        <v>174</v>
      </c>
      <c r="E27" t="s">
        <v>175</v>
      </c>
      <c r="F27" t="s">
        <v>170</v>
      </c>
      <c r="G27" s="107" t="s">
        <v>3259</v>
      </c>
      <c r="H27" s="107" t="s">
        <v>3259</v>
      </c>
      <c r="I27" s="57">
        <v>4.9384717949999999E-4</v>
      </c>
      <c r="J27" s="58">
        <f t="shared" si="0"/>
        <v>4.3926056282143072E-8</v>
      </c>
      <c r="K27" s="58">
        <f>I27/'סכום נכסי הקרן'!$C$41</f>
        <v>5.0887037381510778E-9</v>
      </c>
    </row>
    <row r="28" spans="1:11">
      <c r="A28" s="65" t="s">
        <v>2533</v>
      </c>
      <c r="B28" t="s">
        <v>2551</v>
      </c>
      <c r="C28">
        <v>12</v>
      </c>
      <c r="D28" t="s">
        <v>174</v>
      </c>
      <c r="E28" t="s">
        <v>175</v>
      </c>
      <c r="F28" t="s">
        <v>105</v>
      </c>
      <c r="G28" s="107" t="s">
        <v>3259</v>
      </c>
      <c r="H28" s="107" t="s">
        <v>3259</v>
      </c>
      <c r="I28" s="57">
        <v>8.4090369999999994E-3</v>
      </c>
      <c r="J28" s="58">
        <f t="shared" si="0"/>
        <v>7.4795573990035021E-7</v>
      </c>
      <c r="K28" s="58">
        <f>I28/'סכום נכסי הקרן'!$C$41</f>
        <v>8.6648460885156733E-8</v>
      </c>
    </row>
    <row r="29" spans="1:11">
      <c r="A29" s="65" t="s">
        <v>2535</v>
      </c>
      <c r="B29" t="s">
        <v>2552</v>
      </c>
      <c r="C29">
        <v>10</v>
      </c>
      <c r="D29" t="s">
        <v>174</v>
      </c>
      <c r="E29" t="s">
        <v>175</v>
      </c>
      <c r="F29" t="s">
        <v>105</v>
      </c>
      <c r="G29" s="107" t="s">
        <v>3259</v>
      </c>
      <c r="H29" s="107" t="s">
        <v>3259</v>
      </c>
      <c r="I29" s="57">
        <f>0.292590662+0.012627251</f>
        <v>0.30521791300000001</v>
      </c>
      <c r="J29" s="58">
        <f t="shared" si="0"/>
        <v>2.714811338667623E-5</v>
      </c>
      <c r="K29" s="58">
        <f>I29/'סכום נכסי הקרן'!$C$41</f>
        <v>3.1450286633332298E-6</v>
      </c>
    </row>
    <row r="30" spans="1:11">
      <c r="A30" s="65" t="s">
        <v>2537</v>
      </c>
      <c r="B30" t="s">
        <v>2553</v>
      </c>
      <c r="C30">
        <v>20</v>
      </c>
      <c r="D30" t="s">
        <v>174</v>
      </c>
      <c r="E30" t="s">
        <v>175</v>
      </c>
      <c r="F30" t="s">
        <v>105</v>
      </c>
      <c r="G30" s="107" t="s">
        <v>3259</v>
      </c>
      <c r="H30" s="107" t="s">
        <v>3259</v>
      </c>
      <c r="I30" s="57">
        <v>0.122684289</v>
      </c>
      <c r="J30" s="58">
        <f t="shared" si="0"/>
        <v>1.0912357521217162E-5</v>
      </c>
      <c r="K30" s="58">
        <f>I30/'סכום נכסי הקרן'!$C$41</f>
        <v>1.2641643527837689E-6</v>
      </c>
    </row>
    <row r="31" spans="1:11">
      <c r="A31" s="65" t="s">
        <v>2533</v>
      </c>
      <c r="B31" t="s">
        <v>2554</v>
      </c>
      <c r="C31">
        <v>12</v>
      </c>
      <c r="D31" t="s">
        <v>174</v>
      </c>
      <c r="E31" t="s">
        <v>175</v>
      </c>
      <c r="F31" t="s">
        <v>168</v>
      </c>
      <c r="G31" s="107" t="s">
        <v>3259</v>
      </c>
      <c r="H31" s="107" t="s">
        <v>3259</v>
      </c>
      <c r="I31" s="57">
        <v>3.7290041980000001E-2</v>
      </c>
      <c r="J31" s="58">
        <f t="shared" si="0"/>
        <v>3.3168246185700005E-6</v>
      </c>
      <c r="K31" s="58">
        <f>I31/'סכום נכסי הקרן'!$C$41</f>
        <v>3.8424432475560312E-7</v>
      </c>
    </row>
    <row r="32" spans="1:11">
      <c r="A32" s="65" t="s">
        <v>2535</v>
      </c>
      <c r="B32" t="s">
        <v>2555</v>
      </c>
      <c r="C32">
        <v>10</v>
      </c>
      <c r="D32" t="s">
        <v>174</v>
      </c>
      <c r="E32" t="s">
        <v>175</v>
      </c>
      <c r="F32" t="s">
        <v>168</v>
      </c>
      <c r="G32" s="107" t="s">
        <v>3259</v>
      </c>
      <c r="H32" s="107" t="s">
        <v>3259</v>
      </c>
      <c r="I32" s="57">
        <v>20.64905989623</v>
      </c>
      <c r="J32" s="58">
        <f t="shared" si="0"/>
        <v>1.836664872913671E-3</v>
      </c>
      <c r="K32" s="58">
        <f>I32/'סכום נכסי הקרן'!$C$41</f>
        <v>2.1277219481062384E-4</v>
      </c>
    </row>
    <row r="33" spans="1:11">
      <c r="A33" s="65" t="s">
        <v>2537</v>
      </c>
      <c r="B33" t="s">
        <v>2556</v>
      </c>
      <c r="C33">
        <v>20</v>
      </c>
      <c r="D33" t="s">
        <v>174</v>
      </c>
      <c r="E33" t="s">
        <v>175</v>
      </c>
      <c r="F33" t="s">
        <v>168</v>
      </c>
      <c r="G33" s="107" t="s">
        <v>3259</v>
      </c>
      <c r="H33" s="107" t="s">
        <v>3259</v>
      </c>
      <c r="I33" s="57">
        <v>0.74945001018000001</v>
      </c>
      <c r="J33" s="58">
        <f t="shared" si="0"/>
        <v>6.6661073899723232E-5</v>
      </c>
      <c r="K33" s="58">
        <f>I33/'סכום נכסי הקרן'!$C$41</f>
        <v>7.7224883054340294E-6</v>
      </c>
    </row>
    <row r="34" spans="1:11">
      <c r="A34" s="65" t="s">
        <v>2535</v>
      </c>
      <c r="B34" s="65" t="s">
        <v>2557</v>
      </c>
      <c r="C34">
        <v>10</v>
      </c>
      <c r="D34" t="s">
        <v>174</v>
      </c>
      <c r="E34" t="s">
        <v>175</v>
      </c>
      <c r="F34" t="s">
        <v>171</v>
      </c>
      <c r="G34" s="107" t="s">
        <v>3259</v>
      </c>
      <c r="H34" s="107" t="s">
        <v>3259</v>
      </c>
      <c r="I34" s="57">
        <v>5.7513440000000002E-3</v>
      </c>
      <c r="J34" s="58">
        <f t="shared" si="0"/>
        <v>5.1156282900663179E-7</v>
      </c>
      <c r="K34" s="58">
        <f>I34/'סכום נכסי הקרן'!$C$41</f>
        <v>5.9263041133138183E-8</v>
      </c>
    </row>
    <row r="35" spans="1:11">
      <c r="A35" s="65" t="s">
        <v>2535</v>
      </c>
      <c r="B35" s="65" t="s">
        <v>2558</v>
      </c>
      <c r="C35">
        <v>10</v>
      </c>
      <c r="D35" t="s">
        <v>174</v>
      </c>
      <c r="E35" t="s">
        <v>175</v>
      </c>
      <c r="F35" t="s">
        <v>169</v>
      </c>
      <c r="G35" s="107" t="s">
        <v>3259</v>
      </c>
      <c r="H35" s="107" t="s">
        <v>3259</v>
      </c>
      <c r="I35" s="57">
        <v>5.0778000000000001E-5</v>
      </c>
      <c r="J35" s="58">
        <f t="shared" si="0"/>
        <v>4.5165334105034842E-9</v>
      </c>
      <c r="K35" s="58">
        <f>I35/'סכום נכסי הקרן'!$C$41</f>
        <v>5.2322704095920723E-10</v>
      </c>
    </row>
    <row r="36" spans="1:11">
      <c r="A36" s="65" t="s">
        <v>2531</v>
      </c>
      <c r="B36" s="65" t="s">
        <v>2559</v>
      </c>
      <c r="C36">
        <v>11</v>
      </c>
      <c r="D36" t="s">
        <v>174</v>
      </c>
      <c r="E36" t="s">
        <v>175</v>
      </c>
      <c r="F36" t="s">
        <v>104</v>
      </c>
      <c r="G36" s="107" t="s">
        <v>3259</v>
      </c>
      <c r="H36" s="107" t="s">
        <v>3259</v>
      </c>
      <c r="I36" s="57">
        <v>5.9840655E-2</v>
      </c>
      <c r="J36" s="58">
        <f t="shared" si="0"/>
        <v>5.3226262872486574E-6</v>
      </c>
      <c r="K36" s="58">
        <f>I36/'סכום נכסי הקרן'!$C$41</f>
        <v>6.1661051724587004E-7</v>
      </c>
    </row>
    <row r="37" spans="1:11">
      <c r="A37" s="65" t="s">
        <v>2533</v>
      </c>
      <c r="B37" s="65" t="s">
        <v>2560</v>
      </c>
      <c r="C37">
        <v>12</v>
      </c>
      <c r="D37" t="s">
        <v>174</v>
      </c>
      <c r="E37" t="s">
        <v>175</v>
      </c>
      <c r="F37" t="s">
        <v>104</v>
      </c>
      <c r="G37" s="107" t="s">
        <v>3259</v>
      </c>
      <c r="H37" s="107" t="s">
        <v>3259</v>
      </c>
      <c r="I37" s="57">
        <v>15.463241133</v>
      </c>
      <c r="J37" s="58">
        <f t="shared" si="0"/>
        <v>1.3754036238502155E-3</v>
      </c>
      <c r="K37" s="58">
        <f>I37/'סכום נכסי הקרן'!$C$41</f>
        <v>1.5933644298039089E-4</v>
      </c>
    </row>
    <row r="38" spans="1:11">
      <c r="A38" s="65" t="s">
        <v>2535</v>
      </c>
      <c r="B38" s="65" t="s">
        <v>2561</v>
      </c>
      <c r="C38">
        <v>10</v>
      </c>
      <c r="D38" t="s">
        <v>174</v>
      </c>
      <c r="E38" t="s">
        <v>175</v>
      </c>
      <c r="F38" t="s">
        <v>104</v>
      </c>
      <c r="G38" s="107" t="s">
        <v>3259</v>
      </c>
      <c r="H38" s="107" t="s">
        <v>3259</v>
      </c>
      <c r="I38" s="57">
        <f>39.594828576+5.215517412</f>
        <v>44.810345987999995</v>
      </c>
      <c r="J38" s="58">
        <f t="shared" si="0"/>
        <v>3.9857305287924437E-3</v>
      </c>
      <c r="K38" s="58">
        <f>I38/'סכום נכסי הקרן'!$C$41</f>
        <v>4.6173509660993973E-4</v>
      </c>
    </row>
    <row r="39" spans="1:11">
      <c r="A39" s="65" t="s">
        <v>2537</v>
      </c>
      <c r="B39" s="65" t="s">
        <v>2562</v>
      </c>
      <c r="C39">
        <v>20</v>
      </c>
      <c r="D39" t="s">
        <v>174</v>
      </c>
      <c r="E39" t="s">
        <v>175</v>
      </c>
      <c r="F39" t="s">
        <v>104</v>
      </c>
      <c r="G39" s="107" t="s">
        <v>3259</v>
      </c>
      <c r="H39" s="107" t="s">
        <v>3259</v>
      </c>
      <c r="I39" s="57">
        <v>4.6209000000000002E-4</v>
      </c>
      <c r="J39" s="58">
        <f t="shared" si="0"/>
        <v>4.1101361291495428E-8</v>
      </c>
      <c r="K39" s="58">
        <f>I39/'סכום נכסי הקרן'!$C$41</f>
        <v>4.7614711756437844E-9</v>
      </c>
    </row>
    <row r="40" spans="1:11">
      <c r="A40" s="65" t="s">
        <v>2535</v>
      </c>
      <c r="B40" s="65" t="s">
        <v>2563</v>
      </c>
      <c r="C40">
        <v>10</v>
      </c>
      <c r="D40" t="s">
        <v>174</v>
      </c>
      <c r="E40" t="s">
        <v>175</v>
      </c>
      <c r="F40" t="s">
        <v>167</v>
      </c>
      <c r="G40" s="107" t="s">
        <v>3259</v>
      </c>
      <c r="H40" s="107" t="s">
        <v>3259</v>
      </c>
      <c r="I40" s="57">
        <v>3.9252849999999997E-3</v>
      </c>
      <c r="J40" s="58">
        <f t="shared" si="0"/>
        <v>3.4914098326535439E-7</v>
      </c>
      <c r="K40" s="58">
        <f>I40/'סכום נכסי הקרן'!$C$41</f>
        <v>4.0446950558737279E-8</v>
      </c>
    </row>
    <row r="41" spans="1:11">
      <c r="A41" s="59" t="s">
        <v>178</v>
      </c>
      <c r="B41" s="108" t="s">
        <v>3259</v>
      </c>
      <c r="C41" s="109" t="s">
        <v>3259</v>
      </c>
      <c r="D41" s="109" t="s">
        <v>3259</v>
      </c>
      <c r="E41" s="109" t="s">
        <v>3259</v>
      </c>
      <c r="F41" s="109" t="s">
        <v>3259</v>
      </c>
      <c r="G41" s="109" t="s">
        <v>3259</v>
      </c>
      <c r="H41" s="60">
        <v>0</v>
      </c>
      <c r="I41" s="61">
        <v>0</v>
      </c>
      <c r="J41" s="60">
        <f t="shared" si="0"/>
        <v>0</v>
      </c>
      <c r="K41" s="60">
        <f>I41/'סכום נכסי הקרן'!$C$41</f>
        <v>0</v>
      </c>
    </row>
    <row r="42" spans="1:11">
      <c r="A42" t="s">
        <v>177</v>
      </c>
      <c r="B42" t="s">
        <v>177</v>
      </c>
      <c r="C42" s="109" t="s">
        <v>3259</v>
      </c>
      <c r="D42" t="s">
        <v>177</v>
      </c>
      <c r="E42" s="109" t="s">
        <v>3259</v>
      </c>
      <c r="F42" t="s">
        <v>177</v>
      </c>
      <c r="G42" s="58">
        <v>0</v>
      </c>
      <c r="H42" s="58">
        <v>0</v>
      </c>
      <c r="I42" s="57">
        <v>0</v>
      </c>
      <c r="J42" s="58">
        <f t="shared" si="0"/>
        <v>0</v>
      </c>
      <c r="K42" s="58">
        <f>I42/'סכום נכסי הקרן'!$C$41</f>
        <v>0</v>
      </c>
    </row>
    <row r="43" spans="1:11">
      <c r="A43" s="59" t="s">
        <v>179</v>
      </c>
      <c r="B43" s="108" t="s">
        <v>3259</v>
      </c>
      <c r="C43" s="109" t="s">
        <v>3259</v>
      </c>
      <c r="D43" s="109" t="s">
        <v>3259</v>
      </c>
      <c r="E43" s="109" t="s">
        <v>3259</v>
      </c>
      <c r="F43" s="109" t="s">
        <v>3259</v>
      </c>
      <c r="G43" s="109" t="s">
        <v>3259</v>
      </c>
      <c r="H43" s="60">
        <v>0</v>
      </c>
      <c r="I43" s="61">
        <v>0</v>
      </c>
      <c r="J43" s="60">
        <f t="shared" si="0"/>
        <v>0</v>
      </c>
      <c r="K43" s="60">
        <f>I43/'סכום נכסי הקרן'!$C$41</f>
        <v>0</v>
      </c>
    </row>
    <row r="44" spans="1:11">
      <c r="A44" t="s">
        <v>177</v>
      </c>
      <c r="B44" t="s">
        <v>177</v>
      </c>
      <c r="C44" s="109" t="s">
        <v>3259</v>
      </c>
      <c r="D44" t="s">
        <v>177</v>
      </c>
      <c r="E44" s="109" t="s">
        <v>3259</v>
      </c>
      <c r="F44" t="s">
        <v>177</v>
      </c>
      <c r="G44" s="58">
        <v>0</v>
      </c>
      <c r="H44" s="58">
        <v>0</v>
      </c>
      <c r="I44" s="57">
        <v>0</v>
      </c>
      <c r="J44" s="58">
        <f t="shared" si="0"/>
        <v>0</v>
      </c>
      <c r="K44" s="58">
        <f>I44/'סכום נכסי הקרן'!$C$41</f>
        <v>0</v>
      </c>
    </row>
    <row r="45" spans="1:11">
      <c r="A45" s="59" t="s">
        <v>180</v>
      </c>
      <c r="B45" s="108" t="s">
        <v>3259</v>
      </c>
      <c r="C45" s="109" t="s">
        <v>3259</v>
      </c>
      <c r="D45" s="109" t="s">
        <v>3259</v>
      </c>
      <c r="E45" s="109" t="s">
        <v>3259</v>
      </c>
      <c r="F45" s="109" t="s">
        <v>3259</v>
      </c>
      <c r="G45" s="109" t="s">
        <v>3259</v>
      </c>
      <c r="H45" s="60">
        <v>0</v>
      </c>
      <c r="I45" s="61">
        <v>0</v>
      </c>
      <c r="J45" s="60">
        <f t="shared" si="0"/>
        <v>0</v>
      </c>
      <c r="K45" s="60">
        <f>I45/'סכום נכסי הקרן'!$C$41</f>
        <v>0</v>
      </c>
    </row>
    <row r="46" spans="1:11">
      <c r="A46" t="s">
        <v>177</v>
      </c>
      <c r="B46" t="s">
        <v>177</v>
      </c>
      <c r="C46" s="109" t="s">
        <v>3259</v>
      </c>
      <c r="D46" t="s">
        <v>177</v>
      </c>
      <c r="E46" s="109" t="s">
        <v>3259</v>
      </c>
      <c r="F46" t="s">
        <v>177</v>
      </c>
      <c r="G46" s="58">
        <v>0</v>
      </c>
      <c r="H46" s="58">
        <v>0</v>
      </c>
      <c r="I46" s="57">
        <v>0</v>
      </c>
      <c r="J46" s="58">
        <f t="shared" si="0"/>
        <v>0</v>
      </c>
      <c r="K46" s="58">
        <f>I46/'סכום נכסי הקרן'!$C$41</f>
        <v>0</v>
      </c>
    </row>
    <row r="47" spans="1:11">
      <c r="A47" s="59" t="s">
        <v>181</v>
      </c>
      <c r="B47" s="108" t="s">
        <v>3259</v>
      </c>
      <c r="C47" s="109" t="s">
        <v>3259</v>
      </c>
      <c r="D47" s="109" t="s">
        <v>3259</v>
      </c>
      <c r="E47" s="109" t="s">
        <v>3259</v>
      </c>
      <c r="F47" s="109" t="s">
        <v>3259</v>
      </c>
      <c r="G47" s="109" t="s">
        <v>3259</v>
      </c>
      <c r="H47" s="60">
        <v>0</v>
      </c>
      <c r="I47" s="61">
        <v>0</v>
      </c>
      <c r="J47" s="60">
        <f t="shared" si="0"/>
        <v>0</v>
      </c>
      <c r="K47" s="60">
        <f>I47/'סכום נכסי הקרן'!$C$41</f>
        <v>0</v>
      </c>
    </row>
    <row r="48" spans="1:11">
      <c r="A48" t="s">
        <v>177</v>
      </c>
      <c r="B48" t="s">
        <v>177</v>
      </c>
      <c r="C48" s="109" t="s">
        <v>3259</v>
      </c>
      <c r="D48" t="s">
        <v>177</v>
      </c>
      <c r="E48" s="109" t="s">
        <v>3259</v>
      </c>
      <c r="F48" t="s">
        <v>177</v>
      </c>
      <c r="G48" s="58">
        <v>0</v>
      </c>
      <c r="H48" s="58">
        <v>0</v>
      </c>
      <c r="I48" s="57">
        <v>0</v>
      </c>
      <c r="J48" s="58">
        <f t="shared" si="0"/>
        <v>0</v>
      </c>
      <c r="K48" s="58">
        <f>I48/'סכום נכסי הקרן'!$C$41</f>
        <v>0</v>
      </c>
    </row>
    <row r="49" spans="1:11">
      <c r="A49" s="59" t="s">
        <v>182</v>
      </c>
      <c r="B49" s="108" t="s">
        <v>3259</v>
      </c>
      <c r="C49" s="109" t="s">
        <v>3259</v>
      </c>
      <c r="D49" s="109" t="s">
        <v>3259</v>
      </c>
      <c r="E49" s="109" t="s">
        <v>3259</v>
      </c>
      <c r="F49" s="109" t="s">
        <v>3259</v>
      </c>
      <c r="G49" s="109" t="s">
        <v>3259</v>
      </c>
      <c r="H49" s="60">
        <v>0</v>
      </c>
      <c r="I49" s="61">
        <v>0</v>
      </c>
      <c r="J49" s="60">
        <f t="shared" si="0"/>
        <v>0</v>
      </c>
      <c r="K49" s="60">
        <f>I49/'סכום נכסי הקרן'!$C$41</f>
        <v>0</v>
      </c>
    </row>
    <row r="50" spans="1:11">
      <c r="A50" t="s">
        <v>177</v>
      </c>
      <c r="B50" t="s">
        <v>177</v>
      </c>
      <c r="C50" s="109" t="s">
        <v>3259</v>
      </c>
      <c r="D50" t="s">
        <v>177</v>
      </c>
      <c r="E50" s="109" t="s">
        <v>3259</v>
      </c>
      <c r="F50" t="s">
        <v>177</v>
      </c>
      <c r="G50" s="58">
        <v>0</v>
      </c>
      <c r="H50" s="58">
        <v>0</v>
      </c>
      <c r="I50" s="57">
        <v>0</v>
      </c>
      <c r="J50" s="58">
        <f t="shared" si="0"/>
        <v>0</v>
      </c>
      <c r="K50" s="58">
        <f>I50/'סכום נכסי הקרן'!$C$41</f>
        <v>0</v>
      </c>
    </row>
    <row r="51" spans="1:11">
      <c r="A51" s="59" t="s">
        <v>183</v>
      </c>
      <c r="B51" s="108" t="s">
        <v>3259</v>
      </c>
      <c r="C51" s="109" t="s">
        <v>3259</v>
      </c>
      <c r="D51" s="109" t="s">
        <v>3259</v>
      </c>
      <c r="E51" s="109" t="s">
        <v>3259</v>
      </c>
      <c r="F51" s="109" t="s">
        <v>3259</v>
      </c>
      <c r="G51" s="109" t="s">
        <v>3259</v>
      </c>
      <c r="H51" s="60">
        <v>0</v>
      </c>
      <c r="I51" s="61">
        <v>243.18195804369</v>
      </c>
      <c r="J51" s="60">
        <f t="shared" si="0"/>
        <v>2.1630222504548866E-2</v>
      </c>
      <c r="K51" s="60">
        <f>I51/'סכום נכסי הקרן'!$C$41</f>
        <v>2.5057973201360038E-3</v>
      </c>
    </row>
    <row r="52" spans="1:11">
      <c r="A52" s="59" t="s">
        <v>184</v>
      </c>
      <c r="B52" s="108" t="s">
        <v>3259</v>
      </c>
      <c r="C52" s="109" t="s">
        <v>3259</v>
      </c>
      <c r="D52" s="109" t="s">
        <v>3259</v>
      </c>
      <c r="E52" s="109" t="s">
        <v>3259</v>
      </c>
      <c r="F52" s="109" t="s">
        <v>3259</v>
      </c>
      <c r="G52" s="109" t="s">
        <v>3259</v>
      </c>
      <c r="H52" s="60">
        <v>0</v>
      </c>
      <c r="I52" s="61">
        <v>243.18195804369</v>
      </c>
      <c r="J52" s="60">
        <f t="shared" si="0"/>
        <v>2.1630222504548866E-2</v>
      </c>
      <c r="K52" s="60">
        <f>I52/'סכום נכסי הקרן'!$C$41</f>
        <v>2.5057973201360038E-3</v>
      </c>
    </row>
    <row r="53" spans="1:11">
      <c r="A53" s="65" t="s">
        <v>2564</v>
      </c>
      <c r="B53" s="65" t="s">
        <v>2565</v>
      </c>
      <c r="C53">
        <v>85</v>
      </c>
      <c r="D53" t="s">
        <v>860</v>
      </c>
      <c r="E53" t="s">
        <v>815</v>
      </c>
      <c r="F53" t="s">
        <v>102</v>
      </c>
      <c r="G53" s="107" t="s">
        <v>3259</v>
      </c>
      <c r="H53" s="107" t="s">
        <v>3259</v>
      </c>
      <c r="I53" s="57">
        <v>12.8511606</v>
      </c>
      <c r="J53" s="58">
        <f t="shared" si="0"/>
        <v>1.1430677894687857E-3</v>
      </c>
      <c r="K53" s="58">
        <f>I53/'סכום נכסי הקרן'!$C$41</f>
        <v>1.3242102354621193E-4</v>
      </c>
    </row>
    <row r="54" spans="1:11">
      <c r="A54" s="65" t="s">
        <v>2564</v>
      </c>
      <c r="B54" s="65" t="s">
        <v>2566</v>
      </c>
      <c r="C54">
        <v>85</v>
      </c>
      <c r="D54" t="s">
        <v>860</v>
      </c>
      <c r="E54" t="s">
        <v>815</v>
      </c>
      <c r="F54" t="s">
        <v>100</v>
      </c>
      <c r="G54" s="107" t="s">
        <v>3259</v>
      </c>
      <c r="H54" s="107" t="s">
        <v>3259</v>
      </c>
      <c r="I54" s="57">
        <v>224.84436740999999</v>
      </c>
      <c r="J54" s="58">
        <f t="shared" si="0"/>
        <v>1.999915509808944E-2</v>
      </c>
      <c r="K54" s="58">
        <f>I54/'סכום נכסי הקרן'!$C$41</f>
        <v>2.3168429838961576E-3</v>
      </c>
    </row>
    <row r="55" spans="1:11">
      <c r="A55" s="65" t="s">
        <v>2564</v>
      </c>
      <c r="B55" s="65" t="s">
        <v>2567</v>
      </c>
      <c r="C55">
        <v>85</v>
      </c>
      <c r="D55" t="s">
        <v>860</v>
      </c>
      <c r="E55" t="s">
        <v>815</v>
      </c>
      <c r="F55" t="s">
        <v>168</v>
      </c>
      <c r="G55" s="107" t="s">
        <v>3259</v>
      </c>
      <c r="H55" s="107" t="s">
        <v>3259</v>
      </c>
      <c r="I55" s="57">
        <v>5.4864300336899996</v>
      </c>
      <c r="J55" s="58">
        <f t="shared" si="0"/>
        <v>4.879996169906384E-4</v>
      </c>
      <c r="K55" s="58">
        <f>I55/'סכום נכסי הקרן'!$C$41</f>
        <v>5.6533312693633894E-5</v>
      </c>
    </row>
    <row r="56" spans="1:11">
      <c r="A56" s="59" t="s">
        <v>182</v>
      </c>
      <c r="B56" s="108" t="s">
        <v>3259</v>
      </c>
      <c r="C56" s="109" t="s">
        <v>3259</v>
      </c>
      <c r="D56" s="109" t="s">
        <v>3259</v>
      </c>
      <c r="E56" s="109" t="s">
        <v>3259</v>
      </c>
      <c r="F56" s="109" t="s">
        <v>3259</v>
      </c>
      <c r="G56" s="109" t="s">
        <v>3259</v>
      </c>
      <c r="H56" s="60">
        <v>0</v>
      </c>
      <c r="I56" s="61">
        <v>0</v>
      </c>
      <c r="J56" s="60">
        <f t="shared" si="0"/>
        <v>0</v>
      </c>
      <c r="K56" s="60">
        <f>I56/'סכום נכסי הקרן'!$C$41</f>
        <v>0</v>
      </c>
    </row>
    <row r="57" spans="1:11">
      <c r="A57" t="s">
        <v>177</v>
      </c>
      <c r="B57" t="s">
        <v>177</v>
      </c>
      <c r="C57" s="109" t="s">
        <v>3259</v>
      </c>
      <c r="D57" t="s">
        <v>177</v>
      </c>
      <c r="E57" s="109" t="s">
        <v>3259</v>
      </c>
      <c r="F57" t="s">
        <v>177</v>
      </c>
      <c r="G57" s="58">
        <v>0</v>
      </c>
      <c r="H57" s="58">
        <v>0</v>
      </c>
      <c r="I57" s="57">
        <v>0</v>
      </c>
      <c r="J57" s="58">
        <f t="shared" si="0"/>
        <v>0</v>
      </c>
      <c r="K57" s="58">
        <f>I57/'סכום נכסי הקרן'!$C$41</f>
        <v>0</v>
      </c>
    </row>
    <row r="58" spans="1:11">
      <c r="A58" t="s">
        <v>185</v>
      </c>
      <c r="B58" s="108" t="s">
        <v>3259</v>
      </c>
      <c r="C58" s="109" t="s">
        <v>3259</v>
      </c>
      <c r="D58" s="109" t="s">
        <v>3259</v>
      </c>
      <c r="E58" s="109" t="s">
        <v>3259</v>
      </c>
      <c r="F58" s="109" t="s">
        <v>3259</v>
      </c>
      <c r="G58" s="109" t="s">
        <v>3259</v>
      </c>
      <c r="H58" s="109" t="s">
        <v>3259</v>
      </c>
      <c r="I58" s="109" t="s">
        <v>3259</v>
      </c>
      <c r="J58" s="109" t="s">
        <v>3259</v>
      </c>
      <c r="K58" s="109" t="s">
        <v>3259</v>
      </c>
    </row>
    <row r="59" spans="1:11" hidden="1">
      <c r="C59" s="14"/>
    </row>
    <row r="60" spans="1:11" hidden="1">
      <c r="C60" s="14"/>
    </row>
    <row r="61" spans="1:11" hidden="1">
      <c r="C61" s="14"/>
    </row>
    <row r="62" spans="1:11" hidden="1">
      <c r="C62" s="14"/>
    </row>
    <row r="63" spans="1:11" hidden="1">
      <c r="C63" s="14"/>
    </row>
    <row r="64" spans="1:11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D484" s="13"/>
    </row>
    <row r="10000" spans="52:52" hidden="1">
      <c r="AZ10000"/>
    </row>
  </sheetData>
  <dataValidations count="1">
    <dataValidation allowBlank="1" showInputMessage="1" showErrorMessage="1" sqref="D8 A1:XFD4" xr:uid="{00000000-0002-0000-01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4" width="7.5703125" style="14" hidden="1"/>
    <col min="35" max="16384" width="9.140625" style="14" hidden="1"/>
  </cols>
  <sheetData>
    <row r="1" spans="1:34">
      <c r="A1" s="2" t="s">
        <v>0</v>
      </c>
      <c r="B1" s="64" t="s">
        <v>3258</v>
      </c>
    </row>
    <row r="2" spans="1:34">
      <c r="A2" s="2" t="s">
        <v>1</v>
      </c>
      <c r="B2" s="10" t="s">
        <v>2529</v>
      </c>
    </row>
    <row r="3" spans="1:34">
      <c r="A3" s="2" t="s">
        <v>2</v>
      </c>
      <c r="B3" s="65" t="s">
        <v>2530</v>
      </c>
    </row>
    <row r="4" spans="1:34">
      <c r="A4" s="2" t="s">
        <v>3</v>
      </c>
      <c r="B4" s="66" t="s">
        <v>165</v>
      </c>
    </row>
    <row r="5" spans="1:34">
      <c r="A5" s="79" t="s">
        <v>65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</row>
    <row r="6" spans="1:34" s="16" customFormat="1">
      <c r="A6" s="34" t="s">
        <v>45</v>
      </c>
      <c r="B6" s="35" t="s">
        <v>46</v>
      </c>
      <c r="C6" s="35" t="s">
        <v>66</v>
      </c>
      <c r="D6" s="35" t="s">
        <v>48</v>
      </c>
      <c r="E6" s="35" t="s">
        <v>49</v>
      </c>
      <c r="F6" s="35" t="s">
        <v>67</v>
      </c>
      <c r="G6" s="35" t="s">
        <v>68</v>
      </c>
      <c r="H6" s="35" t="s">
        <v>50</v>
      </c>
      <c r="I6" s="35" t="s">
        <v>51</v>
      </c>
      <c r="J6" s="35" t="s">
        <v>52</v>
      </c>
      <c r="K6" s="35" t="s">
        <v>155</v>
      </c>
      <c r="L6" s="35" t="s">
        <v>156</v>
      </c>
      <c r="M6" s="110" t="s">
        <v>160</v>
      </c>
      <c r="N6" s="35" t="s">
        <v>53</v>
      </c>
      <c r="O6" s="35" t="s">
        <v>157</v>
      </c>
      <c r="P6" s="35" t="s">
        <v>54</v>
      </c>
      <c r="Q6" s="111" t="s">
        <v>151</v>
      </c>
    </row>
    <row r="7" spans="1:34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22" t="s">
        <v>70</v>
      </c>
      <c r="G7" s="22" t="s">
        <v>71</v>
      </c>
      <c r="H7" s="102" t="s">
        <v>3259</v>
      </c>
      <c r="I7" s="22" t="s">
        <v>7</v>
      </c>
      <c r="J7" s="22" t="s">
        <v>7</v>
      </c>
      <c r="K7" s="22" t="s">
        <v>152</v>
      </c>
      <c r="L7" s="102" t="s">
        <v>3259</v>
      </c>
      <c r="M7" s="17" t="s">
        <v>153</v>
      </c>
      <c r="N7" s="22" t="s">
        <v>6</v>
      </c>
      <c r="O7" s="22" t="s">
        <v>7</v>
      </c>
      <c r="P7" s="22" t="s">
        <v>7</v>
      </c>
      <c r="Q7" s="23" t="s">
        <v>7</v>
      </c>
    </row>
    <row r="8" spans="1:34" s="18" customFormat="1" ht="20.25">
      <c r="A8" s="103" t="s">
        <v>3259</v>
      </c>
      <c r="B8" s="24" t="s">
        <v>8</v>
      </c>
      <c r="C8" s="24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5" t="s">
        <v>81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s="18" customFormat="1" ht="20.25">
      <c r="A9" s="19" t="s">
        <v>77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55">
        <v>6.53</v>
      </c>
      <c r="H9" s="104" t="s">
        <v>3259</v>
      </c>
      <c r="I9" s="104" t="s">
        <v>3259</v>
      </c>
      <c r="J9" s="56">
        <v>3.0599999999999999E-2</v>
      </c>
      <c r="K9" s="55">
        <v>35490371.060000002</v>
      </c>
      <c r="L9" s="104" t="s">
        <v>3259</v>
      </c>
      <c r="M9" s="55">
        <v>0</v>
      </c>
      <c r="N9" s="55">
        <v>33120.683416958811</v>
      </c>
      <c r="O9" s="104" t="s">
        <v>3259</v>
      </c>
      <c r="P9" s="56">
        <v>1</v>
      </c>
      <c r="Q9" s="56">
        <v>0.34129999999999999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>
      <c r="A10" s="59" t="s">
        <v>172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61">
        <v>6.53</v>
      </c>
      <c r="H10" s="109" t="s">
        <v>3259</v>
      </c>
      <c r="I10" s="109" t="s">
        <v>3259</v>
      </c>
      <c r="J10" s="60">
        <v>3.0599999999999999E-2</v>
      </c>
      <c r="K10" s="61">
        <v>35474272.359999999</v>
      </c>
      <c r="L10" s="109" t="s">
        <v>3259</v>
      </c>
      <c r="M10" s="61">
        <v>0</v>
      </c>
      <c r="N10" s="61">
        <v>33062.298259205003</v>
      </c>
      <c r="O10" s="109" t="s">
        <v>3259</v>
      </c>
      <c r="P10" s="60">
        <v>0.99819999999999998</v>
      </c>
      <c r="Q10" s="60">
        <v>0.3407</v>
      </c>
    </row>
    <row r="11" spans="1:34">
      <c r="A11" s="59" t="s">
        <v>186</v>
      </c>
      <c r="B11" s="109" t="s">
        <v>3259</v>
      </c>
      <c r="C11" s="109" t="s">
        <v>3259</v>
      </c>
      <c r="D11" s="109" t="s">
        <v>3259</v>
      </c>
      <c r="E11" s="109" t="s">
        <v>3259</v>
      </c>
      <c r="F11" s="109" t="s">
        <v>3259</v>
      </c>
      <c r="G11" s="61">
        <v>6.43</v>
      </c>
      <c r="H11" s="109" t="s">
        <v>3259</v>
      </c>
      <c r="I11" s="109" t="s">
        <v>3259</v>
      </c>
      <c r="J11" s="60">
        <v>1.3100000000000001E-2</v>
      </c>
      <c r="K11" s="61">
        <v>12207242.1</v>
      </c>
      <c r="L11" s="109" t="s">
        <v>3259</v>
      </c>
      <c r="M11" s="61">
        <v>0</v>
      </c>
      <c r="N11" s="61">
        <v>12851.823010074</v>
      </c>
      <c r="O11" s="109" t="s">
        <v>3259</v>
      </c>
      <c r="P11" s="60">
        <v>0.38800000000000001</v>
      </c>
      <c r="Q11" s="60">
        <v>0.13239999999999999</v>
      </c>
    </row>
    <row r="12" spans="1:34">
      <c r="A12" s="59" t="s">
        <v>187</v>
      </c>
      <c r="B12" s="109" t="s">
        <v>3259</v>
      </c>
      <c r="C12" s="109" t="s">
        <v>3259</v>
      </c>
      <c r="D12" s="109" t="s">
        <v>3259</v>
      </c>
      <c r="E12" s="109" t="s">
        <v>3259</v>
      </c>
      <c r="F12" s="109" t="s">
        <v>3259</v>
      </c>
      <c r="G12" s="61">
        <v>6.43</v>
      </c>
      <c r="H12" s="109" t="s">
        <v>3259</v>
      </c>
      <c r="I12" s="109" t="s">
        <v>3259</v>
      </c>
      <c r="J12" s="60">
        <v>1.3100000000000001E-2</v>
      </c>
      <c r="K12" s="61">
        <v>12207242.1</v>
      </c>
      <c r="L12" s="109" t="s">
        <v>3259</v>
      </c>
      <c r="M12" s="61">
        <v>0</v>
      </c>
      <c r="N12" s="61">
        <v>12851.823010074</v>
      </c>
      <c r="O12" s="109" t="s">
        <v>3259</v>
      </c>
      <c r="P12" s="60">
        <v>0.38800000000000001</v>
      </c>
      <c r="Q12" s="60">
        <v>0.13239999999999999</v>
      </c>
    </row>
    <row r="13" spans="1:34">
      <c r="A13" t="s">
        <v>188</v>
      </c>
      <c r="B13" t="s">
        <v>189</v>
      </c>
      <c r="C13" t="s">
        <v>96</v>
      </c>
      <c r="D13" t="s">
        <v>190</v>
      </c>
      <c r="E13" s="109" t="s">
        <v>3259</v>
      </c>
      <c r="F13" s="107" t="s">
        <v>3259</v>
      </c>
      <c r="G13" s="57">
        <v>0.56999999999999995</v>
      </c>
      <c r="H13" t="s">
        <v>98</v>
      </c>
      <c r="I13" s="58">
        <v>0.04</v>
      </c>
      <c r="J13" s="58">
        <v>8.3999999999999995E-3</v>
      </c>
      <c r="K13" s="57">
        <v>1022.52</v>
      </c>
      <c r="L13" s="57">
        <v>142.53</v>
      </c>
      <c r="M13" s="57">
        <v>0</v>
      </c>
      <c r="N13" s="57">
        <v>1.457397756</v>
      </c>
      <c r="O13" s="58">
        <v>0</v>
      </c>
      <c r="P13" s="58">
        <v>0</v>
      </c>
      <c r="Q13" s="58">
        <v>0</v>
      </c>
    </row>
    <row r="14" spans="1:34">
      <c r="A14" t="s">
        <v>191</v>
      </c>
      <c r="B14" t="s">
        <v>192</v>
      </c>
      <c r="C14" t="s">
        <v>96</v>
      </c>
      <c r="D14" t="s">
        <v>190</v>
      </c>
      <c r="E14" s="109" t="s">
        <v>3259</v>
      </c>
      <c r="F14" s="107" t="s">
        <v>3259</v>
      </c>
      <c r="G14" s="57">
        <v>3.36</v>
      </c>
      <c r="H14" t="s">
        <v>98</v>
      </c>
      <c r="I14" s="58">
        <v>7.4999999999999997E-3</v>
      </c>
      <c r="J14" s="58">
        <v>1.15E-2</v>
      </c>
      <c r="K14" s="57">
        <v>1091443.52</v>
      </c>
      <c r="L14" s="57">
        <v>111.6</v>
      </c>
      <c r="M14" s="57">
        <v>0</v>
      </c>
      <c r="N14" s="57">
        <v>1218.05096832</v>
      </c>
      <c r="O14" s="58">
        <v>1E-4</v>
      </c>
      <c r="P14" s="58">
        <v>3.6799999999999999E-2</v>
      </c>
      <c r="Q14" s="58">
        <v>1.26E-2</v>
      </c>
    </row>
    <row r="15" spans="1:34">
      <c r="A15" t="s">
        <v>193</v>
      </c>
      <c r="B15" t="s">
        <v>194</v>
      </c>
      <c r="C15" t="s">
        <v>96</v>
      </c>
      <c r="D15" t="s">
        <v>190</v>
      </c>
      <c r="E15" s="109" t="s">
        <v>3259</v>
      </c>
      <c r="F15" s="107" t="s">
        <v>3259</v>
      </c>
      <c r="G15" s="57">
        <v>19.07</v>
      </c>
      <c r="H15" t="s">
        <v>98</v>
      </c>
      <c r="I15" s="58">
        <v>0.01</v>
      </c>
      <c r="J15" s="58">
        <v>1.7299999999999999E-2</v>
      </c>
      <c r="K15" s="57">
        <v>104549.66</v>
      </c>
      <c r="L15" s="57">
        <v>98.46</v>
      </c>
      <c r="M15" s="57">
        <v>0</v>
      </c>
      <c r="N15" s="57">
        <v>102.939595236</v>
      </c>
      <c r="O15" s="58">
        <v>0</v>
      </c>
      <c r="P15" s="58">
        <v>3.0999999999999999E-3</v>
      </c>
      <c r="Q15" s="58">
        <v>1.1000000000000001E-3</v>
      </c>
    </row>
    <row r="16" spans="1:34">
      <c r="A16" t="s">
        <v>195</v>
      </c>
      <c r="B16" t="s">
        <v>196</v>
      </c>
      <c r="C16" t="s">
        <v>96</v>
      </c>
      <c r="D16" t="s">
        <v>190</v>
      </c>
      <c r="E16" s="109" t="s">
        <v>3259</v>
      </c>
      <c r="F16" s="107" t="s">
        <v>3259</v>
      </c>
      <c r="G16" s="57">
        <v>1.82</v>
      </c>
      <c r="H16" t="s">
        <v>98</v>
      </c>
      <c r="I16" s="58">
        <v>7.4999999999999997E-3</v>
      </c>
      <c r="J16" s="58">
        <v>1.2500000000000001E-2</v>
      </c>
      <c r="K16" s="57">
        <v>1204037.53</v>
      </c>
      <c r="L16" s="57">
        <v>111.09</v>
      </c>
      <c r="M16" s="57">
        <v>0</v>
      </c>
      <c r="N16" s="57">
        <v>1337.5652920770001</v>
      </c>
      <c r="O16" s="58">
        <v>1E-4</v>
      </c>
      <c r="P16" s="58">
        <v>4.0399999999999998E-2</v>
      </c>
      <c r="Q16" s="58">
        <v>1.38E-2</v>
      </c>
    </row>
    <row r="17" spans="1:17">
      <c r="A17" t="s">
        <v>197</v>
      </c>
      <c r="B17" t="s">
        <v>198</v>
      </c>
      <c r="C17" t="s">
        <v>96</v>
      </c>
      <c r="D17" t="s">
        <v>190</v>
      </c>
      <c r="E17" s="109" t="s">
        <v>3259</v>
      </c>
      <c r="F17" s="107" t="s">
        <v>3259</v>
      </c>
      <c r="G17" s="57">
        <v>7.88</v>
      </c>
      <c r="H17" t="s">
        <v>98</v>
      </c>
      <c r="I17" s="58">
        <v>1E-3</v>
      </c>
      <c r="J17" s="58">
        <v>1.46E-2</v>
      </c>
      <c r="K17" s="57">
        <v>2857003.55</v>
      </c>
      <c r="L17" s="57">
        <v>100.3</v>
      </c>
      <c r="M17" s="57">
        <v>0</v>
      </c>
      <c r="N17" s="57">
        <v>2865.57456065</v>
      </c>
      <c r="O17" s="58">
        <v>1E-4</v>
      </c>
      <c r="P17" s="58">
        <v>8.6499999999999994E-2</v>
      </c>
      <c r="Q17" s="58">
        <v>2.9499999999999998E-2</v>
      </c>
    </row>
    <row r="18" spans="1:17">
      <c r="A18" t="s">
        <v>200</v>
      </c>
      <c r="B18" t="s">
        <v>201</v>
      </c>
      <c r="C18" t="s">
        <v>96</v>
      </c>
      <c r="D18" t="s">
        <v>190</v>
      </c>
      <c r="E18" s="109" t="s">
        <v>3259</v>
      </c>
      <c r="F18" s="107" t="s">
        <v>3259</v>
      </c>
      <c r="G18" s="57">
        <v>25.69</v>
      </c>
      <c r="H18" t="s">
        <v>98</v>
      </c>
      <c r="I18" s="58">
        <v>5.0000000000000001E-3</v>
      </c>
      <c r="J18" s="58">
        <v>1.7899999999999999E-2</v>
      </c>
      <c r="K18" s="57">
        <v>994392.5</v>
      </c>
      <c r="L18" s="57">
        <v>80.180000000000007</v>
      </c>
      <c r="M18" s="57">
        <v>0</v>
      </c>
      <c r="N18" s="57">
        <v>797.30390650000004</v>
      </c>
      <c r="O18" s="58">
        <v>1E-4</v>
      </c>
      <c r="P18" s="58">
        <v>2.41E-2</v>
      </c>
      <c r="Q18" s="58">
        <v>8.2000000000000007E-3</v>
      </c>
    </row>
    <row r="19" spans="1:17">
      <c r="A19" t="s">
        <v>203</v>
      </c>
      <c r="B19" t="s">
        <v>204</v>
      </c>
      <c r="C19" t="s">
        <v>96</v>
      </c>
      <c r="D19" t="s">
        <v>190</v>
      </c>
      <c r="E19" s="109" t="s">
        <v>3259</v>
      </c>
      <c r="F19" s="107" t="s">
        <v>3259</v>
      </c>
      <c r="G19" s="57">
        <v>14.4</v>
      </c>
      <c r="H19" t="s">
        <v>98</v>
      </c>
      <c r="I19" s="58">
        <v>2.75E-2</v>
      </c>
      <c r="J19" s="58">
        <v>1.6500000000000001E-2</v>
      </c>
      <c r="K19" s="57">
        <v>251905.03</v>
      </c>
      <c r="L19" s="57">
        <v>140.35</v>
      </c>
      <c r="M19" s="57">
        <v>0</v>
      </c>
      <c r="N19" s="57">
        <v>353.548709605</v>
      </c>
      <c r="O19" s="58">
        <v>0</v>
      </c>
      <c r="P19" s="58">
        <v>1.0699999999999999E-2</v>
      </c>
      <c r="Q19" s="58">
        <v>3.5999999999999999E-3</v>
      </c>
    </row>
    <row r="20" spans="1:17">
      <c r="A20" t="s">
        <v>205</v>
      </c>
      <c r="B20" t="s">
        <v>206</v>
      </c>
      <c r="C20" t="s">
        <v>96</v>
      </c>
      <c r="D20" t="s">
        <v>190</v>
      </c>
      <c r="E20" s="109" t="s">
        <v>3259</v>
      </c>
      <c r="F20" s="107" t="s">
        <v>3259</v>
      </c>
      <c r="G20" s="57">
        <v>10.14</v>
      </c>
      <c r="H20" t="s">
        <v>98</v>
      </c>
      <c r="I20" s="58">
        <v>0.04</v>
      </c>
      <c r="J20" s="58">
        <v>1.5299999999999999E-2</v>
      </c>
      <c r="K20" s="57">
        <v>110644.24</v>
      </c>
      <c r="L20" s="57">
        <v>172.48</v>
      </c>
      <c r="M20" s="57">
        <v>0</v>
      </c>
      <c r="N20" s="57">
        <v>190.839185152</v>
      </c>
      <c r="O20" s="58">
        <v>0</v>
      </c>
      <c r="P20" s="58">
        <v>5.7999999999999996E-3</v>
      </c>
      <c r="Q20" s="58">
        <v>2E-3</v>
      </c>
    </row>
    <row r="21" spans="1:17">
      <c r="A21" t="s">
        <v>207</v>
      </c>
      <c r="B21" t="s">
        <v>208</v>
      </c>
      <c r="C21" t="s">
        <v>96</v>
      </c>
      <c r="D21" t="s">
        <v>190</v>
      </c>
      <c r="E21" s="109" t="s">
        <v>3259</v>
      </c>
      <c r="F21" s="107" t="s">
        <v>3259</v>
      </c>
      <c r="G21" s="57">
        <v>5.33</v>
      </c>
      <c r="H21" t="s">
        <v>98</v>
      </c>
      <c r="I21" s="58">
        <v>5.0000000000000001E-3</v>
      </c>
      <c r="J21" s="58">
        <v>1.26E-2</v>
      </c>
      <c r="K21" s="57">
        <v>2343308.79</v>
      </c>
      <c r="L21" s="57">
        <v>107.42</v>
      </c>
      <c r="M21" s="57">
        <v>0</v>
      </c>
      <c r="N21" s="57">
        <v>2517.1823022180001</v>
      </c>
      <c r="O21" s="58">
        <v>1E-4</v>
      </c>
      <c r="P21" s="58">
        <v>7.5999999999999998E-2</v>
      </c>
      <c r="Q21" s="58">
        <v>2.5899999999999999E-2</v>
      </c>
    </row>
    <row r="22" spans="1:17">
      <c r="A22" t="s">
        <v>210</v>
      </c>
      <c r="B22" t="s">
        <v>211</v>
      </c>
      <c r="C22" t="s">
        <v>96</v>
      </c>
      <c r="D22" t="s">
        <v>190</v>
      </c>
      <c r="E22" s="109" t="s">
        <v>3259</v>
      </c>
      <c r="F22" s="107" t="s">
        <v>3259</v>
      </c>
      <c r="G22" s="57">
        <v>2.57</v>
      </c>
      <c r="H22" t="s">
        <v>98</v>
      </c>
      <c r="I22" s="58">
        <v>1E-3</v>
      </c>
      <c r="J22" s="58">
        <v>1.1299999999999999E-2</v>
      </c>
      <c r="K22" s="57">
        <v>2469916.15</v>
      </c>
      <c r="L22" s="57">
        <v>108.67</v>
      </c>
      <c r="M22" s="57">
        <v>0</v>
      </c>
      <c r="N22" s="57">
        <v>2684.0578802049999</v>
      </c>
      <c r="O22" s="58">
        <v>1E-4</v>
      </c>
      <c r="P22" s="58">
        <v>8.1000000000000003E-2</v>
      </c>
      <c r="Q22" s="58">
        <v>2.7699999999999999E-2</v>
      </c>
    </row>
    <row r="23" spans="1:17">
      <c r="A23" t="s">
        <v>213</v>
      </c>
      <c r="B23" t="s">
        <v>214</v>
      </c>
      <c r="C23" t="s">
        <v>96</v>
      </c>
      <c r="D23" t="s">
        <v>190</v>
      </c>
      <c r="E23" s="109" t="s">
        <v>3259</v>
      </c>
      <c r="F23" s="107" t="s">
        <v>3259</v>
      </c>
      <c r="G23" s="57">
        <v>4.72</v>
      </c>
      <c r="H23" t="s">
        <v>98</v>
      </c>
      <c r="I23" s="58">
        <v>1.0999999999999999E-2</v>
      </c>
      <c r="J23" s="58">
        <v>1.21E-2</v>
      </c>
      <c r="K23" s="57">
        <v>779018.61</v>
      </c>
      <c r="L23" s="57">
        <v>100.55</v>
      </c>
      <c r="M23" s="57">
        <v>0</v>
      </c>
      <c r="N23" s="57">
        <v>783.30321235500003</v>
      </c>
      <c r="O23" s="58">
        <v>0</v>
      </c>
      <c r="P23" s="58">
        <v>2.3599999999999999E-2</v>
      </c>
      <c r="Q23" s="58">
        <v>8.0999999999999996E-3</v>
      </c>
    </row>
    <row r="24" spans="1:17">
      <c r="A24" s="59" t="s">
        <v>216</v>
      </c>
      <c r="B24" s="109" t="s">
        <v>3259</v>
      </c>
      <c r="C24" s="109" t="s">
        <v>3259</v>
      </c>
      <c r="D24" s="109" t="s">
        <v>3259</v>
      </c>
      <c r="E24" s="109" t="s">
        <v>3259</v>
      </c>
      <c r="F24" s="109" t="s">
        <v>3259</v>
      </c>
      <c r="G24" s="61">
        <v>6.6</v>
      </c>
      <c r="H24" s="109" t="s">
        <v>3259</v>
      </c>
      <c r="I24" s="109" t="s">
        <v>3259</v>
      </c>
      <c r="J24" s="60">
        <v>4.1700000000000001E-2</v>
      </c>
      <c r="K24" s="61">
        <v>23267030.260000002</v>
      </c>
      <c r="L24" s="109" t="s">
        <v>3259</v>
      </c>
      <c r="M24" s="61">
        <v>0</v>
      </c>
      <c r="N24" s="61">
        <v>20210.475249130999</v>
      </c>
      <c r="O24" s="109" t="s">
        <v>3259</v>
      </c>
      <c r="P24" s="60">
        <v>0.61019999999999996</v>
      </c>
      <c r="Q24" s="60">
        <v>0.20830000000000001</v>
      </c>
    </row>
    <row r="25" spans="1:17">
      <c r="A25" s="59" t="s">
        <v>217</v>
      </c>
      <c r="B25" s="109" t="s">
        <v>3259</v>
      </c>
      <c r="C25" s="109" t="s">
        <v>3259</v>
      </c>
      <c r="D25" s="109" t="s">
        <v>3259</v>
      </c>
      <c r="E25" s="109" t="s">
        <v>3259</v>
      </c>
      <c r="F25" s="109" t="s">
        <v>3259</v>
      </c>
      <c r="G25" s="61">
        <v>0.35</v>
      </c>
      <c r="H25" s="109" t="s">
        <v>3259</v>
      </c>
      <c r="I25" s="109" t="s">
        <v>3259</v>
      </c>
      <c r="J25" s="60">
        <v>4.8300000000000003E-2</v>
      </c>
      <c r="K25" s="61">
        <v>4053650.09</v>
      </c>
      <c r="L25" s="109" t="s">
        <v>3259</v>
      </c>
      <c r="M25" s="61">
        <v>0</v>
      </c>
      <c r="N25" s="61">
        <v>3992.6934259069999</v>
      </c>
      <c r="O25" s="109" t="s">
        <v>3259</v>
      </c>
      <c r="P25" s="60">
        <v>0.1205</v>
      </c>
      <c r="Q25" s="60">
        <v>4.1099999999999998E-2</v>
      </c>
    </row>
    <row r="26" spans="1:17">
      <c r="A26" t="s">
        <v>218</v>
      </c>
      <c r="B26" t="s">
        <v>219</v>
      </c>
      <c r="C26" t="s">
        <v>96</v>
      </c>
      <c r="D26" t="s">
        <v>190</v>
      </c>
      <c r="E26" s="109" t="s">
        <v>3259</v>
      </c>
      <c r="F26" s="107" t="s">
        <v>3259</v>
      </c>
      <c r="G26" s="57">
        <v>0.25</v>
      </c>
      <c r="H26" t="s">
        <v>98</v>
      </c>
      <c r="I26" s="58">
        <v>0</v>
      </c>
      <c r="J26" s="58">
        <v>4.4900000000000002E-2</v>
      </c>
      <c r="K26" s="57">
        <v>503195.15</v>
      </c>
      <c r="L26" s="57">
        <v>98.9</v>
      </c>
      <c r="M26" s="57">
        <v>0</v>
      </c>
      <c r="N26" s="57">
        <v>497.66000335000001</v>
      </c>
      <c r="O26" s="58">
        <v>0</v>
      </c>
      <c r="P26" s="58">
        <v>1.4999999999999999E-2</v>
      </c>
      <c r="Q26" s="58">
        <v>5.1000000000000004E-3</v>
      </c>
    </row>
    <row r="27" spans="1:17">
      <c r="A27" t="s">
        <v>221</v>
      </c>
      <c r="B27" t="s">
        <v>222</v>
      </c>
      <c r="C27" t="s">
        <v>96</v>
      </c>
      <c r="D27" t="s">
        <v>190</v>
      </c>
      <c r="E27" s="109" t="s">
        <v>3259</v>
      </c>
      <c r="F27" s="107" t="s">
        <v>3259</v>
      </c>
      <c r="G27" s="57">
        <v>0.84</v>
      </c>
      <c r="H27" t="s">
        <v>98</v>
      </c>
      <c r="I27" s="58">
        <v>0</v>
      </c>
      <c r="J27" s="58">
        <v>4.1599999999999998E-2</v>
      </c>
      <c r="K27" s="57">
        <v>34243.089999999997</v>
      </c>
      <c r="L27" s="57">
        <v>96.61</v>
      </c>
      <c r="M27" s="57">
        <v>0</v>
      </c>
      <c r="N27" s="57">
        <v>33.082249249</v>
      </c>
      <c r="O27" s="58">
        <v>0</v>
      </c>
      <c r="P27" s="58">
        <v>1E-3</v>
      </c>
      <c r="Q27" s="58">
        <v>2.9999999999999997E-4</v>
      </c>
    </row>
    <row r="28" spans="1:17">
      <c r="A28" t="s">
        <v>224</v>
      </c>
      <c r="B28" t="s">
        <v>225</v>
      </c>
      <c r="C28" t="s">
        <v>96</v>
      </c>
      <c r="D28" t="s">
        <v>190</v>
      </c>
      <c r="E28" s="109" t="s">
        <v>3259</v>
      </c>
      <c r="F28" s="107" t="s">
        <v>3259</v>
      </c>
      <c r="G28" s="57">
        <v>0.01</v>
      </c>
      <c r="H28" t="s">
        <v>98</v>
      </c>
      <c r="I28" s="58">
        <v>0</v>
      </c>
      <c r="J28" s="58">
        <v>3.7199999999999997E-2</v>
      </c>
      <c r="K28" s="57">
        <v>441830.47</v>
      </c>
      <c r="L28" s="57">
        <v>99.98</v>
      </c>
      <c r="M28" s="57">
        <v>0</v>
      </c>
      <c r="N28" s="57">
        <v>441.74210390600001</v>
      </c>
      <c r="O28" s="58">
        <v>0</v>
      </c>
      <c r="P28" s="58">
        <v>1.3299999999999999E-2</v>
      </c>
      <c r="Q28" s="58">
        <v>4.5999999999999999E-3</v>
      </c>
    </row>
    <row r="29" spans="1:17">
      <c r="A29" t="s">
        <v>227</v>
      </c>
      <c r="B29" t="s">
        <v>228</v>
      </c>
      <c r="C29" t="s">
        <v>96</v>
      </c>
      <c r="D29" t="s">
        <v>190</v>
      </c>
      <c r="E29" s="109" t="s">
        <v>3259</v>
      </c>
      <c r="F29" s="107" t="s">
        <v>3259</v>
      </c>
      <c r="G29" s="57">
        <v>0.92</v>
      </c>
      <c r="H29" t="s">
        <v>98</v>
      </c>
      <c r="I29" s="58">
        <v>0</v>
      </c>
      <c r="J29" s="58">
        <v>4.1200000000000001E-2</v>
      </c>
      <c r="K29" s="57">
        <v>459313.08</v>
      </c>
      <c r="L29" s="57">
        <v>96.34</v>
      </c>
      <c r="M29" s="57">
        <v>0</v>
      </c>
      <c r="N29" s="57">
        <v>442.50222127199999</v>
      </c>
      <c r="O29" s="58">
        <v>0</v>
      </c>
      <c r="P29" s="58">
        <v>1.34E-2</v>
      </c>
      <c r="Q29" s="58">
        <v>4.5999999999999999E-3</v>
      </c>
    </row>
    <row r="30" spans="1:17">
      <c r="A30" t="s">
        <v>230</v>
      </c>
      <c r="B30" t="s">
        <v>231</v>
      </c>
      <c r="C30" t="s">
        <v>96</v>
      </c>
      <c r="D30" t="s">
        <v>190</v>
      </c>
      <c r="E30" s="109" t="s">
        <v>3259</v>
      </c>
      <c r="F30" s="107" t="s">
        <v>3259</v>
      </c>
      <c r="G30" s="57">
        <v>0.09</v>
      </c>
      <c r="H30" t="s">
        <v>98</v>
      </c>
      <c r="I30" s="58">
        <v>0</v>
      </c>
      <c r="J30" s="58">
        <v>4.5499999999999999E-2</v>
      </c>
      <c r="K30" s="57">
        <v>351521.21</v>
      </c>
      <c r="L30" s="57">
        <v>99.55</v>
      </c>
      <c r="M30" s="57">
        <v>0</v>
      </c>
      <c r="N30" s="57">
        <v>349.939364555</v>
      </c>
      <c r="O30" s="58">
        <v>0</v>
      </c>
      <c r="P30" s="58">
        <v>1.06E-2</v>
      </c>
      <c r="Q30" s="58">
        <v>3.5999999999999999E-3</v>
      </c>
    </row>
    <row r="31" spans="1:17">
      <c r="A31" t="s">
        <v>233</v>
      </c>
      <c r="B31" t="s">
        <v>234</v>
      </c>
      <c r="C31" t="s">
        <v>96</v>
      </c>
      <c r="D31" t="s">
        <v>190</v>
      </c>
      <c r="E31" s="109" t="s">
        <v>3259</v>
      </c>
      <c r="F31" s="107" t="s">
        <v>3259</v>
      </c>
      <c r="G31" s="57">
        <v>0.17</v>
      </c>
      <c r="H31" t="s">
        <v>98</v>
      </c>
      <c r="I31" s="58">
        <v>0</v>
      </c>
      <c r="J31" s="58">
        <v>4.4999999999999998E-2</v>
      </c>
      <c r="K31" s="57">
        <v>716879.4</v>
      </c>
      <c r="L31" s="57">
        <v>99.22</v>
      </c>
      <c r="M31" s="57">
        <v>0</v>
      </c>
      <c r="N31" s="57">
        <v>711.28774067999996</v>
      </c>
      <c r="O31" s="58">
        <v>0</v>
      </c>
      <c r="P31" s="58">
        <v>2.1499999999999998E-2</v>
      </c>
      <c r="Q31" s="58">
        <v>7.3000000000000001E-3</v>
      </c>
    </row>
    <row r="32" spans="1:17">
      <c r="A32" t="s">
        <v>236</v>
      </c>
      <c r="B32" t="s">
        <v>237</v>
      </c>
      <c r="C32" t="s">
        <v>96</v>
      </c>
      <c r="D32" t="s">
        <v>190</v>
      </c>
      <c r="E32" s="109" t="s">
        <v>3259</v>
      </c>
      <c r="F32" s="107" t="s">
        <v>3259</v>
      </c>
      <c r="G32" s="57">
        <v>0.59</v>
      </c>
      <c r="H32" t="s">
        <v>98</v>
      </c>
      <c r="I32" s="58">
        <v>0</v>
      </c>
      <c r="J32" s="58">
        <v>4.2500000000000003E-2</v>
      </c>
      <c r="K32" s="57">
        <v>85118.54</v>
      </c>
      <c r="L32" s="57">
        <v>97.53</v>
      </c>
      <c r="M32" s="57">
        <v>0</v>
      </c>
      <c r="N32" s="57">
        <v>83.016112062000005</v>
      </c>
      <c r="O32" s="58">
        <v>0</v>
      </c>
      <c r="P32" s="58">
        <v>2.5000000000000001E-3</v>
      </c>
      <c r="Q32" s="58">
        <v>8.9999999999999998E-4</v>
      </c>
    </row>
    <row r="33" spans="1:17">
      <c r="A33" t="s">
        <v>239</v>
      </c>
      <c r="B33" t="s">
        <v>240</v>
      </c>
      <c r="C33" t="s">
        <v>96</v>
      </c>
      <c r="D33" t="s">
        <v>190</v>
      </c>
      <c r="E33" s="109" t="s">
        <v>3259</v>
      </c>
      <c r="F33" s="107" t="s">
        <v>3259</v>
      </c>
      <c r="G33" s="57">
        <v>0.67</v>
      </c>
      <c r="H33" t="s">
        <v>98</v>
      </c>
      <c r="I33" s="58">
        <v>0</v>
      </c>
      <c r="J33" s="58">
        <v>4.1399999999999999E-2</v>
      </c>
      <c r="K33" s="57">
        <v>378018.35</v>
      </c>
      <c r="L33" s="57">
        <v>97.29</v>
      </c>
      <c r="M33" s="57">
        <v>0</v>
      </c>
      <c r="N33" s="57">
        <v>367.77405271499998</v>
      </c>
      <c r="O33" s="58">
        <v>0</v>
      </c>
      <c r="P33" s="58">
        <v>1.11E-2</v>
      </c>
      <c r="Q33" s="58">
        <v>3.8E-3</v>
      </c>
    </row>
    <row r="34" spans="1:17">
      <c r="A34" t="s">
        <v>241</v>
      </c>
      <c r="B34" t="s">
        <v>242</v>
      </c>
      <c r="C34" t="s">
        <v>96</v>
      </c>
      <c r="D34" t="s">
        <v>190</v>
      </c>
      <c r="E34" s="109" t="s">
        <v>3259</v>
      </c>
      <c r="F34" s="107" t="s">
        <v>3259</v>
      </c>
      <c r="G34" s="57">
        <v>0.34</v>
      </c>
      <c r="H34" t="s">
        <v>98</v>
      </c>
      <c r="I34" s="58">
        <v>0</v>
      </c>
      <c r="J34" s="58">
        <v>4.4600000000000001E-2</v>
      </c>
      <c r="K34" s="57">
        <v>667908.46</v>
      </c>
      <c r="L34" s="57">
        <v>98.48</v>
      </c>
      <c r="M34" s="57">
        <v>0</v>
      </c>
      <c r="N34" s="57">
        <v>657.75625140800003</v>
      </c>
      <c r="O34" s="58">
        <v>0</v>
      </c>
      <c r="P34" s="58">
        <v>1.9900000000000001E-2</v>
      </c>
      <c r="Q34" s="58">
        <v>6.7999999999999996E-3</v>
      </c>
    </row>
    <row r="35" spans="1:17">
      <c r="A35" t="s">
        <v>244</v>
      </c>
      <c r="B35" t="s">
        <v>245</v>
      </c>
      <c r="C35" t="s">
        <v>96</v>
      </c>
      <c r="D35" t="s">
        <v>190</v>
      </c>
      <c r="E35" s="109" t="s">
        <v>3259</v>
      </c>
      <c r="F35" s="107" t="s">
        <v>3259</v>
      </c>
      <c r="G35" s="57">
        <v>0.42</v>
      </c>
      <c r="H35" t="s">
        <v>98</v>
      </c>
      <c r="I35" s="58">
        <v>0</v>
      </c>
      <c r="J35" s="58">
        <v>4.4699999999999997E-2</v>
      </c>
      <c r="K35" s="57">
        <v>415622.34</v>
      </c>
      <c r="L35" s="57">
        <v>98.15</v>
      </c>
      <c r="M35" s="57">
        <v>0</v>
      </c>
      <c r="N35" s="57">
        <v>407.93332671000002</v>
      </c>
      <c r="O35" s="58">
        <v>0</v>
      </c>
      <c r="P35" s="58">
        <v>1.23E-2</v>
      </c>
      <c r="Q35" s="58">
        <v>4.1999999999999997E-3</v>
      </c>
    </row>
    <row r="36" spans="1:17">
      <c r="A36" s="59" t="s">
        <v>247</v>
      </c>
      <c r="B36" s="109" t="s">
        <v>3259</v>
      </c>
      <c r="C36" s="109" t="s">
        <v>3259</v>
      </c>
      <c r="D36" s="109" t="s">
        <v>3259</v>
      </c>
      <c r="E36" s="109" t="s">
        <v>3259</v>
      </c>
      <c r="F36" s="109" t="s">
        <v>3259</v>
      </c>
      <c r="G36" s="61">
        <v>8.19</v>
      </c>
      <c r="H36" s="109" t="s">
        <v>3259</v>
      </c>
      <c r="I36" s="109" t="s">
        <v>3259</v>
      </c>
      <c r="J36" s="60">
        <v>0.04</v>
      </c>
      <c r="K36" s="61">
        <v>19028316.02</v>
      </c>
      <c r="L36" s="109" t="s">
        <v>3259</v>
      </c>
      <c r="M36" s="61">
        <v>0</v>
      </c>
      <c r="N36" s="61">
        <v>16035.403003047</v>
      </c>
      <c r="O36" s="109" t="s">
        <v>3259</v>
      </c>
      <c r="P36" s="60">
        <v>0.48420000000000002</v>
      </c>
      <c r="Q36" s="60">
        <v>0.16520000000000001</v>
      </c>
    </row>
    <row r="37" spans="1:17">
      <c r="A37" t="s">
        <v>248</v>
      </c>
      <c r="B37" t="s">
        <v>249</v>
      </c>
      <c r="C37" t="s">
        <v>96</v>
      </c>
      <c r="D37" t="s">
        <v>190</v>
      </c>
      <c r="E37" s="109" t="s">
        <v>3259</v>
      </c>
      <c r="F37" s="107" t="s">
        <v>3259</v>
      </c>
      <c r="G37" s="57">
        <v>4.51</v>
      </c>
      <c r="H37" t="s">
        <v>98</v>
      </c>
      <c r="I37" s="58">
        <v>2.2499999999999999E-2</v>
      </c>
      <c r="J37" s="58">
        <v>3.6700000000000003E-2</v>
      </c>
      <c r="K37" s="57">
        <v>1783190.7</v>
      </c>
      <c r="L37" s="57">
        <v>94.49</v>
      </c>
      <c r="M37" s="57">
        <v>0</v>
      </c>
      <c r="N37" s="57">
        <v>1684.9368924299999</v>
      </c>
      <c r="O37" s="58">
        <v>1E-4</v>
      </c>
      <c r="P37" s="58">
        <v>5.0900000000000001E-2</v>
      </c>
      <c r="Q37" s="58">
        <v>1.7399999999999999E-2</v>
      </c>
    </row>
    <row r="38" spans="1:17">
      <c r="A38" t="s">
        <v>250</v>
      </c>
      <c r="B38" t="s">
        <v>251</v>
      </c>
      <c r="C38" t="s">
        <v>96</v>
      </c>
      <c r="D38" t="s">
        <v>190</v>
      </c>
      <c r="E38" s="109" t="s">
        <v>3259</v>
      </c>
      <c r="F38" s="107" t="s">
        <v>3259</v>
      </c>
      <c r="G38" s="57">
        <v>2.13</v>
      </c>
      <c r="H38" t="s">
        <v>98</v>
      </c>
      <c r="I38" s="58">
        <v>5.0000000000000001E-3</v>
      </c>
      <c r="J38" s="58">
        <v>3.7600000000000001E-2</v>
      </c>
      <c r="K38" s="57">
        <v>555818.82999999996</v>
      </c>
      <c r="L38" s="57">
        <v>93.78</v>
      </c>
      <c r="M38" s="57">
        <v>0</v>
      </c>
      <c r="N38" s="57">
        <v>521.24689877399999</v>
      </c>
      <c r="O38" s="58">
        <v>0</v>
      </c>
      <c r="P38" s="58">
        <v>1.5699999999999999E-2</v>
      </c>
      <c r="Q38" s="58">
        <v>5.4000000000000003E-3</v>
      </c>
    </row>
    <row r="39" spans="1:17">
      <c r="A39" t="s">
        <v>252</v>
      </c>
      <c r="B39" t="s">
        <v>253</v>
      </c>
      <c r="C39" t="s">
        <v>96</v>
      </c>
      <c r="D39" t="s">
        <v>190</v>
      </c>
      <c r="E39" s="109" t="s">
        <v>3259</v>
      </c>
      <c r="F39" s="107" t="s">
        <v>3259</v>
      </c>
      <c r="G39" s="57">
        <v>4.66</v>
      </c>
      <c r="H39" t="s">
        <v>98</v>
      </c>
      <c r="I39" s="58">
        <v>3.7499999999999999E-2</v>
      </c>
      <c r="J39" s="58">
        <v>3.7199999999999997E-2</v>
      </c>
      <c r="K39" s="57">
        <v>1239157.78</v>
      </c>
      <c r="L39" s="57">
        <v>102.8</v>
      </c>
      <c r="M39" s="57">
        <v>0</v>
      </c>
      <c r="N39" s="57">
        <v>1273.8541978400001</v>
      </c>
      <c r="O39" s="58">
        <v>1E-4</v>
      </c>
      <c r="P39" s="58">
        <v>3.85E-2</v>
      </c>
      <c r="Q39" s="58">
        <v>1.3100000000000001E-2</v>
      </c>
    </row>
    <row r="40" spans="1:17">
      <c r="A40" t="s">
        <v>254</v>
      </c>
      <c r="B40" t="s">
        <v>255</v>
      </c>
      <c r="C40" t="s">
        <v>96</v>
      </c>
      <c r="D40" t="s">
        <v>190</v>
      </c>
      <c r="E40" s="109" t="s">
        <v>3259</v>
      </c>
      <c r="F40" s="107" t="s">
        <v>3259</v>
      </c>
      <c r="G40" s="57">
        <v>3.12</v>
      </c>
      <c r="H40" t="s">
        <v>98</v>
      </c>
      <c r="I40" s="58">
        <v>0.02</v>
      </c>
      <c r="J40" s="58">
        <v>3.6499999999999998E-2</v>
      </c>
      <c r="K40" s="57">
        <v>765290.78</v>
      </c>
      <c r="L40" s="57">
        <v>96.55</v>
      </c>
      <c r="M40" s="57">
        <v>0</v>
      </c>
      <c r="N40" s="57">
        <v>738.88824809000005</v>
      </c>
      <c r="O40" s="58">
        <v>0</v>
      </c>
      <c r="P40" s="58">
        <v>2.23E-2</v>
      </c>
      <c r="Q40" s="58">
        <v>7.6E-3</v>
      </c>
    </row>
    <row r="41" spans="1:17">
      <c r="A41" t="s">
        <v>256</v>
      </c>
      <c r="B41" t="s">
        <v>257</v>
      </c>
      <c r="C41" t="s">
        <v>96</v>
      </c>
      <c r="D41" t="s">
        <v>190</v>
      </c>
      <c r="E41" s="109" t="s">
        <v>3259</v>
      </c>
      <c r="F41" s="107" t="s">
        <v>3259</v>
      </c>
      <c r="G41" s="57">
        <v>14.97</v>
      </c>
      <c r="H41" t="s">
        <v>98</v>
      </c>
      <c r="I41" s="58">
        <v>3.7499999999999999E-2</v>
      </c>
      <c r="J41" s="58">
        <v>4.5100000000000001E-2</v>
      </c>
      <c r="K41" s="57">
        <v>866733.35</v>
      </c>
      <c r="L41" s="57">
        <v>92</v>
      </c>
      <c r="M41" s="57">
        <v>0</v>
      </c>
      <c r="N41" s="57">
        <v>797.39468199999999</v>
      </c>
      <c r="O41" s="58">
        <v>0</v>
      </c>
      <c r="P41" s="58">
        <v>2.41E-2</v>
      </c>
      <c r="Q41" s="58">
        <v>8.2000000000000007E-3</v>
      </c>
    </row>
    <row r="42" spans="1:17">
      <c r="A42" t="s">
        <v>258</v>
      </c>
      <c r="B42" t="s">
        <v>259</v>
      </c>
      <c r="C42" t="s">
        <v>96</v>
      </c>
      <c r="D42" t="s">
        <v>190</v>
      </c>
      <c r="E42" s="109" t="s">
        <v>3259</v>
      </c>
      <c r="F42" s="107" t="s">
        <v>3259</v>
      </c>
      <c r="G42" s="57">
        <v>1.64</v>
      </c>
      <c r="H42" t="s">
        <v>98</v>
      </c>
      <c r="I42" s="58">
        <v>1.7500000000000002E-2</v>
      </c>
      <c r="J42" s="58">
        <v>3.8100000000000002E-2</v>
      </c>
      <c r="K42" s="57">
        <v>356939.78</v>
      </c>
      <c r="L42" s="57">
        <v>97.32</v>
      </c>
      <c r="M42" s="57">
        <v>0</v>
      </c>
      <c r="N42" s="57">
        <v>347.373793896</v>
      </c>
      <c r="O42" s="58">
        <v>0</v>
      </c>
      <c r="P42" s="58">
        <v>1.0500000000000001E-2</v>
      </c>
      <c r="Q42" s="58">
        <v>3.5999999999999999E-3</v>
      </c>
    </row>
    <row r="43" spans="1:17">
      <c r="A43" t="s">
        <v>260</v>
      </c>
      <c r="B43" t="s">
        <v>261</v>
      </c>
      <c r="C43" t="s">
        <v>96</v>
      </c>
      <c r="D43" t="s">
        <v>190</v>
      </c>
      <c r="E43" s="109" t="s">
        <v>3259</v>
      </c>
      <c r="F43" s="107" t="s">
        <v>3259</v>
      </c>
      <c r="G43" s="57">
        <v>18.309999999999999</v>
      </c>
      <c r="H43" t="s">
        <v>98</v>
      </c>
      <c r="I43" s="58">
        <v>2.8000000000000001E-2</v>
      </c>
      <c r="J43" s="58">
        <v>4.6199999999999998E-2</v>
      </c>
      <c r="K43" s="57">
        <v>2008171.1</v>
      </c>
      <c r="L43" s="57">
        <v>71.52</v>
      </c>
      <c r="M43" s="57">
        <v>0</v>
      </c>
      <c r="N43" s="57">
        <v>1436.2439707200001</v>
      </c>
      <c r="O43" s="58">
        <v>2.0000000000000001E-4</v>
      </c>
      <c r="P43" s="58">
        <v>4.3400000000000001E-2</v>
      </c>
      <c r="Q43" s="58">
        <v>1.4800000000000001E-2</v>
      </c>
    </row>
    <row r="44" spans="1:17">
      <c r="A44" t="s">
        <v>263</v>
      </c>
      <c r="B44" t="s">
        <v>264</v>
      </c>
      <c r="C44" t="s">
        <v>96</v>
      </c>
      <c r="D44" t="s">
        <v>190</v>
      </c>
      <c r="E44" s="109" t="s">
        <v>3259</v>
      </c>
      <c r="F44" s="107" t="s">
        <v>3259</v>
      </c>
      <c r="G44" s="57">
        <v>0.24</v>
      </c>
      <c r="H44" t="s">
        <v>98</v>
      </c>
      <c r="I44" s="58">
        <v>3.7499999999999999E-2</v>
      </c>
      <c r="J44" s="58">
        <v>3.27E-2</v>
      </c>
      <c r="K44" s="57">
        <v>154.09</v>
      </c>
      <c r="L44" s="57">
        <v>102.95</v>
      </c>
      <c r="M44" s="57">
        <v>0</v>
      </c>
      <c r="N44" s="57">
        <v>0.15863565499999999</v>
      </c>
      <c r="O44" s="58">
        <v>0</v>
      </c>
      <c r="P44" s="58">
        <v>0</v>
      </c>
      <c r="Q44" s="58">
        <v>0</v>
      </c>
    </row>
    <row r="45" spans="1:17">
      <c r="A45" t="s">
        <v>265</v>
      </c>
      <c r="B45" t="s">
        <v>266</v>
      </c>
      <c r="C45" t="s">
        <v>96</v>
      </c>
      <c r="D45" t="s">
        <v>190</v>
      </c>
      <c r="E45" s="109" t="s">
        <v>3259</v>
      </c>
      <c r="F45" s="107" t="s">
        <v>3259</v>
      </c>
      <c r="G45" s="57">
        <v>11.77</v>
      </c>
      <c r="H45" t="s">
        <v>98</v>
      </c>
      <c r="I45" s="58">
        <v>5.5E-2</v>
      </c>
      <c r="J45" s="58">
        <v>4.41E-2</v>
      </c>
      <c r="K45" s="57">
        <v>696.25</v>
      </c>
      <c r="L45" s="57">
        <v>118.5</v>
      </c>
      <c r="M45" s="57">
        <v>0</v>
      </c>
      <c r="N45" s="57">
        <v>0.82505625000000005</v>
      </c>
      <c r="O45" s="58">
        <v>0</v>
      </c>
      <c r="P45" s="58">
        <v>0</v>
      </c>
      <c r="Q45" s="58">
        <v>0</v>
      </c>
    </row>
    <row r="46" spans="1:17">
      <c r="A46" t="s">
        <v>267</v>
      </c>
      <c r="B46" t="s">
        <v>268</v>
      </c>
      <c r="C46" t="s">
        <v>96</v>
      </c>
      <c r="D46" t="s">
        <v>190</v>
      </c>
      <c r="E46" s="109" t="s">
        <v>3259</v>
      </c>
      <c r="F46" s="107" t="s">
        <v>3259</v>
      </c>
      <c r="G46" s="57">
        <v>0.82</v>
      </c>
      <c r="H46" t="s">
        <v>98</v>
      </c>
      <c r="I46" s="58">
        <v>4.0000000000000001E-3</v>
      </c>
      <c r="J46" s="58">
        <v>3.9899999999999998E-2</v>
      </c>
      <c r="K46" s="57">
        <v>5804.54</v>
      </c>
      <c r="L46" s="57">
        <v>97.19</v>
      </c>
      <c r="M46" s="57">
        <v>0</v>
      </c>
      <c r="N46" s="57">
        <v>5.6414324259999997</v>
      </c>
      <c r="O46" s="58">
        <v>0</v>
      </c>
      <c r="P46" s="58">
        <v>2.0000000000000001E-4</v>
      </c>
      <c r="Q46" s="58">
        <v>1E-4</v>
      </c>
    </row>
    <row r="47" spans="1:17">
      <c r="A47" t="s">
        <v>269</v>
      </c>
      <c r="B47" t="s">
        <v>270</v>
      </c>
      <c r="C47" t="s">
        <v>96</v>
      </c>
      <c r="D47" t="s">
        <v>190</v>
      </c>
      <c r="E47" s="109" t="s">
        <v>3259</v>
      </c>
      <c r="F47" s="107" t="s">
        <v>3259</v>
      </c>
      <c r="G47" s="57">
        <v>1.32</v>
      </c>
      <c r="H47" t="s">
        <v>98</v>
      </c>
      <c r="I47" s="58">
        <v>5.0000000000000001E-3</v>
      </c>
      <c r="J47" s="58">
        <v>3.8399999999999997E-2</v>
      </c>
      <c r="K47" s="57">
        <v>2195.94</v>
      </c>
      <c r="L47" s="57">
        <v>96.1</v>
      </c>
      <c r="M47" s="57">
        <v>0</v>
      </c>
      <c r="N47" s="57">
        <v>2.1102983399999999</v>
      </c>
      <c r="O47" s="58">
        <v>0</v>
      </c>
      <c r="P47" s="58">
        <v>1E-4</v>
      </c>
      <c r="Q47" s="58">
        <v>0</v>
      </c>
    </row>
    <row r="48" spans="1:17">
      <c r="A48" t="s">
        <v>271</v>
      </c>
      <c r="B48" t="s">
        <v>272</v>
      </c>
      <c r="C48" t="s">
        <v>96</v>
      </c>
      <c r="D48" t="s">
        <v>190</v>
      </c>
      <c r="E48" s="109" t="s">
        <v>3259</v>
      </c>
      <c r="F48" s="107" t="s">
        <v>3259</v>
      </c>
      <c r="G48" s="57">
        <v>6.01</v>
      </c>
      <c r="H48" t="s">
        <v>98</v>
      </c>
      <c r="I48" s="58">
        <v>0.01</v>
      </c>
      <c r="J48" s="58">
        <v>3.8100000000000002E-2</v>
      </c>
      <c r="K48" s="57">
        <v>3389899.55</v>
      </c>
      <c r="L48" s="57">
        <v>85.38</v>
      </c>
      <c r="M48" s="57">
        <v>0</v>
      </c>
      <c r="N48" s="57">
        <v>2894.2962357900001</v>
      </c>
      <c r="O48" s="58">
        <v>1E-4</v>
      </c>
      <c r="P48" s="58">
        <v>8.7400000000000005E-2</v>
      </c>
      <c r="Q48" s="58">
        <v>2.98E-2</v>
      </c>
    </row>
    <row r="49" spans="1:17">
      <c r="A49" t="s">
        <v>273</v>
      </c>
      <c r="B49" t="s">
        <v>274</v>
      </c>
      <c r="C49" t="s">
        <v>96</v>
      </c>
      <c r="D49" t="s">
        <v>190</v>
      </c>
      <c r="E49" s="109" t="s">
        <v>3259</v>
      </c>
      <c r="F49" s="107" t="s">
        <v>3259</v>
      </c>
      <c r="G49" s="57">
        <v>7.81</v>
      </c>
      <c r="H49" t="s">
        <v>98</v>
      </c>
      <c r="I49" s="58">
        <v>1.2999999999999999E-2</v>
      </c>
      <c r="J49" s="58">
        <v>3.9699999999999999E-2</v>
      </c>
      <c r="K49" s="57">
        <v>5061595.2</v>
      </c>
      <c r="L49" s="57">
        <v>82.23</v>
      </c>
      <c r="M49" s="57">
        <v>0</v>
      </c>
      <c r="N49" s="57">
        <v>4162.1497329599997</v>
      </c>
      <c r="O49" s="58">
        <v>2.0000000000000001E-4</v>
      </c>
      <c r="P49" s="58">
        <v>0.12570000000000001</v>
      </c>
      <c r="Q49" s="58">
        <v>4.2900000000000001E-2</v>
      </c>
    </row>
    <row r="50" spans="1:17">
      <c r="A50" t="s">
        <v>276</v>
      </c>
      <c r="B50" t="s">
        <v>277</v>
      </c>
      <c r="C50" t="s">
        <v>96</v>
      </c>
      <c r="D50" t="s">
        <v>190</v>
      </c>
      <c r="E50" s="109" t="s">
        <v>3259</v>
      </c>
      <c r="F50" s="107" t="s">
        <v>3259</v>
      </c>
      <c r="G50" s="57">
        <v>11.83</v>
      </c>
      <c r="H50" t="s">
        <v>98</v>
      </c>
      <c r="I50" s="58">
        <v>1.4999999999999999E-2</v>
      </c>
      <c r="J50" s="58">
        <v>4.3299999999999998E-2</v>
      </c>
      <c r="K50" s="57">
        <v>2992668.13</v>
      </c>
      <c r="L50" s="57">
        <v>72.52</v>
      </c>
      <c r="M50" s="57">
        <v>0</v>
      </c>
      <c r="N50" s="57">
        <v>2170.282927876</v>
      </c>
      <c r="O50" s="58">
        <v>1E-4</v>
      </c>
      <c r="P50" s="58">
        <v>6.5500000000000003E-2</v>
      </c>
      <c r="Q50" s="58">
        <v>2.24E-2</v>
      </c>
    </row>
    <row r="51" spans="1:17">
      <c r="A51" s="59" t="s">
        <v>278</v>
      </c>
      <c r="B51" s="109" t="s">
        <v>3259</v>
      </c>
      <c r="C51" s="109" t="s">
        <v>3259</v>
      </c>
      <c r="D51" s="109" t="s">
        <v>3259</v>
      </c>
      <c r="E51" s="109" t="s">
        <v>3259</v>
      </c>
      <c r="F51" s="109" t="s">
        <v>3259</v>
      </c>
      <c r="G51" s="61">
        <v>3.07</v>
      </c>
      <c r="H51" s="109" t="s">
        <v>3259</v>
      </c>
      <c r="I51" s="109" t="s">
        <v>3259</v>
      </c>
      <c r="J51" s="60">
        <v>4.7699999999999999E-2</v>
      </c>
      <c r="K51" s="61">
        <v>185064.15</v>
      </c>
      <c r="L51" s="109" t="s">
        <v>3259</v>
      </c>
      <c r="M51" s="61">
        <v>0</v>
      </c>
      <c r="N51" s="61">
        <v>182.37882017699999</v>
      </c>
      <c r="O51" s="109" t="s">
        <v>3259</v>
      </c>
      <c r="P51" s="60">
        <v>5.4999999999999997E-3</v>
      </c>
      <c r="Q51" s="60">
        <v>1.9E-3</v>
      </c>
    </row>
    <row r="52" spans="1:17">
      <c r="A52" t="s">
        <v>279</v>
      </c>
      <c r="B52" t="s">
        <v>280</v>
      </c>
      <c r="C52" t="s">
        <v>96</v>
      </c>
      <c r="D52" t="s">
        <v>190</v>
      </c>
      <c r="E52" s="109" t="s">
        <v>3259</v>
      </c>
      <c r="F52" s="107" t="s">
        <v>3259</v>
      </c>
      <c r="G52" s="57">
        <v>6.02</v>
      </c>
      <c r="H52" t="s">
        <v>98</v>
      </c>
      <c r="I52" s="58">
        <v>4.1000000000000002E-2</v>
      </c>
      <c r="J52" s="58">
        <v>4.9000000000000002E-2</v>
      </c>
      <c r="K52" s="57">
        <v>39583.08</v>
      </c>
      <c r="L52" s="57">
        <v>96.34</v>
      </c>
      <c r="M52" s="57">
        <v>0</v>
      </c>
      <c r="N52" s="57">
        <v>38.134339271999998</v>
      </c>
      <c r="O52" s="58">
        <v>0</v>
      </c>
      <c r="P52" s="58">
        <v>1.1999999999999999E-3</v>
      </c>
      <c r="Q52" s="58">
        <v>4.0000000000000002E-4</v>
      </c>
    </row>
    <row r="53" spans="1:17">
      <c r="A53" t="s">
        <v>282</v>
      </c>
      <c r="B53" t="s">
        <v>283</v>
      </c>
      <c r="C53" t="s">
        <v>96</v>
      </c>
      <c r="D53" t="s">
        <v>190</v>
      </c>
      <c r="E53" s="109" t="s">
        <v>3259</v>
      </c>
      <c r="F53" s="107" t="s">
        <v>3259</v>
      </c>
      <c r="G53" s="57">
        <v>2.2999999999999998</v>
      </c>
      <c r="H53" t="s">
        <v>98</v>
      </c>
      <c r="I53" s="58">
        <v>4.1000000000000002E-2</v>
      </c>
      <c r="J53" s="58">
        <v>4.7399999999999998E-2</v>
      </c>
      <c r="K53" s="57">
        <v>145481.07</v>
      </c>
      <c r="L53" s="57">
        <v>99.15</v>
      </c>
      <c r="M53" s="57">
        <v>0</v>
      </c>
      <c r="N53" s="57">
        <v>144.24448090499999</v>
      </c>
      <c r="O53" s="58">
        <v>0</v>
      </c>
      <c r="P53" s="58">
        <v>4.4000000000000003E-3</v>
      </c>
      <c r="Q53" s="58">
        <v>1.5E-3</v>
      </c>
    </row>
    <row r="54" spans="1:17">
      <c r="A54" s="59" t="s">
        <v>285</v>
      </c>
      <c r="B54" s="109" t="s">
        <v>3259</v>
      </c>
      <c r="C54" s="109" t="s">
        <v>3259</v>
      </c>
      <c r="D54" s="109" t="s">
        <v>3259</v>
      </c>
      <c r="E54" s="109" t="s">
        <v>3259</v>
      </c>
      <c r="F54" s="109" t="s">
        <v>3259</v>
      </c>
      <c r="G54" s="61">
        <v>0</v>
      </c>
      <c r="H54" s="109" t="s">
        <v>3259</v>
      </c>
      <c r="I54" s="109" t="s">
        <v>3259</v>
      </c>
      <c r="J54" s="60">
        <v>0</v>
      </c>
      <c r="K54" s="61">
        <v>0</v>
      </c>
      <c r="L54" s="109" t="s">
        <v>3259</v>
      </c>
      <c r="M54" s="61">
        <v>0</v>
      </c>
      <c r="N54" s="61">
        <v>0</v>
      </c>
      <c r="O54" s="109" t="s">
        <v>3259</v>
      </c>
      <c r="P54" s="60">
        <v>0</v>
      </c>
      <c r="Q54" s="60">
        <v>0</v>
      </c>
    </row>
    <row r="55" spans="1:17">
      <c r="A55" t="s">
        <v>177</v>
      </c>
      <c r="B55" t="s">
        <v>177</v>
      </c>
      <c r="C55" s="109" t="s">
        <v>3259</v>
      </c>
      <c r="D55" t="s">
        <v>177</v>
      </c>
      <c r="E55" s="109" t="s">
        <v>3259</v>
      </c>
      <c r="F55" s="109" t="s">
        <v>3259</v>
      </c>
      <c r="G55" s="57">
        <v>0</v>
      </c>
      <c r="H55" t="s">
        <v>177</v>
      </c>
      <c r="I55" s="58">
        <v>0</v>
      </c>
      <c r="J55" s="58">
        <v>0</v>
      </c>
      <c r="K55" s="57">
        <v>0</v>
      </c>
      <c r="L55" s="57">
        <v>0</v>
      </c>
      <c r="M55" s="109" t="s">
        <v>3259</v>
      </c>
      <c r="N55" s="57">
        <v>0</v>
      </c>
      <c r="O55" s="58">
        <v>0</v>
      </c>
      <c r="P55" s="58">
        <v>0</v>
      </c>
      <c r="Q55" s="58">
        <v>0</v>
      </c>
    </row>
    <row r="56" spans="1:17">
      <c r="A56" s="59" t="s">
        <v>183</v>
      </c>
      <c r="B56" s="109" t="s">
        <v>3259</v>
      </c>
      <c r="C56" s="109" t="s">
        <v>3259</v>
      </c>
      <c r="D56" s="109" t="s">
        <v>3259</v>
      </c>
      <c r="E56" s="109" t="s">
        <v>3259</v>
      </c>
      <c r="F56" s="109" t="s">
        <v>3259</v>
      </c>
      <c r="G56" s="61">
        <v>8.86</v>
      </c>
      <c r="H56" s="109" t="s">
        <v>3259</v>
      </c>
      <c r="I56" s="109" t="s">
        <v>3259</v>
      </c>
      <c r="J56" s="60">
        <v>5.3800000000000001E-2</v>
      </c>
      <c r="K56" s="61">
        <v>16098.7</v>
      </c>
      <c r="L56" s="109" t="s">
        <v>3259</v>
      </c>
      <c r="M56" s="61">
        <v>0</v>
      </c>
      <c r="N56" s="61">
        <v>58.385157753809203</v>
      </c>
      <c r="O56" s="109" t="s">
        <v>3259</v>
      </c>
      <c r="P56" s="60">
        <v>1.8E-3</v>
      </c>
      <c r="Q56" s="60">
        <v>5.9999999999999995E-4</v>
      </c>
    </row>
    <row r="57" spans="1:17">
      <c r="A57" s="59" t="s">
        <v>286</v>
      </c>
      <c r="B57" s="109" t="s">
        <v>3259</v>
      </c>
      <c r="C57" s="109" t="s">
        <v>3259</v>
      </c>
      <c r="D57" s="109" t="s">
        <v>3259</v>
      </c>
      <c r="E57" s="109" t="s">
        <v>3259</v>
      </c>
      <c r="F57" s="109" t="s">
        <v>3259</v>
      </c>
      <c r="G57" s="61">
        <v>8.86</v>
      </c>
      <c r="H57" s="109" t="s">
        <v>3259</v>
      </c>
      <c r="I57" s="109" t="s">
        <v>3259</v>
      </c>
      <c r="J57" s="60">
        <v>5.3800000000000001E-2</v>
      </c>
      <c r="K57" s="61">
        <v>16098.7</v>
      </c>
      <c r="L57" s="109" t="s">
        <v>3259</v>
      </c>
      <c r="M57" s="61">
        <v>0</v>
      </c>
      <c r="N57" s="61">
        <v>58.385157753809203</v>
      </c>
      <c r="O57" s="109" t="s">
        <v>3259</v>
      </c>
      <c r="P57" s="60">
        <v>1.8E-3</v>
      </c>
      <c r="Q57" s="60">
        <v>5.9999999999999995E-4</v>
      </c>
    </row>
    <row r="58" spans="1:17">
      <c r="A58" t="s">
        <v>287</v>
      </c>
      <c r="B58" t="s">
        <v>288</v>
      </c>
      <c r="C58" t="s">
        <v>108</v>
      </c>
      <c r="D58" t="s">
        <v>289</v>
      </c>
      <c r="E58" t="s">
        <v>290</v>
      </c>
      <c r="F58" s="107" t="s">
        <v>3259</v>
      </c>
      <c r="G58" s="57">
        <v>17.670000000000002</v>
      </c>
      <c r="H58" t="s">
        <v>100</v>
      </c>
      <c r="I58" s="58">
        <v>4.4999999999999998E-2</v>
      </c>
      <c r="J58" s="58">
        <v>5.7500000000000002E-2</v>
      </c>
      <c r="K58" s="57">
        <v>4615.05</v>
      </c>
      <c r="L58" s="57">
        <v>78.942499999999697</v>
      </c>
      <c r="M58" s="57">
        <v>0</v>
      </c>
      <c r="N58" s="57">
        <v>13.2140164143487</v>
      </c>
      <c r="O58" s="58">
        <v>0</v>
      </c>
      <c r="P58" s="58">
        <v>4.0000000000000002E-4</v>
      </c>
      <c r="Q58" s="58">
        <v>1E-4</v>
      </c>
    </row>
    <row r="59" spans="1:17">
      <c r="A59" t="s">
        <v>291</v>
      </c>
      <c r="B59" t="s">
        <v>292</v>
      </c>
      <c r="C59" t="s">
        <v>108</v>
      </c>
      <c r="D59" t="s">
        <v>289</v>
      </c>
      <c r="E59" t="s">
        <v>290</v>
      </c>
      <c r="F59" s="107" t="s">
        <v>3259</v>
      </c>
      <c r="G59" s="57">
        <v>6.28</v>
      </c>
      <c r="H59" t="s">
        <v>100</v>
      </c>
      <c r="I59" s="58">
        <v>6.5000000000000002E-2</v>
      </c>
      <c r="J59" s="58">
        <v>5.28E-2</v>
      </c>
      <c r="K59" s="57">
        <v>11483.65</v>
      </c>
      <c r="L59" s="57">
        <v>108.45099999999999</v>
      </c>
      <c r="M59" s="57">
        <v>0</v>
      </c>
      <c r="N59" s="57">
        <v>45.171141339460497</v>
      </c>
      <c r="O59" s="58">
        <v>0</v>
      </c>
      <c r="P59" s="58">
        <v>1.4E-3</v>
      </c>
      <c r="Q59" s="58">
        <v>5.0000000000000001E-4</v>
      </c>
    </row>
    <row r="60" spans="1:17">
      <c r="A60" s="59" t="s">
        <v>293</v>
      </c>
      <c r="B60" s="109" t="s">
        <v>3259</v>
      </c>
      <c r="C60" s="109" t="s">
        <v>3259</v>
      </c>
      <c r="D60" s="109" t="s">
        <v>3259</v>
      </c>
      <c r="E60" s="109" t="s">
        <v>3259</v>
      </c>
      <c r="F60" s="109" t="s">
        <v>3259</v>
      </c>
      <c r="G60" s="61">
        <v>0</v>
      </c>
      <c r="H60" s="109" t="s">
        <v>3259</v>
      </c>
      <c r="I60" s="109" t="s">
        <v>3259</v>
      </c>
      <c r="J60" s="60">
        <v>0</v>
      </c>
      <c r="K60" s="61">
        <v>0</v>
      </c>
      <c r="L60" s="109" t="s">
        <v>3259</v>
      </c>
      <c r="M60" s="61">
        <v>0</v>
      </c>
      <c r="N60" s="61">
        <v>0</v>
      </c>
      <c r="O60" s="109" t="s">
        <v>3259</v>
      </c>
      <c r="P60" s="60">
        <v>0</v>
      </c>
      <c r="Q60" s="60">
        <v>0</v>
      </c>
    </row>
    <row r="61" spans="1:17">
      <c r="A61" t="s">
        <v>177</v>
      </c>
      <c r="B61" t="s">
        <v>177</v>
      </c>
      <c r="C61" s="109" t="s">
        <v>3259</v>
      </c>
      <c r="D61" t="s">
        <v>177</v>
      </c>
      <c r="E61" s="109" t="s">
        <v>3259</v>
      </c>
      <c r="F61" s="109" t="s">
        <v>3259</v>
      </c>
      <c r="G61" s="57">
        <v>0</v>
      </c>
      <c r="H61" t="s">
        <v>177</v>
      </c>
      <c r="I61" s="58">
        <v>0</v>
      </c>
      <c r="J61" s="58">
        <v>0</v>
      </c>
      <c r="K61" s="57">
        <v>0</v>
      </c>
      <c r="L61" s="57">
        <v>0</v>
      </c>
      <c r="M61" s="109" t="s">
        <v>3259</v>
      </c>
      <c r="N61" s="57">
        <v>0</v>
      </c>
      <c r="O61" s="58">
        <v>0</v>
      </c>
      <c r="P61" s="58">
        <v>0</v>
      </c>
      <c r="Q61" s="58">
        <v>0</v>
      </c>
    </row>
    <row r="62" spans="1:17">
      <c r="A62" t="s">
        <v>294</v>
      </c>
      <c r="B62" s="109" t="s">
        <v>3259</v>
      </c>
      <c r="C62" s="109" t="s">
        <v>3259</v>
      </c>
      <c r="D62" s="109" t="s">
        <v>3259</v>
      </c>
      <c r="E62" s="109" t="s">
        <v>3259</v>
      </c>
      <c r="F62" s="109" t="s">
        <v>3259</v>
      </c>
      <c r="G62" s="109" t="s">
        <v>3259</v>
      </c>
      <c r="H62" s="109" t="s">
        <v>3259</v>
      </c>
      <c r="I62" s="109" t="s">
        <v>3259</v>
      </c>
      <c r="J62" s="109" t="s">
        <v>3259</v>
      </c>
      <c r="K62" s="109" t="s">
        <v>3259</v>
      </c>
      <c r="L62" s="109" t="s">
        <v>3259</v>
      </c>
      <c r="M62" s="109" t="s">
        <v>3259</v>
      </c>
      <c r="N62" s="109" t="s">
        <v>3259</v>
      </c>
      <c r="O62" s="109" t="s">
        <v>3259</v>
      </c>
      <c r="P62" s="109" t="s">
        <v>3259</v>
      </c>
      <c r="Q62" s="109" t="s">
        <v>3259</v>
      </c>
    </row>
    <row r="63" spans="1:17">
      <c r="A63" t="s">
        <v>295</v>
      </c>
      <c r="B63" s="109" t="s">
        <v>3259</v>
      </c>
      <c r="C63" s="109" t="s">
        <v>3259</v>
      </c>
      <c r="D63" s="109" t="s">
        <v>3259</v>
      </c>
      <c r="E63" s="109" t="s">
        <v>3259</v>
      </c>
      <c r="F63" s="109" t="s">
        <v>3259</v>
      </c>
      <c r="G63" s="109" t="s">
        <v>3259</v>
      </c>
      <c r="H63" s="109" t="s">
        <v>3259</v>
      </c>
      <c r="I63" s="109" t="s">
        <v>3259</v>
      </c>
      <c r="J63" s="109" t="s">
        <v>3259</v>
      </c>
      <c r="K63" s="109" t="s">
        <v>3259</v>
      </c>
      <c r="L63" s="109" t="s">
        <v>3259</v>
      </c>
      <c r="M63" s="109" t="s">
        <v>3259</v>
      </c>
      <c r="N63" s="109" t="s">
        <v>3259</v>
      </c>
      <c r="O63" s="109" t="s">
        <v>3259</v>
      </c>
      <c r="P63" s="109" t="s">
        <v>3259</v>
      </c>
      <c r="Q63" s="109" t="s">
        <v>3259</v>
      </c>
    </row>
    <row r="64" spans="1:17">
      <c r="A64" t="s">
        <v>296</v>
      </c>
      <c r="B64" s="109" t="s">
        <v>3259</v>
      </c>
      <c r="C64" s="109" t="s">
        <v>3259</v>
      </c>
      <c r="D64" s="109" t="s">
        <v>3259</v>
      </c>
      <c r="E64" s="109" t="s">
        <v>3259</v>
      </c>
      <c r="F64" s="109" t="s">
        <v>3259</v>
      </c>
      <c r="G64" s="109" t="s">
        <v>3259</v>
      </c>
      <c r="H64" s="109" t="s">
        <v>3259</v>
      </c>
      <c r="I64" s="109" t="s">
        <v>3259</v>
      </c>
      <c r="J64" s="109" t="s">
        <v>3259</v>
      </c>
      <c r="K64" s="109" t="s">
        <v>3259</v>
      </c>
      <c r="L64" s="109" t="s">
        <v>3259</v>
      </c>
      <c r="M64" s="109" t="s">
        <v>3259</v>
      </c>
      <c r="N64" s="109" t="s">
        <v>3259</v>
      </c>
      <c r="O64" s="109" t="s">
        <v>3259</v>
      </c>
      <c r="P64" s="109" t="s">
        <v>3259</v>
      </c>
      <c r="Q64" s="109" t="s">
        <v>3259</v>
      </c>
    </row>
    <row r="65" spans="1:17">
      <c r="A65" t="s">
        <v>297</v>
      </c>
      <c r="B65" s="109" t="s">
        <v>3259</v>
      </c>
      <c r="C65" s="109" t="s">
        <v>3259</v>
      </c>
      <c r="D65" s="109" t="s">
        <v>3259</v>
      </c>
      <c r="E65" s="109" t="s">
        <v>3259</v>
      </c>
      <c r="F65" s="109" t="s">
        <v>3259</v>
      </c>
      <c r="G65" s="109" t="s">
        <v>3259</v>
      </c>
      <c r="H65" s="109" t="s">
        <v>3259</v>
      </c>
      <c r="I65" s="109" t="s">
        <v>3259</v>
      </c>
      <c r="J65" s="109" t="s">
        <v>3259</v>
      </c>
      <c r="K65" s="109" t="s">
        <v>3259</v>
      </c>
      <c r="L65" s="109" t="s">
        <v>3259</v>
      </c>
      <c r="M65" s="109" t="s">
        <v>3259</v>
      </c>
      <c r="N65" s="109" t="s">
        <v>3259</v>
      </c>
      <c r="O65" s="109" t="s">
        <v>3259</v>
      </c>
      <c r="P65" s="109" t="s">
        <v>3259</v>
      </c>
      <c r="Q65" s="109" t="s">
        <v>3259</v>
      </c>
    </row>
    <row r="66" spans="1:17" hidden="1">
      <c r="B66" s="14"/>
      <c r="C66" s="14"/>
    </row>
    <row r="67" spans="1:17" hidden="1">
      <c r="B67" s="14"/>
      <c r="C67" s="14"/>
    </row>
    <row r="68" spans="1:17" hidden="1">
      <c r="B68" s="14"/>
      <c r="C68" s="14"/>
    </row>
    <row r="69" spans="1:17" hidden="1">
      <c r="B69" s="14"/>
      <c r="C69" s="14"/>
    </row>
    <row r="70" spans="1:17" hidden="1">
      <c r="B70" s="14"/>
      <c r="C70" s="14"/>
    </row>
    <row r="71" spans="1:17" hidden="1">
      <c r="B71" s="14"/>
      <c r="C71" s="14"/>
    </row>
    <row r="72" spans="1:17" hidden="1">
      <c r="B72" s="14"/>
      <c r="C72" s="14"/>
    </row>
    <row r="73" spans="1:17" hidden="1">
      <c r="B73" s="14"/>
      <c r="C73" s="14"/>
    </row>
    <row r="74" spans="1:17" hidden="1">
      <c r="B74" s="14"/>
      <c r="C74" s="14"/>
    </row>
    <row r="75" spans="1:17" hidden="1">
      <c r="B75" s="14"/>
      <c r="C75" s="14"/>
    </row>
    <row r="76" spans="1:17" hidden="1">
      <c r="B76" s="14"/>
      <c r="C76" s="14"/>
    </row>
    <row r="77" spans="1:17" hidden="1">
      <c r="B77" s="14"/>
      <c r="C77" s="14"/>
    </row>
    <row r="78" spans="1:17" hidden="1">
      <c r="B78" s="14"/>
      <c r="C78" s="14"/>
    </row>
    <row r="79" spans="1:17" hidden="1">
      <c r="B79" s="14"/>
      <c r="C79" s="14"/>
    </row>
    <row r="80" spans="1:17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A1:XFD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4" width="5.7109375" style="14" hidden="1"/>
    <col min="35" max="16384" width="9.140625" style="14" hidden="1"/>
  </cols>
  <sheetData>
    <row r="1" spans="1:22">
      <c r="A1" s="2" t="s">
        <v>0</v>
      </c>
      <c r="B1" s="64" t="s">
        <v>3258</v>
      </c>
      <c r="D1" s="14"/>
      <c r="E1" s="14"/>
      <c r="F1" s="14"/>
    </row>
    <row r="2" spans="1:22">
      <c r="A2" s="2" t="s">
        <v>1</v>
      </c>
      <c r="B2" s="10" t="s">
        <v>2529</v>
      </c>
      <c r="D2" s="14"/>
      <c r="E2" s="14"/>
      <c r="F2" s="14"/>
    </row>
    <row r="3" spans="1:22">
      <c r="A3" s="2" t="s">
        <v>2</v>
      </c>
      <c r="B3" s="65" t="s">
        <v>2530</v>
      </c>
      <c r="D3" s="14"/>
      <c r="E3" s="14"/>
      <c r="F3" s="14"/>
    </row>
    <row r="4" spans="1:22">
      <c r="A4" s="2" t="s">
        <v>3</v>
      </c>
      <c r="B4" s="66" t="s">
        <v>165</v>
      </c>
      <c r="D4" s="14"/>
      <c r="E4" s="14"/>
      <c r="F4" s="14"/>
    </row>
    <row r="5" spans="1:22" ht="18.75">
      <c r="A5" s="79" t="s">
        <v>78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</row>
    <row r="6" spans="1:22" s="16" customFormat="1">
      <c r="A6" s="112" t="s">
        <v>45</v>
      </c>
      <c r="B6" s="37" t="s">
        <v>46</v>
      </c>
      <c r="C6" s="37" t="s">
        <v>66</v>
      </c>
      <c r="D6" s="37" t="s">
        <v>79</v>
      </c>
      <c r="E6" s="37" t="s">
        <v>47</v>
      </c>
      <c r="F6" s="37" t="s">
        <v>80</v>
      </c>
      <c r="G6" s="37" t="s">
        <v>48</v>
      </c>
      <c r="H6" s="37" t="s">
        <v>49</v>
      </c>
      <c r="I6" s="37" t="s">
        <v>67</v>
      </c>
      <c r="J6" s="37" t="s">
        <v>68</v>
      </c>
      <c r="K6" s="37" t="s">
        <v>50</v>
      </c>
      <c r="L6" s="37" t="s">
        <v>51</v>
      </c>
      <c r="M6" s="37" t="s">
        <v>52</v>
      </c>
      <c r="N6" s="37" t="s">
        <v>155</v>
      </c>
      <c r="O6" s="37" t="s">
        <v>156</v>
      </c>
      <c r="P6" s="110" t="s">
        <v>160</v>
      </c>
      <c r="Q6" s="37" t="s">
        <v>53</v>
      </c>
      <c r="R6" s="37" t="s">
        <v>69</v>
      </c>
      <c r="S6" s="37" t="s">
        <v>54</v>
      </c>
      <c r="T6" s="113" t="s">
        <v>151</v>
      </c>
      <c r="V6" s="14"/>
    </row>
    <row r="7" spans="1:22" s="16" customFormat="1">
      <c r="A7" s="114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02" t="s">
        <v>3259</v>
      </c>
      <c r="G7" s="102" t="s">
        <v>3259</v>
      </c>
      <c r="H7" s="102" t="s">
        <v>3259</v>
      </c>
      <c r="I7" s="17" t="s">
        <v>70</v>
      </c>
      <c r="J7" s="17" t="s">
        <v>71</v>
      </c>
      <c r="K7" s="102" t="s">
        <v>3259</v>
      </c>
      <c r="L7" s="17" t="s">
        <v>7</v>
      </c>
      <c r="M7" s="17" t="s">
        <v>7</v>
      </c>
      <c r="N7" s="17" t="s">
        <v>152</v>
      </c>
      <c r="O7" s="102" t="s">
        <v>3259</v>
      </c>
      <c r="P7" s="17" t="s">
        <v>153</v>
      </c>
      <c r="Q7" s="17" t="s">
        <v>6</v>
      </c>
      <c r="R7" s="17" t="s">
        <v>7</v>
      </c>
      <c r="S7" s="17" t="s">
        <v>7</v>
      </c>
      <c r="T7" s="28" t="s">
        <v>7</v>
      </c>
    </row>
    <row r="8" spans="1:22" s="18" customFormat="1" ht="20.25">
      <c r="A8" s="115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6" t="s">
        <v>81</v>
      </c>
      <c r="R8" s="6" t="s">
        <v>82</v>
      </c>
      <c r="S8" s="20" t="s">
        <v>83</v>
      </c>
      <c r="T8" s="29" t="s">
        <v>154</v>
      </c>
      <c r="U8" s="26"/>
    </row>
    <row r="9" spans="1:22" s="18" customFormat="1" ht="21" thickBot="1">
      <c r="A9" s="30" t="s">
        <v>84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104" t="s">
        <v>3259</v>
      </c>
      <c r="H9" s="104" t="s">
        <v>3259</v>
      </c>
      <c r="I9" s="104" t="s">
        <v>3259</v>
      </c>
      <c r="J9" s="104" t="s">
        <v>3259</v>
      </c>
      <c r="K9" s="104" t="s">
        <v>3259</v>
      </c>
      <c r="L9" s="104" t="s">
        <v>3259</v>
      </c>
      <c r="M9" s="104" t="s">
        <v>3259</v>
      </c>
      <c r="N9" s="55">
        <v>0</v>
      </c>
      <c r="O9" s="104" t="s">
        <v>3259</v>
      </c>
      <c r="P9" s="55">
        <v>0</v>
      </c>
      <c r="Q9" s="55">
        <v>0</v>
      </c>
      <c r="R9" s="104" t="s">
        <v>3259</v>
      </c>
      <c r="S9" s="56">
        <v>0</v>
      </c>
      <c r="T9" s="56">
        <v>0</v>
      </c>
      <c r="U9" s="26"/>
    </row>
    <row r="10" spans="1:22">
      <c r="A10" s="59" t="s">
        <v>172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109" t="s">
        <v>3259</v>
      </c>
      <c r="H10" s="109" t="s">
        <v>3259</v>
      </c>
      <c r="I10" s="109" t="s">
        <v>3259</v>
      </c>
      <c r="J10" s="61">
        <v>0</v>
      </c>
      <c r="K10" s="109" t="s">
        <v>3259</v>
      </c>
      <c r="L10" s="109" t="s">
        <v>3259</v>
      </c>
      <c r="M10" s="60">
        <v>0</v>
      </c>
      <c r="N10" s="61">
        <v>0</v>
      </c>
      <c r="O10" s="109" t="s">
        <v>3259</v>
      </c>
      <c r="P10" s="61">
        <v>0</v>
      </c>
      <c r="Q10" s="61">
        <v>0</v>
      </c>
      <c r="R10" s="109" t="s">
        <v>3259</v>
      </c>
      <c r="S10" s="60">
        <v>0</v>
      </c>
      <c r="T10" s="60">
        <v>0</v>
      </c>
    </row>
    <row r="11" spans="1:22">
      <c r="A11" s="59" t="s">
        <v>298</v>
      </c>
      <c r="B11" s="109" t="s">
        <v>3259</v>
      </c>
      <c r="C11" s="109" t="s">
        <v>3259</v>
      </c>
      <c r="D11" s="109" t="s">
        <v>3259</v>
      </c>
      <c r="E11" s="109" t="s">
        <v>3259</v>
      </c>
      <c r="F11" s="109" t="s">
        <v>3259</v>
      </c>
      <c r="G11" s="109" t="s">
        <v>3259</v>
      </c>
      <c r="H11" s="109" t="s">
        <v>3259</v>
      </c>
      <c r="I11" s="109" t="s">
        <v>3259</v>
      </c>
      <c r="J11" s="61">
        <v>0</v>
      </c>
      <c r="K11" s="109" t="s">
        <v>3259</v>
      </c>
      <c r="L11" s="109" t="s">
        <v>3259</v>
      </c>
      <c r="M11" s="60">
        <v>0</v>
      </c>
      <c r="N11" s="61">
        <v>0</v>
      </c>
      <c r="O11" s="109" t="s">
        <v>3259</v>
      </c>
      <c r="P11" s="61">
        <v>0</v>
      </c>
      <c r="Q11" s="61">
        <v>0</v>
      </c>
      <c r="R11" s="109" t="s">
        <v>3259</v>
      </c>
      <c r="S11" s="60">
        <v>0</v>
      </c>
      <c r="T11" s="60">
        <v>0</v>
      </c>
    </row>
    <row r="12" spans="1:22">
      <c r="A12" t="s">
        <v>177</v>
      </c>
      <c r="B12" t="s">
        <v>177</v>
      </c>
      <c r="C12" s="109" t="s">
        <v>3259</v>
      </c>
      <c r="D12" s="109" t="s">
        <v>3259</v>
      </c>
      <c r="E12" s="109" t="s">
        <v>3259</v>
      </c>
      <c r="F12" t="s">
        <v>177</v>
      </c>
      <c r="G12" t="s">
        <v>177</v>
      </c>
      <c r="H12" s="109" t="s">
        <v>3259</v>
      </c>
      <c r="I12" s="109" t="s">
        <v>3259</v>
      </c>
      <c r="J12" s="57">
        <v>0</v>
      </c>
      <c r="K12" t="s">
        <v>177</v>
      </c>
      <c r="L12" s="58">
        <v>0</v>
      </c>
      <c r="M12" s="58">
        <v>0</v>
      </c>
      <c r="N12" s="57">
        <v>0</v>
      </c>
      <c r="O12" s="57">
        <v>0</v>
      </c>
      <c r="P12" s="109" t="s">
        <v>3259</v>
      </c>
      <c r="Q12" s="57">
        <v>0</v>
      </c>
      <c r="R12" s="58">
        <v>0</v>
      </c>
      <c r="S12" s="58">
        <v>0</v>
      </c>
      <c r="T12" s="58">
        <v>0</v>
      </c>
    </row>
    <row r="13" spans="1:22">
      <c r="A13" s="59" t="s">
        <v>216</v>
      </c>
      <c r="B13" s="109" t="s">
        <v>3259</v>
      </c>
      <c r="C13" s="109" t="s">
        <v>3259</v>
      </c>
      <c r="D13" s="109" t="s">
        <v>3259</v>
      </c>
      <c r="E13" s="109" t="s">
        <v>3259</v>
      </c>
      <c r="F13" s="109" t="s">
        <v>3259</v>
      </c>
      <c r="G13" s="109" t="s">
        <v>3259</v>
      </c>
      <c r="H13" s="109" t="s">
        <v>3259</v>
      </c>
      <c r="I13" s="109" t="s">
        <v>3259</v>
      </c>
      <c r="J13" s="61">
        <v>0</v>
      </c>
      <c r="K13" s="109" t="s">
        <v>3259</v>
      </c>
      <c r="L13" s="109" t="s">
        <v>3259</v>
      </c>
      <c r="M13" s="60">
        <v>0</v>
      </c>
      <c r="N13" s="61">
        <v>0</v>
      </c>
      <c r="O13" s="109" t="s">
        <v>3259</v>
      </c>
      <c r="P13" s="61">
        <v>0</v>
      </c>
      <c r="Q13" s="61">
        <v>0</v>
      </c>
      <c r="R13" s="109" t="s">
        <v>3259</v>
      </c>
      <c r="S13" s="60">
        <v>0</v>
      </c>
      <c r="T13" s="60">
        <v>0</v>
      </c>
    </row>
    <row r="14" spans="1:22">
      <c r="A14" t="s">
        <v>177</v>
      </c>
      <c r="B14" t="s">
        <v>177</v>
      </c>
      <c r="C14" s="109" t="s">
        <v>3259</v>
      </c>
      <c r="D14" s="109" t="s">
        <v>3259</v>
      </c>
      <c r="E14" s="109" t="s">
        <v>3259</v>
      </c>
      <c r="F14" t="s">
        <v>177</v>
      </c>
      <c r="G14" t="s">
        <v>177</v>
      </c>
      <c r="H14" s="109" t="s">
        <v>3259</v>
      </c>
      <c r="I14" s="109" t="s">
        <v>3259</v>
      </c>
      <c r="J14" s="57">
        <v>0</v>
      </c>
      <c r="K14" t="s">
        <v>177</v>
      </c>
      <c r="L14" s="58">
        <v>0</v>
      </c>
      <c r="M14" s="58">
        <v>0</v>
      </c>
      <c r="N14" s="57">
        <v>0</v>
      </c>
      <c r="O14" s="57">
        <v>0</v>
      </c>
      <c r="P14" s="109" t="s">
        <v>3259</v>
      </c>
      <c r="Q14" s="57">
        <v>0</v>
      </c>
      <c r="R14" s="58">
        <v>0</v>
      </c>
      <c r="S14" s="58">
        <v>0</v>
      </c>
      <c r="T14" s="58">
        <v>0</v>
      </c>
    </row>
    <row r="15" spans="1:22">
      <c r="A15" s="59" t="s">
        <v>299</v>
      </c>
      <c r="B15" s="109" t="s">
        <v>3259</v>
      </c>
      <c r="C15" s="109" t="s">
        <v>3259</v>
      </c>
      <c r="D15" s="109" t="s">
        <v>3259</v>
      </c>
      <c r="E15" s="109" t="s">
        <v>3259</v>
      </c>
      <c r="F15" s="109" t="s">
        <v>3259</v>
      </c>
      <c r="G15" s="109" t="s">
        <v>3259</v>
      </c>
      <c r="H15" s="109" t="s">
        <v>3259</v>
      </c>
      <c r="I15" s="109" t="s">
        <v>3259</v>
      </c>
      <c r="J15" s="61">
        <v>0</v>
      </c>
      <c r="K15" s="109" t="s">
        <v>3259</v>
      </c>
      <c r="L15" s="109" t="s">
        <v>3259</v>
      </c>
      <c r="M15" s="60">
        <v>0</v>
      </c>
      <c r="N15" s="61">
        <v>0</v>
      </c>
      <c r="O15" s="109" t="s">
        <v>3259</v>
      </c>
      <c r="P15" s="61">
        <v>0</v>
      </c>
      <c r="Q15" s="61">
        <v>0</v>
      </c>
      <c r="R15" s="109" t="s">
        <v>3259</v>
      </c>
      <c r="S15" s="60">
        <v>0</v>
      </c>
      <c r="T15" s="60">
        <v>0</v>
      </c>
    </row>
    <row r="16" spans="1:22">
      <c r="A16" t="s">
        <v>177</v>
      </c>
      <c r="B16" t="s">
        <v>177</v>
      </c>
      <c r="C16" s="109" t="s">
        <v>3259</v>
      </c>
      <c r="D16" s="109" t="s">
        <v>3259</v>
      </c>
      <c r="E16" s="109" t="s">
        <v>3259</v>
      </c>
      <c r="F16" t="s">
        <v>177</v>
      </c>
      <c r="G16" t="s">
        <v>177</v>
      </c>
      <c r="H16" s="109" t="s">
        <v>3259</v>
      </c>
      <c r="I16" s="109" t="s">
        <v>3259</v>
      </c>
      <c r="J16" s="57">
        <v>0</v>
      </c>
      <c r="K16" t="s">
        <v>177</v>
      </c>
      <c r="L16" s="58">
        <v>0</v>
      </c>
      <c r="M16" s="58">
        <v>0</v>
      </c>
      <c r="N16" s="57">
        <v>0</v>
      </c>
      <c r="O16" s="57">
        <v>0</v>
      </c>
      <c r="P16" s="109" t="s">
        <v>3259</v>
      </c>
      <c r="Q16" s="57">
        <v>0</v>
      </c>
      <c r="R16" s="58">
        <v>0</v>
      </c>
      <c r="S16" s="58">
        <v>0</v>
      </c>
      <c r="T16" s="58">
        <v>0</v>
      </c>
    </row>
    <row r="17" spans="1:20">
      <c r="A17" s="59" t="s">
        <v>183</v>
      </c>
      <c r="B17" s="109" t="s">
        <v>3259</v>
      </c>
      <c r="C17" s="109" t="s">
        <v>3259</v>
      </c>
      <c r="D17" s="109" t="s">
        <v>3259</v>
      </c>
      <c r="E17" s="109" t="s">
        <v>3259</v>
      </c>
      <c r="F17" s="109" t="s">
        <v>3259</v>
      </c>
      <c r="G17" s="109" t="s">
        <v>3259</v>
      </c>
      <c r="H17" s="109" t="s">
        <v>3259</v>
      </c>
      <c r="I17" s="109" t="s">
        <v>3259</v>
      </c>
      <c r="J17" s="61">
        <v>0</v>
      </c>
      <c r="K17" s="109" t="s">
        <v>3259</v>
      </c>
      <c r="L17" s="109" t="s">
        <v>3259</v>
      </c>
      <c r="M17" s="60">
        <v>0</v>
      </c>
      <c r="N17" s="61">
        <v>0</v>
      </c>
      <c r="O17" s="109" t="s">
        <v>3259</v>
      </c>
      <c r="P17" s="61">
        <v>0</v>
      </c>
      <c r="Q17" s="61">
        <v>0</v>
      </c>
      <c r="R17" s="109" t="s">
        <v>3259</v>
      </c>
      <c r="S17" s="60">
        <v>0</v>
      </c>
      <c r="T17" s="60">
        <v>0</v>
      </c>
    </row>
    <row r="18" spans="1:20">
      <c r="A18" s="59" t="s">
        <v>300</v>
      </c>
      <c r="B18" s="109" t="s">
        <v>3259</v>
      </c>
      <c r="C18" s="109" t="s">
        <v>3259</v>
      </c>
      <c r="D18" s="109" t="s">
        <v>3259</v>
      </c>
      <c r="E18" s="109" t="s">
        <v>3259</v>
      </c>
      <c r="F18" s="109" t="s">
        <v>3259</v>
      </c>
      <c r="G18" s="109" t="s">
        <v>3259</v>
      </c>
      <c r="H18" s="109" t="s">
        <v>3259</v>
      </c>
      <c r="I18" s="109" t="s">
        <v>3259</v>
      </c>
      <c r="J18" s="61">
        <v>0</v>
      </c>
      <c r="K18" s="109" t="s">
        <v>3259</v>
      </c>
      <c r="L18" s="109" t="s">
        <v>3259</v>
      </c>
      <c r="M18" s="60">
        <v>0</v>
      </c>
      <c r="N18" s="61">
        <v>0</v>
      </c>
      <c r="O18" s="109" t="s">
        <v>3259</v>
      </c>
      <c r="P18" s="61">
        <v>0</v>
      </c>
      <c r="Q18" s="61">
        <v>0</v>
      </c>
      <c r="R18" s="109" t="s">
        <v>3259</v>
      </c>
      <c r="S18" s="60">
        <v>0</v>
      </c>
      <c r="T18" s="60">
        <v>0</v>
      </c>
    </row>
    <row r="19" spans="1:20">
      <c r="A19" t="s">
        <v>177</v>
      </c>
      <c r="B19" t="s">
        <v>177</v>
      </c>
      <c r="C19" s="109" t="s">
        <v>3259</v>
      </c>
      <c r="D19" s="109" t="s">
        <v>3259</v>
      </c>
      <c r="E19" s="109" t="s">
        <v>3259</v>
      </c>
      <c r="F19" t="s">
        <v>177</v>
      </c>
      <c r="G19" t="s">
        <v>177</v>
      </c>
      <c r="H19" s="109" t="s">
        <v>3259</v>
      </c>
      <c r="I19" s="109" t="s">
        <v>3259</v>
      </c>
      <c r="J19" s="57">
        <v>0</v>
      </c>
      <c r="K19" t="s">
        <v>177</v>
      </c>
      <c r="L19" s="58">
        <v>0</v>
      </c>
      <c r="M19" s="58">
        <v>0</v>
      </c>
      <c r="N19" s="57">
        <v>0</v>
      </c>
      <c r="O19" s="57">
        <v>0</v>
      </c>
      <c r="P19" s="109" t="s">
        <v>3259</v>
      </c>
      <c r="Q19" s="57">
        <v>0</v>
      </c>
      <c r="R19" s="58">
        <v>0</v>
      </c>
      <c r="S19" s="58">
        <v>0</v>
      </c>
      <c r="T19" s="58">
        <v>0</v>
      </c>
    </row>
    <row r="20" spans="1:20">
      <c r="A20" s="59" t="s">
        <v>301</v>
      </c>
      <c r="B20" s="109" t="s">
        <v>3259</v>
      </c>
      <c r="C20" s="109" t="s">
        <v>3259</v>
      </c>
      <c r="D20" s="109" t="s">
        <v>3259</v>
      </c>
      <c r="E20" s="109" t="s">
        <v>3259</v>
      </c>
      <c r="F20" s="109" t="s">
        <v>3259</v>
      </c>
      <c r="G20" s="109" t="s">
        <v>3259</v>
      </c>
      <c r="H20" s="109" t="s">
        <v>3259</v>
      </c>
      <c r="I20" s="109" t="s">
        <v>3259</v>
      </c>
      <c r="J20" s="61">
        <v>0</v>
      </c>
      <c r="K20" s="109" t="s">
        <v>3259</v>
      </c>
      <c r="L20" s="109" t="s">
        <v>3259</v>
      </c>
      <c r="M20" s="60">
        <v>0</v>
      </c>
      <c r="N20" s="61">
        <v>0</v>
      </c>
      <c r="O20" s="109" t="s">
        <v>3259</v>
      </c>
      <c r="P20" s="61">
        <v>0</v>
      </c>
      <c r="Q20" s="61">
        <v>0</v>
      </c>
      <c r="R20" s="109" t="s">
        <v>3259</v>
      </c>
      <c r="S20" s="60">
        <v>0</v>
      </c>
      <c r="T20" s="60">
        <v>0</v>
      </c>
    </row>
    <row r="21" spans="1:20">
      <c r="A21" t="s">
        <v>177</v>
      </c>
      <c r="B21" t="s">
        <v>177</v>
      </c>
      <c r="C21" s="109" t="s">
        <v>3259</v>
      </c>
      <c r="D21" s="109" t="s">
        <v>3259</v>
      </c>
      <c r="E21" s="109" t="s">
        <v>3259</v>
      </c>
      <c r="F21" t="s">
        <v>177</v>
      </c>
      <c r="G21" t="s">
        <v>177</v>
      </c>
      <c r="H21" s="109" t="s">
        <v>3259</v>
      </c>
      <c r="I21" s="109" t="s">
        <v>3259</v>
      </c>
      <c r="J21" s="57">
        <v>0</v>
      </c>
      <c r="K21" t="s">
        <v>177</v>
      </c>
      <c r="L21" s="58">
        <v>0</v>
      </c>
      <c r="M21" s="58">
        <v>0</v>
      </c>
      <c r="N21" s="57">
        <v>0</v>
      </c>
      <c r="O21" s="57">
        <v>0</v>
      </c>
      <c r="P21" s="109" t="s">
        <v>3259</v>
      </c>
      <c r="Q21" s="57">
        <v>0</v>
      </c>
      <c r="R21" s="58">
        <v>0</v>
      </c>
      <c r="S21" s="58">
        <v>0</v>
      </c>
      <c r="T21" s="58">
        <v>0</v>
      </c>
    </row>
    <row r="22" spans="1:20">
      <c r="A22" t="s">
        <v>185</v>
      </c>
      <c r="B22" s="109" t="s">
        <v>3259</v>
      </c>
      <c r="C22" s="109" t="s">
        <v>3259</v>
      </c>
      <c r="D22" s="109" t="s">
        <v>3259</v>
      </c>
      <c r="E22" s="109" t="s">
        <v>3259</v>
      </c>
      <c r="F22" s="109" t="s">
        <v>3259</v>
      </c>
      <c r="G22" s="109" t="s">
        <v>3259</v>
      </c>
      <c r="H22" s="109" t="s">
        <v>3259</v>
      </c>
      <c r="I22" s="109" t="s">
        <v>3259</v>
      </c>
      <c r="J22" s="109" t="s">
        <v>3259</v>
      </c>
      <c r="K22" s="109" t="s">
        <v>3259</v>
      </c>
      <c r="L22" s="109" t="s">
        <v>3259</v>
      </c>
      <c r="M22" s="109" t="s">
        <v>3259</v>
      </c>
      <c r="N22" s="109" t="s">
        <v>3259</v>
      </c>
      <c r="O22" s="109" t="s">
        <v>3259</v>
      </c>
      <c r="P22" s="109" t="s">
        <v>3259</v>
      </c>
      <c r="Q22" s="109" t="s">
        <v>3259</v>
      </c>
      <c r="R22" s="109" t="s">
        <v>3259</v>
      </c>
      <c r="S22" s="109" t="s">
        <v>3259</v>
      </c>
      <c r="T22" s="109" t="s">
        <v>3259</v>
      </c>
    </row>
    <row r="23" spans="1:20">
      <c r="A23" t="s">
        <v>294</v>
      </c>
      <c r="B23" s="109" t="s">
        <v>3259</v>
      </c>
      <c r="C23" s="109" t="s">
        <v>3259</v>
      </c>
      <c r="D23" s="109" t="s">
        <v>3259</v>
      </c>
      <c r="E23" s="109" t="s">
        <v>3259</v>
      </c>
      <c r="F23" s="109" t="s">
        <v>3259</v>
      </c>
      <c r="G23" s="109" t="s">
        <v>3259</v>
      </c>
      <c r="H23" s="109" t="s">
        <v>3259</v>
      </c>
      <c r="I23" s="109" t="s">
        <v>3259</v>
      </c>
      <c r="J23" s="109" t="s">
        <v>3259</v>
      </c>
      <c r="K23" s="109" t="s">
        <v>3259</v>
      </c>
      <c r="L23" s="109" t="s">
        <v>3259</v>
      </c>
      <c r="M23" s="109" t="s">
        <v>3259</v>
      </c>
      <c r="N23" s="109" t="s">
        <v>3259</v>
      </c>
      <c r="O23" s="109" t="s">
        <v>3259</v>
      </c>
      <c r="P23" s="109" t="s">
        <v>3259</v>
      </c>
      <c r="Q23" s="109" t="s">
        <v>3259</v>
      </c>
      <c r="R23" s="109" t="s">
        <v>3259</v>
      </c>
      <c r="S23" s="109" t="s">
        <v>3259</v>
      </c>
      <c r="T23" s="109" t="s">
        <v>3259</v>
      </c>
    </row>
    <row r="24" spans="1:20">
      <c r="A24" t="s">
        <v>295</v>
      </c>
      <c r="B24" s="109" t="s">
        <v>3259</v>
      </c>
      <c r="C24" s="109" t="s">
        <v>3259</v>
      </c>
      <c r="D24" s="109" t="s">
        <v>3259</v>
      </c>
      <c r="E24" s="109" t="s">
        <v>3259</v>
      </c>
      <c r="F24" s="109" t="s">
        <v>3259</v>
      </c>
      <c r="G24" s="109" t="s">
        <v>3259</v>
      </c>
      <c r="H24" s="109" t="s">
        <v>3259</v>
      </c>
      <c r="I24" s="109" t="s">
        <v>3259</v>
      </c>
      <c r="J24" s="109" t="s">
        <v>3259</v>
      </c>
      <c r="K24" s="109" t="s">
        <v>3259</v>
      </c>
      <c r="L24" s="109" t="s">
        <v>3259</v>
      </c>
      <c r="M24" s="109" t="s">
        <v>3259</v>
      </c>
      <c r="N24" s="109" t="s">
        <v>3259</v>
      </c>
      <c r="O24" s="109" t="s">
        <v>3259</v>
      </c>
      <c r="P24" s="109" t="s">
        <v>3259</v>
      </c>
      <c r="Q24" s="109" t="s">
        <v>3259</v>
      </c>
      <c r="R24" s="109" t="s">
        <v>3259</v>
      </c>
      <c r="S24" s="109" t="s">
        <v>3259</v>
      </c>
      <c r="T24" s="109" t="s">
        <v>3259</v>
      </c>
    </row>
    <row r="25" spans="1:20">
      <c r="A25" t="s">
        <v>296</v>
      </c>
      <c r="B25" s="109" t="s">
        <v>3259</v>
      </c>
      <c r="C25" s="109" t="s">
        <v>3259</v>
      </c>
      <c r="D25" s="109" t="s">
        <v>3259</v>
      </c>
      <c r="E25" s="109" t="s">
        <v>3259</v>
      </c>
      <c r="F25" s="109" t="s">
        <v>3259</v>
      </c>
      <c r="G25" s="109" t="s">
        <v>3259</v>
      </c>
      <c r="H25" s="109" t="s">
        <v>3259</v>
      </c>
      <c r="I25" s="109" t="s">
        <v>3259</v>
      </c>
      <c r="J25" s="109" t="s">
        <v>3259</v>
      </c>
      <c r="K25" s="109" t="s">
        <v>3259</v>
      </c>
      <c r="L25" s="109" t="s">
        <v>3259</v>
      </c>
      <c r="M25" s="109" t="s">
        <v>3259</v>
      </c>
      <c r="N25" s="109" t="s">
        <v>3259</v>
      </c>
      <c r="O25" s="109" t="s">
        <v>3259</v>
      </c>
      <c r="P25" s="109" t="s">
        <v>3259</v>
      </c>
      <c r="Q25" s="109" t="s">
        <v>3259</v>
      </c>
      <c r="R25" s="109" t="s">
        <v>3259</v>
      </c>
      <c r="S25" s="109" t="s">
        <v>3259</v>
      </c>
      <c r="T25" s="109" t="s">
        <v>3259</v>
      </c>
    </row>
    <row r="26" spans="1:20">
      <c r="A26" t="s">
        <v>297</v>
      </c>
      <c r="B26" s="109" t="s">
        <v>3259</v>
      </c>
      <c r="C26" s="109" t="s">
        <v>3259</v>
      </c>
      <c r="D26" s="109" t="s">
        <v>3259</v>
      </c>
      <c r="E26" s="109" t="s">
        <v>3259</v>
      </c>
      <c r="F26" s="109" t="s">
        <v>3259</v>
      </c>
      <c r="G26" s="109" t="s">
        <v>3259</v>
      </c>
      <c r="H26" s="109" t="s">
        <v>3259</v>
      </c>
      <c r="I26" s="109" t="s">
        <v>3259</v>
      </c>
      <c r="J26" s="109" t="s">
        <v>3259</v>
      </c>
      <c r="K26" s="109" t="s">
        <v>3259</v>
      </c>
      <c r="L26" s="109" t="s">
        <v>3259</v>
      </c>
      <c r="M26" s="109" t="s">
        <v>3259</v>
      </c>
      <c r="N26" s="109" t="s">
        <v>3259</v>
      </c>
      <c r="O26" s="109" t="s">
        <v>3259</v>
      </c>
      <c r="P26" s="109" t="s">
        <v>3259</v>
      </c>
      <c r="Q26" s="109" t="s">
        <v>3259</v>
      </c>
      <c r="R26" s="109" t="s">
        <v>3259</v>
      </c>
      <c r="S26" s="109" t="s">
        <v>3259</v>
      </c>
      <c r="T26" s="109" t="s">
        <v>3259</v>
      </c>
    </row>
    <row r="27" spans="1:20" hidden="1"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A674" s="14"/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6"/>
      <c r="B676" s="14"/>
      <c r="C676" s="14"/>
      <c r="D676" s="14"/>
      <c r="E676" s="14"/>
      <c r="F676" s="14"/>
    </row>
    <row r="677" spans="1:6" hidden="1"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D690" s="14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A1:XFD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28515625" style="13" customWidth="1"/>
    <col min="3" max="5" width="10.7109375" style="13" customWidth="1"/>
    <col min="6" max="13" width="10.7109375" style="14" customWidth="1"/>
    <col min="14" max="14" width="14.7109375" style="14" customWidth="1"/>
    <col min="15" max="16" width="11.7109375" style="14" customWidth="1"/>
    <col min="17" max="17" width="14.7109375" style="14" customWidth="1"/>
    <col min="18" max="20" width="10.710937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4" width="5.7109375" style="14" hidden="1"/>
    <col min="35" max="16384" width="9.140625" style="14" hidden="1"/>
  </cols>
  <sheetData>
    <row r="1" spans="1:22">
      <c r="A1" s="2" t="s">
        <v>0</v>
      </c>
      <c r="B1" s="64" t="s">
        <v>3258</v>
      </c>
      <c r="D1" s="14"/>
      <c r="E1" s="14"/>
    </row>
    <row r="2" spans="1:22">
      <c r="A2" s="2" t="s">
        <v>1</v>
      </c>
      <c r="B2" s="10" t="s">
        <v>2529</v>
      </c>
      <c r="D2" s="14"/>
      <c r="E2" s="14"/>
    </row>
    <row r="3" spans="1:22">
      <c r="A3" s="2" t="s">
        <v>2</v>
      </c>
      <c r="B3" s="65" t="s">
        <v>2530</v>
      </c>
      <c r="D3" s="14"/>
      <c r="E3" s="14"/>
    </row>
    <row r="4" spans="1:22">
      <c r="A4" s="2" t="s">
        <v>3</v>
      </c>
      <c r="B4" s="66" t="s">
        <v>165</v>
      </c>
      <c r="D4" s="14"/>
      <c r="E4" s="14"/>
    </row>
    <row r="5" spans="1:22" ht="18.75">
      <c r="A5" s="84" t="s">
        <v>85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</row>
    <row r="6" spans="1:22" s="16" customFormat="1" ht="63">
      <c r="A6" s="4" t="s">
        <v>45</v>
      </c>
      <c r="B6" s="21" t="s">
        <v>46</v>
      </c>
      <c r="C6" s="21" t="s">
        <v>66</v>
      </c>
      <c r="D6" s="21" t="s">
        <v>79</v>
      </c>
      <c r="E6" s="21" t="s">
        <v>47</v>
      </c>
      <c r="F6" s="21" t="s">
        <v>80</v>
      </c>
      <c r="G6" s="21" t="s">
        <v>48</v>
      </c>
      <c r="H6" s="21" t="s">
        <v>49</v>
      </c>
      <c r="I6" s="21" t="s">
        <v>67</v>
      </c>
      <c r="J6" s="21" t="s">
        <v>68</v>
      </c>
      <c r="K6" s="21" t="s">
        <v>50</v>
      </c>
      <c r="L6" s="21" t="s">
        <v>51</v>
      </c>
      <c r="M6" s="21" t="s">
        <v>52</v>
      </c>
      <c r="N6" s="15" t="s">
        <v>155</v>
      </c>
      <c r="O6" s="21" t="s">
        <v>156</v>
      </c>
      <c r="P6" s="27" t="s">
        <v>160</v>
      </c>
      <c r="Q6" s="21" t="s">
        <v>53</v>
      </c>
      <c r="R6" s="15" t="s">
        <v>69</v>
      </c>
      <c r="S6" s="21" t="s">
        <v>54</v>
      </c>
      <c r="T6" s="21" t="s">
        <v>151</v>
      </c>
      <c r="V6" s="14"/>
    </row>
    <row r="7" spans="1:22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02" t="s">
        <v>3259</v>
      </c>
      <c r="G7" s="102" t="s">
        <v>3259</v>
      </c>
      <c r="H7" s="102" t="s">
        <v>3259</v>
      </c>
      <c r="I7" s="22" t="s">
        <v>70</v>
      </c>
      <c r="J7" s="22" t="s">
        <v>71</v>
      </c>
      <c r="K7" s="102" t="s">
        <v>3259</v>
      </c>
      <c r="L7" s="22" t="s">
        <v>7</v>
      </c>
      <c r="M7" s="22" t="s">
        <v>7</v>
      </c>
      <c r="N7" s="22" t="s">
        <v>152</v>
      </c>
      <c r="O7" s="102" t="s">
        <v>3259</v>
      </c>
      <c r="P7" s="17" t="s">
        <v>153</v>
      </c>
      <c r="Q7" s="22" t="s">
        <v>6</v>
      </c>
      <c r="R7" s="17" t="s">
        <v>7</v>
      </c>
      <c r="S7" s="31" t="s">
        <v>7</v>
      </c>
      <c r="T7" s="31" t="s">
        <v>7</v>
      </c>
    </row>
    <row r="8" spans="1:22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24" t="s">
        <v>75</v>
      </c>
      <c r="P8" s="6" t="s">
        <v>76</v>
      </c>
      <c r="Q8" s="6" t="s">
        <v>81</v>
      </c>
      <c r="R8" s="6" t="s">
        <v>82</v>
      </c>
      <c r="S8" s="6" t="s">
        <v>83</v>
      </c>
      <c r="T8" s="25" t="s">
        <v>154</v>
      </c>
      <c r="U8" s="26"/>
    </row>
    <row r="9" spans="1:22" s="18" customFormat="1" ht="20.25">
      <c r="A9" s="19" t="s">
        <v>86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104" t="s">
        <v>3259</v>
      </c>
      <c r="H9" s="104" t="s">
        <v>3259</v>
      </c>
      <c r="I9" s="104" t="s">
        <v>3259</v>
      </c>
      <c r="J9" s="55">
        <v>4.5999999999999996</v>
      </c>
      <c r="K9" s="104" t="s">
        <v>3259</v>
      </c>
      <c r="L9" s="104" t="s">
        <v>3259</v>
      </c>
      <c r="M9" s="56">
        <v>3.8800000000000001E-2</v>
      </c>
      <c r="N9" s="55">
        <v>17678855.140000001</v>
      </c>
      <c r="O9" s="104" t="s">
        <v>3259</v>
      </c>
      <c r="P9" s="55">
        <v>110.10272999999999</v>
      </c>
      <c r="Q9" s="55">
        <v>22670.137289094597</v>
      </c>
      <c r="R9" s="104" t="s">
        <v>3259</v>
      </c>
      <c r="S9" s="56">
        <v>1</v>
      </c>
      <c r="T9" s="56">
        <v>0.2336</v>
      </c>
      <c r="U9" s="26"/>
    </row>
    <row r="10" spans="1:22">
      <c r="A10" s="59" t="s">
        <v>172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109" t="s">
        <v>3259</v>
      </c>
      <c r="H10" s="109" t="s">
        <v>3259</v>
      </c>
      <c r="I10" s="109" t="s">
        <v>3259</v>
      </c>
      <c r="J10" s="61">
        <v>4.57</v>
      </c>
      <c r="K10" s="109" t="s">
        <v>3259</v>
      </c>
      <c r="L10" s="109" t="s">
        <v>3259</v>
      </c>
      <c r="M10" s="60">
        <v>3.39E-2</v>
      </c>
      <c r="N10" s="61">
        <v>16686493.73</v>
      </c>
      <c r="O10" s="109" t="s">
        <v>3259</v>
      </c>
      <c r="P10" s="61">
        <v>110.10272999999999</v>
      </c>
      <c r="Q10" s="61">
        <v>18943.434105025</v>
      </c>
      <c r="R10" s="109" t="s">
        <v>3259</v>
      </c>
      <c r="S10" s="60">
        <v>0.83560000000000001</v>
      </c>
      <c r="T10" s="60">
        <v>0.19520000000000001</v>
      </c>
    </row>
    <row r="11" spans="1:22">
      <c r="A11" s="59" t="s">
        <v>298</v>
      </c>
      <c r="B11" s="109" t="s">
        <v>3259</v>
      </c>
      <c r="C11" s="109" t="s">
        <v>3259</v>
      </c>
      <c r="D11" s="109" t="s">
        <v>3259</v>
      </c>
      <c r="E11" s="109" t="s">
        <v>3259</v>
      </c>
      <c r="F11" s="109" t="s">
        <v>3259</v>
      </c>
      <c r="G11" s="109" t="s">
        <v>3259</v>
      </c>
      <c r="H11" s="109" t="s">
        <v>3259</v>
      </c>
      <c r="I11" s="109" t="s">
        <v>3259</v>
      </c>
      <c r="J11" s="61">
        <v>4.68</v>
      </c>
      <c r="K11" s="109" t="s">
        <v>3259</v>
      </c>
      <c r="L11" s="109" t="s">
        <v>3259</v>
      </c>
      <c r="M11" s="60">
        <v>3.04E-2</v>
      </c>
      <c r="N11" s="61">
        <v>13568742.27</v>
      </c>
      <c r="O11" s="109" t="s">
        <v>3259</v>
      </c>
      <c r="P11" s="61">
        <v>80.443129999999996</v>
      </c>
      <c r="Q11" s="61">
        <v>15998.253196352</v>
      </c>
      <c r="R11" s="109" t="s">
        <v>3259</v>
      </c>
      <c r="S11" s="60">
        <v>0.70569999999999999</v>
      </c>
      <c r="T11" s="60">
        <v>0.1648</v>
      </c>
    </row>
    <row r="12" spans="1:22">
      <c r="A12" t="s">
        <v>302</v>
      </c>
      <c r="B12" t="s">
        <v>303</v>
      </c>
      <c r="C12" t="s">
        <v>96</v>
      </c>
      <c r="D12" t="s">
        <v>108</v>
      </c>
      <c r="E12" t="s">
        <v>304</v>
      </c>
      <c r="F12" t="s">
        <v>305</v>
      </c>
      <c r="G12" t="s">
        <v>306</v>
      </c>
      <c r="H12" t="s">
        <v>127</v>
      </c>
      <c r="I12" s="107" t="s">
        <v>3259</v>
      </c>
      <c r="J12" s="57">
        <v>5.16</v>
      </c>
      <c r="K12" t="s">
        <v>98</v>
      </c>
      <c r="L12" s="58">
        <v>1.9900000000000001E-2</v>
      </c>
      <c r="M12" s="58">
        <v>2.1000000000000001E-2</v>
      </c>
      <c r="N12" s="57">
        <v>9834.42</v>
      </c>
      <c r="O12" s="57">
        <v>99.46</v>
      </c>
      <c r="P12" s="57">
        <v>0</v>
      </c>
      <c r="Q12" s="57">
        <v>9.7813141320000003</v>
      </c>
      <c r="R12" s="58">
        <v>0</v>
      </c>
      <c r="S12" s="58">
        <v>4.0000000000000002E-4</v>
      </c>
      <c r="T12" s="58">
        <v>1E-4</v>
      </c>
    </row>
    <row r="13" spans="1:22">
      <c r="A13" t="s">
        <v>307</v>
      </c>
      <c r="B13" t="s">
        <v>308</v>
      </c>
      <c r="C13" t="s">
        <v>96</v>
      </c>
      <c r="D13" t="s">
        <v>108</v>
      </c>
      <c r="E13" t="s">
        <v>309</v>
      </c>
      <c r="F13" t="s">
        <v>110</v>
      </c>
      <c r="G13" t="s">
        <v>174</v>
      </c>
      <c r="H13" t="s">
        <v>175</v>
      </c>
      <c r="I13" s="107" t="s">
        <v>3259</v>
      </c>
      <c r="J13" s="57">
        <v>12.41</v>
      </c>
      <c r="K13" t="s">
        <v>98</v>
      </c>
      <c r="L13" s="58">
        <v>2.07E-2</v>
      </c>
      <c r="M13" s="58">
        <v>2.7699999999999999E-2</v>
      </c>
      <c r="N13" s="57">
        <v>311658.21000000002</v>
      </c>
      <c r="O13" s="57">
        <v>100.85</v>
      </c>
      <c r="P13" s="57">
        <v>0</v>
      </c>
      <c r="Q13" s="57">
        <v>314.30730478499999</v>
      </c>
      <c r="R13" s="58">
        <v>1E-4</v>
      </c>
      <c r="S13" s="58">
        <v>1.3899999999999999E-2</v>
      </c>
      <c r="T13" s="58">
        <v>3.2000000000000002E-3</v>
      </c>
    </row>
    <row r="14" spans="1:22">
      <c r="A14" t="s">
        <v>310</v>
      </c>
      <c r="B14" t="s">
        <v>311</v>
      </c>
      <c r="C14" t="s">
        <v>96</v>
      </c>
      <c r="D14" t="s">
        <v>108</v>
      </c>
      <c r="E14" t="s">
        <v>312</v>
      </c>
      <c r="F14" t="s">
        <v>313</v>
      </c>
      <c r="G14" t="s">
        <v>314</v>
      </c>
      <c r="H14" t="s">
        <v>127</v>
      </c>
      <c r="I14" s="107" t="s">
        <v>3259</v>
      </c>
      <c r="J14" s="57">
        <v>1.59</v>
      </c>
      <c r="K14" t="s">
        <v>98</v>
      </c>
      <c r="L14" s="58">
        <v>4.4999999999999998E-2</v>
      </c>
      <c r="M14" s="58">
        <v>2.1100000000000001E-2</v>
      </c>
      <c r="N14" s="57">
        <v>30692.880000000001</v>
      </c>
      <c r="O14" s="57">
        <v>119.1</v>
      </c>
      <c r="P14" s="57">
        <v>0</v>
      </c>
      <c r="Q14" s="57">
        <v>36.555220079999998</v>
      </c>
      <c r="R14" s="58">
        <v>0</v>
      </c>
      <c r="S14" s="58">
        <v>1.6000000000000001E-3</v>
      </c>
      <c r="T14" s="58">
        <v>4.0000000000000002E-4</v>
      </c>
    </row>
    <row r="15" spans="1:22">
      <c r="A15" t="s">
        <v>315</v>
      </c>
      <c r="B15" t="s">
        <v>316</v>
      </c>
      <c r="C15" t="s">
        <v>96</v>
      </c>
      <c r="D15" t="s">
        <v>108</v>
      </c>
      <c r="E15" t="s">
        <v>312</v>
      </c>
      <c r="F15" t="s">
        <v>313</v>
      </c>
      <c r="G15" t="s">
        <v>314</v>
      </c>
      <c r="H15" t="s">
        <v>127</v>
      </c>
      <c r="I15" s="107" t="s">
        <v>3259</v>
      </c>
      <c r="J15" s="57">
        <v>4.0199999999999996</v>
      </c>
      <c r="K15" t="s">
        <v>98</v>
      </c>
      <c r="L15" s="58">
        <v>3.85E-2</v>
      </c>
      <c r="M15" s="58">
        <v>2.1499999999999998E-2</v>
      </c>
      <c r="N15" s="57">
        <v>237957.91</v>
      </c>
      <c r="O15" s="57">
        <v>121.06</v>
      </c>
      <c r="P15" s="57">
        <v>0</v>
      </c>
      <c r="Q15" s="57">
        <v>288.07184584599997</v>
      </c>
      <c r="R15" s="58">
        <v>1E-4</v>
      </c>
      <c r="S15" s="58">
        <v>1.2699999999999999E-2</v>
      </c>
      <c r="T15" s="58">
        <v>3.0000000000000001E-3</v>
      </c>
    </row>
    <row r="16" spans="1:22">
      <c r="A16" t="s">
        <v>317</v>
      </c>
      <c r="B16" t="s">
        <v>318</v>
      </c>
      <c r="C16" t="s">
        <v>96</v>
      </c>
      <c r="D16" t="s">
        <v>108</v>
      </c>
      <c r="E16" t="s">
        <v>312</v>
      </c>
      <c r="F16" t="s">
        <v>313</v>
      </c>
      <c r="G16" t="s">
        <v>314</v>
      </c>
      <c r="H16" t="s">
        <v>127</v>
      </c>
      <c r="I16" s="107" t="s">
        <v>3259</v>
      </c>
      <c r="J16" s="57">
        <v>6.41</v>
      </c>
      <c r="K16" t="s">
        <v>98</v>
      </c>
      <c r="L16" s="58">
        <v>2.3900000000000001E-2</v>
      </c>
      <c r="M16" s="58">
        <v>2.5899999999999999E-2</v>
      </c>
      <c r="N16" s="57">
        <v>371213.18</v>
      </c>
      <c r="O16" s="57">
        <v>110.53</v>
      </c>
      <c r="P16" s="57">
        <v>0</v>
      </c>
      <c r="Q16" s="57">
        <v>410.30192785399998</v>
      </c>
      <c r="R16" s="58">
        <v>1E-4</v>
      </c>
      <c r="S16" s="58">
        <v>1.8100000000000002E-2</v>
      </c>
      <c r="T16" s="58">
        <v>4.1999999999999997E-3</v>
      </c>
    </row>
    <row r="17" spans="1:20">
      <c r="A17" t="s">
        <v>319</v>
      </c>
      <c r="B17" t="s">
        <v>320</v>
      </c>
      <c r="C17" t="s">
        <v>96</v>
      </c>
      <c r="D17" t="s">
        <v>108</v>
      </c>
      <c r="E17" t="s">
        <v>312</v>
      </c>
      <c r="F17" t="s">
        <v>313</v>
      </c>
      <c r="G17" t="s">
        <v>314</v>
      </c>
      <c r="H17" t="s">
        <v>127</v>
      </c>
      <c r="I17" s="107" t="s">
        <v>3259</v>
      </c>
      <c r="J17" s="57">
        <v>3.49</v>
      </c>
      <c r="K17" t="s">
        <v>98</v>
      </c>
      <c r="L17" s="58">
        <v>0.01</v>
      </c>
      <c r="M17" s="58">
        <v>1.8800000000000001E-2</v>
      </c>
      <c r="N17" s="57">
        <v>32773.14</v>
      </c>
      <c r="O17" s="57">
        <v>106.97</v>
      </c>
      <c r="P17" s="57">
        <v>0</v>
      </c>
      <c r="Q17" s="57">
        <v>35.057427857999997</v>
      </c>
      <c r="R17" s="58">
        <v>0</v>
      </c>
      <c r="S17" s="58">
        <v>1.5E-3</v>
      </c>
      <c r="T17" s="58">
        <v>4.0000000000000002E-4</v>
      </c>
    </row>
    <row r="18" spans="1:20">
      <c r="A18" t="s">
        <v>322</v>
      </c>
      <c r="B18" t="s">
        <v>323</v>
      </c>
      <c r="C18" t="s">
        <v>96</v>
      </c>
      <c r="D18" t="s">
        <v>108</v>
      </c>
      <c r="E18" t="s">
        <v>312</v>
      </c>
      <c r="F18" t="s">
        <v>313</v>
      </c>
      <c r="G18" t="s">
        <v>314</v>
      </c>
      <c r="H18" t="s">
        <v>127</v>
      </c>
      <c r="I18" s="107" t="s">
        <v>3259</v>
      </c>
      <c r="J18" s="57">
        <v>11.36</v>
      </c>
      <c r="K18" t="s">
        <v>98</v>
      </c>
      <c r="L18" s="58">
        <v>1.2500000000000001E-2</v>
      </c>
      <c r="M18" s="58">
        <v>3.0099999999999998E-2</v>
      </c>
      <c r="N18" s="57">
        <v>160052.65</v>
      </c>
      <c r="O18" s="57">
        <v>90.79</v>
      </c>
      <c r="P18" s="57">
        <v>0</v>
      </c>
      <c r="Q18" s="57">
        <v>145.31180093500001</v>
      </c>
      <c r="R18" s="58">
        <v>0</v>
      </c>
      <c r="S18" s="58">
        <v>6.4000000000000003E-3</v>
      </c>
      <c r="T18" s="58">
        <v>1.5E-3</v>
      </c>
    </row>
    <row r="19" spans="1:20">
      <c r="A19" t="s">
        <v>325</v>
      </c>
      <c r="B19" t="s">
        <v>326</v>
      </c>
      <c r="C19" t="s">
        <v>96</v>
      </c>
      <c r="D19" t="s">
        <v>108</v>
      </c>
      <c r="E19" t="s">
        <v>312</v>
      </c>
      <c r="F19" t="s">
        <v>313</v>
      </c>
      <c r="G19" t="s">
        <v>314</v>
      </c>
      <c r="H19" t="s">
        <v>127</v>
      </c>
      <c r="I19" s="107" t="s">
        <v>3259</v>
      </c>
      <c r="J19" s="57">
        <v>8.2899999999999991</v>
      </c>
      <c r="K19" t="s">
        <v>98</v>
      </c>
      <c r="L19" s="58">
        <v>0.03</v>
      </c>
      <c r="M19" s="58">
        <v>2.8299999999999999E-2</v>
      </c>
      <c r="N19" s="57">
        <v>75603.42</v>
      </c>
      <c r="O19" s="57">
        <v>102.81</v>
      </c>
      <c r="P19" s="57">
        <v>0</v>
      </c>
      <c r="Q19" s="57">
        <v>77.727876101999996</v>
      </c>
      <c r="R19" s="58">
        <v>0</v>
      </c>
      <c r="S19" s="58">
        <v>3.3999999999999998E-3</v>
      </c>
      <c r="T19" s="58">
        <v>8.0000000000000004E-4</v>
      </c>
    </row>
    <row r="20" spans="1:20">
      <c r="A20" t="s">
        <v>327</v>
      </c>
      <c r="B20" t="s">
        <v>328</v>
      </c>
      <c r="C20" t="s">
        <v>96</v>
      </c>
      <c r="D20" t="s">
        <v>108</v>
      </c>
      <c r="E20" t="s">
        <v>312</v>
      </c>
      <c r="F20" t="s">
        <v>313</v>
      </c>
      <c r="G20" t="s">
        <v>314</v>
      </c>
      <c r="H20" t="s">
        <v>127</v>
      </c>
      <c r="I20" s="107" t="s">
        <v>3259</v>
      </c>
      <c r="J20" s="57">
        <v>11.04</v>
      </c>
      <c r="K20" t="s">
        <v>98</v>
      </c>
      <c r="L20" s="58">
        <v>3.2000000000000001E-2</v>
      </c>
      <c r="M20" s="58">
        <v>3.04E-2</v>
      </c>
      <c r="N20" s="57">
        <v>208243.93</v>
      </c>
      <c r="O20" s="57">
        <v>103.2</v>
      </c>
      <c r="P20" s="57">
        <v>0</v>
      </c>
      <c r="Q20" s="57">
        <v>214.90773576000001</v>
      </c>
      <c r="R20" s="58">
        <v>2.0000000000000001E-4</v>
      </c>
      <c r="S20" s="58">
        <v>9.4999999999999998E-3</v>
      </c>
      <c r="T20" s="58">
        <v>2.2000000000000001E-3</v>
      </c>
    </row>
    <row r="21" spans="1:20">
      <c r="A21" t="s">
        <v>329</v>
      </c>
      <c r="B21" t="s">
        <v>330</v>
      </c>
      <c r="C21" t="s">
        <v>96</v>
      </c>
      <c r="D21" t="s">
        <v>108</v>
      </c>
      <c r="E21" t="s">
        <v>331</v>
      </c>
      <c r="F21" t="s">
        <v>332</v>
      </c>
      <c r="G21" t="s">
        <v>314</v>
      </c>
      <c r="H21" t="s">
        <v>127</v>
      </c>
      <c r="I21" s="107" t="s">
        <v>3259</v>
      </c>
      <c r="J21" s="57">
        <v>3.38</v>
      </c>
      <c r="K21" t="s">
        <v>98</v>
      </c>
      <c r="L21" s="58">
        <v>1.34E-2</v>
      </c>
      <c r="M21" s="58">
        <v>2.5399999999999999E-2</v>
      </c>
      <c r="N21" s="57">
        <v>408363.11</v>
      </c>
      <c r="O21" s="57">
        <v>108.45</v>
      </c>
      <c r="P21" s="57">
        <v>38.779420000000002</v>
      </c>
      <c r="Q21" s="57">
        <v>481.64921279499998</v>
      </c>
      <c r="R21" s="58">
        <v>1E-4</v>
      </c>
      <c r="S21" s="58">
        <v>2.12E-2</v>
      </c>
      <c r="T21" s="58">
        <v>5.0000000000000001E-3</v>
      </c>
    </row>
    <row r="22" spans="1:20">
      <c r="A22" t="s">
        <v>333</v>
      </c>
      <c r="B22" t="s">
        <v>334</v>
      </c>
      <c r="C22" t="s">
        <v>96</v>
      </c>
      <c r="D22" t="s">
        <v>108</v>
      </c>
      <c r="E22" t="s">
        <v>331</v>
      </c>
      <c r="F22" t="s">
        <v>332</v>
      </c>
      <c r="G22" t="s">
        <v>314</v>
      </c>
      <c r="H22" t="s">
        <v>127</v>
      </c>
      <c r="I22" s="107" t="s">
        <v>3259</v>
      </c>
      <c r="J22" s="57">
        <v>3.1</v>
      </c>
      <c r="K22" t="s">
        <v>98</v>
      </c>
      <c r="L22" s="58">
        <v>1.77E-2</v>
      </c>
      <c r="M22" s="58">
        <v>2.4E-2</v>
      </c>
      <c r="N22" s="57">
        <v>266109.2</v>
      </c>
      <c r="O22" s="57">
        <v>109.35</v>
      </c>
      <c r="P22" s="57">
        <v>0</v>
      </c>
      <c r="Q22" s="57">
        <v>290.99041019999999</v>
      </c>
      <c r="R22" s="58">
        <v>1E-4</v>
      </c>
      <c r="S22" s="58">
        <v>1.2800000000000001E-2</v>
      </c>
      <c r="T22" s="58">
        <v>3.0000000000000001E-3</v>
      </c>
    </row>
    <row r="23" spans="1:20">
      <c r="A23" t="s">
        <v>335</v>
      </c>
      <c r="B23" t="s">
        <v>336</v>
      </c>
      <c r="C23" t="s">
        <v>96</v>
      </c>
      <c r="D23" t="s">
        <v>108</v>
      </c>
      <c r="E23" t="s">
        <v>331</v>
      </c>
      <c r="F23" t="s">
        <v>332</v>
      </c>
      <c r="G23" t="s">
        <v>314</v>
      </c>
      <c r="H23" t="s">
        <v>127</v>
      </c>
      <c r="I23" s="107" t="s">
        <v>3259</v>
      </c>
      <c r="J23" s="57">
        <v>6.16</v>
      </c>
      <c r="K23" t="s">
        <v>98</v>
      </c>
      <c r="L23" s="58">
        <v>2.4799999999999999E-2</v>
      </c>
      <c r="M23" s="58">
        <v>2.8500000000000001E-2</v>
      </c>
      <c r="N23" s="57">
        <v>500366.29</v>
      </c>
      <c r="O23" s="57">
        <v>109.05</v>
      </c>
      <c r="P23" s="57">
        <v>0</v>
      </c>
      <c r="Q23" s="57">
        <v>545.64943924500005</v>
      </c>
      <c r="R23" s="58">
        <v>2.0000000000000001E-4</v>
      </c>
      <c r="S23" s="58">
        <v>2.41E-2</v>
      </c>
      <c r="T23" s="58">
        <v>5.5999999999999999E-3</v>
      </c>
    </row>
    <row r="24" spans="1:20">
      <c r="A24" t="s">
        <v>337</v>
      </c>
      <c r="B24" t="s">
        <v>338</v>
      </c>
      <c r="C24" t="s">
        <v>96</v>
      </c>
      <c r="D24" t="s">
        <v>108</v>
      </c>
      <c r="E24" t="s">
        <v>331</v>
      </c>
      <c r="F24" t="s">
        <v>332</v>
      </c>
      <c r="G24" t="s">
        <v>339</v>
      </c>
      <c r="H24" t="s">
        <v>175</v>
      </c>
      <c r="I24" s="107" t="s">
        <v>3259</v>
      </c>
      <c r="J24" s="57">
        <v>7.48</v>
      </c>
      <c r="K24" t="s">
        <v>98</v>
      </c>
      <c r="L24" s="58">
        <v>8.9999999999999993E-3</v>
      </c>
      <c r="M24" s="58">
        <v>3.04E-2</v>
      </c>
      <c r="N24" s="57">
        <v>293297.77</v>
      </c>
      <c r="O24" s="57">
        <v>93.65</v>
      </c>
      <c r="P24" s="57">
        <v>1.3513999999999999</v>
      </c>
      <c r="Q24" s="57">
        <v>276.02476160499998</v>
      </c>
      <c r="R24" s="58">
        <v>2.0000000000000001E-4</v>
      </c>
      <c r="S24" s="58">
        <v>1.2200000000000001E-2</v>
      </c>
      <c r="T24" s="58">
        <v>2.8E-3</v>
      </c>
    </row>
    <row r="25" spans="1:20">
      <c r="A25" t="s">
        <v>340</v>
      </c>
      <c r="B25" t="s">
        <v>341</v>
      </c>
      <c r="C25" t="s">
        <v>96</v>
      </c>
      <c r="D25" t="s">
        <v>108</v>
      </c>
      <c r="E25" t="s">
        <v>331</v>
      </c>
      <c r="F25" t="s">
        <v>332</v>
      </c>
      <c r="G25" t="s">
        <v>339</v>
      </c>
      <c r="H25" t="s">
        <v>175</v>
      </c>
      <c r="I25" s="107" t="s">
        <v>3259</v>
      </c>
      <c r="J25" s="57">
        <v>11.02</v>
      </c>
      <c r="K25" t="s">
        <v>98</v>
      </c>
      <c r="L25" s="58">
        <v>1.6899999999999998E-2</v>
      </c>
      <c r="M25" s="58">
        <v>3.3700000000000001E-2</v>
      </c>
      <c r="N25" s="57">
        <v>594053.06000000006</v>
      </c>
      <c r="O25" s="57">
        <v>91.53</v>
      </c>
      <c r="P25" s="57">
        <v>4.9639199999999999</v>
      </c>
      <c r="Q25" s="57">
        <v>548.70068581800001</v>
      </c>
      <c r="R25" s="58">
        <v>2.0000000000000001E-4</v>
      </c>
      <c r="S25" s="58">
        <v>2.4199999999999999E-2</v>
      </c>
      <c r="T25" s="58">
        <v>5.7000000000000002E-3</v>
      </c>
    </row>
    <row r="26" spans="1:20">
      <c r="A26" t="s">
        <v>342</v>
      </c>
      <c r="B26" t="s">
        <v>343</v>
      </c>
      <c r="C26" t="s">
        <v>96</v>
      </c>
      <c r="D26" t="s">
        <v>108</v>
      </c>
      <c r="E26" t="s">
        <v>344</v>
      </c>
      <c r="F26" t="s">
        <v>332</v>
      </c>
      <c r="G26" t="s">
        <v>345</v>
      </c>
      <c r="H26" t="s">
        <v>175</v>
      </c>
      <c r="I26" s="107" t="s">
        <v>3259</v>
      </c>
      <c r="J26" s="57">
        <v>4.07</v>
      </c>
      <c r="K26" t="s">
        <v>98</v>
      </c>
      <c r="L26" s="58">
        <v>5.0000000000000001E-3</v>
      </c>
      <c r="M26" s="58">
        <v>2.7199999999999998E-2</v>
      </c>
      <c r="N26" s="57">
        <v>87651.199999999997</v>
      </c>
      <c r="O26" s="57">
        <v>101.54</v>
      </c>
      <c r="P26" s="57">
        <v>0</v>
      </c>
      <c r="Q26" s="57">
        <v>89.001028480000002</v>
      </c>
      <c r="R26" s="58">
        <v>0</v>
      </c>
      <c r="S26" s="58">
        <v>3.8999999999999998E-3</v>
      </c>
      <c r="T26" s="58">
        <v>8.9999999999999998E-4</v>
      </c>
    </row>
    <row r="27" spans="1:20">
      <c r="A27" t="s">
        <v>346</v>
      </c>
      <c r="B27" t="s">
        <v>347</v>
      </c>
      <c r="C27" t="s">
        <v>96</v>
      </c>
      <c r="D27" t="s">
        <v>108</v>
      </c>
      <c r="E27" t="s">
        <v>344</v>
      </c>
      <c r="F27" t="s">
        <v>332</v>
      </c>
      <c r="G27" t="s">
        <v>345</v>
      </c>
      <c r="H27" t="s">
        <v>175</v>
      </c>
      <c r="I27" s="107" t="s">
        <v>3259</v>
      </c>
      <c r="J27" s="57">
        <v>5.89</v>
      </c>
      <c r="K27" t="s">
        <v>98</v>
      </c>
      <c r="L27" s="58">
        <v>5.8999999999999999E-3</v>
      </c>
      <c r="M27" s="58">
        <v>3.04E-2</v>
      </c>
      <c r="N27" s="57">
        <v>265489.40999999997</v>
      </c>
      <c r="O27" s="57">
        <v>93.79</v>
      </c>
      <c r="P27" s="57">
        <v>0</v>
      </c>
      <c r="Q27" s="57">
        <v>249.00251763899999</v>
      </c>
      <c r="R27" s="58">
        <v>2.0000000000000001E-4</v>
      </c>
      <c r="S27" s="58">
        <v>1.0999999999999999E-2</v>
      </c>
      <c r="T27" s="58">
        <v>2.5999999999999999E-3</v>
      </c>
    </row>
    <row r="28" spans="1:20">
      <c r="A28" t="s">
        <v>349</v>
      </c>
      <c r="B28" t="s">
        <v>350</v>
      </c>
      <c r="C28" t="s">
        <v>96</v>
      </c>
      <c r="D28" t="s">
        <v>108</v>
      </c>
      <c r="E28" t="s">
        <v>344</v>
      </c>
      <c r="F28" t="s">
        <v>332</v>
      </c>
      <c r="G28" t="s">
        <v>345</v>
      </c>
      <c r="H28" t="s">
        <v>175</v>
      </c>
      <c r="I28" s="107" t="s">
        <v>3259</v>
      </c>
      <c r="J28" s="57">
        <v>1.21</v>
      </c>
      <c r="K28" t="s">
        <v>98</v>
      </c>
      <c r="L28" s="58">
        <v>4.7500000000000001E-2</v>
      </c>
      <c r="M28" s="58">
        <v>2.5000000000000001E-2</v>
      </c>
      <c r="N28" s="57">
        <v>39949.47</v>
      </c>
      <c r="O28" s="57">
        <v>140.54</v>
      </c>
      <c r="P28" s="57">
        <v>0</v>
      </c>
      <c r="Q28" s="57">
        <v>56.144985138000003</v>
      </c>
      <c r="R28" s="58">
        <v>0</v>
      </c>
      <c r="S28" s="58">
        <v>2.5000000000000001E-3</v>
      </c>
      <c r="T28" s="58">
        <v>5.9999999999999995E-4</v>
      </c>
    </row>
    <row r="29" spans="1:20">
      <c r="A29" t="s">
        <v>351</v>
      </c>
      <c r="B29" t="s">
        <v>352</v>
      </c>
      <c r="C29" t="s">
        <v>96</v>
      </c>
      <c r="D29" t="s">
        <v>108</v>
      </c>
      <c r="E29" t="s">
        <v>353</v>
      </c>
      <c r="F29" t="s">
        <v>332</v>
      </c>
      <c r="G29" t="s">
        <v>354</v>
      </c>
      <c r="H29" t="s">
        <v>127</v>
      </c>
      <c r="I29" s="107" t="s">
        <v>3259</v>
      </c>
      <c r="J29" s="57">
        <v>6.57</v>
      </c>
      <c r="K29" t="s">
        <v>98</v>
      </c>
      <c r="L29" s="58">
        <v>3.5000000000000001E-3</v>
      </c>
      <c r="M29" s="58">
        <v>3.0700000000000002E-2</v>
      </c>
      <c r="N29" s="57">
        <v>502500.66</v>
      </c>
      <c r="O29" s="57">
        <v>91.16</v>
      </c>
      <c r="P29" s="57">
        <v>0</v>
      </c>
      <c r="Q29" s="57">
        <v>458.07960165600002</v>
      </c>
      <c r="R29" s="58">
        <v>2.0000000000000001E-4</v>
      </c>
      <c r="S29" s="58">
        <v>2.0199999999999999E-2</v>
      </c>
      <c r="T29" s="58">
        <v>4.7000000000000002E-3</v>
      </c>
    </row>
    <row r="30" spans="1:20">
      <c r="A30" t="s">
        <v>356</v>
      </c>
      <c r="B30" t="s">
        <v>357</v>
      </c>
      <c r="C30" t="s">
        <v>96</v>
      </c>
      <c r="D30" t="s">
        <v>108</v>
      </c>
      <c r="E30" t="s">
        <v>353</v>
      </c>
      <c r="F30" t="s">
        <v>332</v>
      </c>
      <c r="G30" t="s">
        <v>345</v>
      </c>
      <c r="H30" t="s">
        <v>175</v>
      </c>
      <c r="I30" s="107" t="s">
        <v>3259</v>
      </c>
      <c r="J30" s="57">
        <v>2.46</v>
      </c>
      <c r="K30" t="s">
        <v>98</v>
      </c>
      <c r="L30" s="58">
        <v>2.4E-2</v>
      </c>
      <c r="M30" s="58">
        <v>2.3300000000000001E-2</v>
      </c>
      <c r="N30" s="57">
        <v>5979.71</v>
      </c>
      <c r="O30" s="57">
        <v>112.98</v>
      </c>
      <c r="P30" s="57">
        <v>0</v>
      </c>
      <c r="Q30" s="57">
        <v>6.7558763580000001</v>
      </c>
      <c r="R30" s="58">
        <v>0</v>
      </c>
      <c r="S30" s="58">
        <v>2.9999999999999997E-4</v>
      </c>
      <c r="T30" s="58">
        <v>1E-4</v>
      </c>
    </row>
    <row r="31" spans="1:20">
      <c r="A31" t="s">
        <v>358</v>
      </c>
      <c r="B31" t="s">
        <v>359</v>
      </c>
      <c r="C31" t="s">
        <v>96</v>
      </c>
      <c r="D31" t="s">
        <v>108</v>
      </c>
      <c r="E31" t="s">
        <v>353</v>
      </c>
      <c r="F31" t="s">
        <v>332</v>
      </c>
      <c r="G31" t="s">
        <v>354</v>
      </c>
      <c r="H31" t="s">
        <v>127</v>
      </c>
      <c r="I31" s="107" t="s">
        <v>3259</v>
      </c>
      <c r="J31" s="57">
        <v>3.67</v>
      </c>
      <c r="K31" t="s">
        <v>98</v>
      </c>
      <c r="L31" s="58">
        <v>2.5999999999999999E-2</v>
      </c>
      <c r="M31" s="58">
        <v>2.2700000000000001E-2</v>
      </c>
      <c r="N31" s="57">
        <v>95262.3</v>
      </c>
      <c r="O31" s="57">
        <v>113.37</v>
      </c>
      <c r="P31" s="57">
        <v>0</v>
      </c>
      <c r="Q31" s="57">
        <v>107.99886951000001</v>
      </c>
      <c r="R31" s="58">
        <v>2.0000000000000001E-4</v>
      </c>
      <c r="S31" s="58">
        <v>4.7999999999999996E-3</v>
      </c>
      <c r="T31" s="58">
        <v>1.1000000000000001E-3</v>
      </c>
    </row>
    <row r="32" spans="1:20">
      <c r="A32" t="s">
        <v>360</v>
      </c>
      <c r="B32" t="s">
        <v>361</v>
      </c>
      <c r="C32" t="s">
        <v>96</v>
      </c>
      <c r="D32" t="s">
        <v>108</v>
      </c>
      <c r="E32" t="s">
        <v>353</v>
      </c>
      <c r="F32" t="s">
        <v>332</v>
      </c>
      <c r="G32" t="s">
        <v>354</v>
      </c>
      <c r="H32" t="s">
        <v>127</v>
      </c>
      <c r="I32" s="107" t="s">
        <v>3259</v>
      </c>
      <c r="J32" s="57">
        <v>4.1399999999999997</v>
      </c>
      <c r="K32" t="s">
        <v>98</v>
      </c>
      <c r="L32" s="58">
        <v>2.81E-2</v>
      </c>
      <c r="M32" s="58">
        <v>2.5899999999999999E-2</v>
      </c>
      <c r="N32" s="57">
        <v>25650.23</v>
      </c>
      <c r="O32" s="57">
        <v>113.83</v>
      </c>
      <c r="P32" s="57">
        <v>0</v>
      </c>
      <c r="Q32" s="57">
        <v>29.197656809000001</v>
      </c>
      <c r="R32" s="58">
        <v>0</v>
      </c>
      <c r="S32" s="58">
        <v>1.2999999999999999E-3</v>
      </c>
      <c r="T32" s="58">
        <v>2.9999999999999997E-4</v>
      </c>
    </row>
    <row r="33" spans="1:20">
      <c r="A33" t="s">
        <v>362</v>
      </c>
      <c r="B33" t="s">
        <v>363</v>
      </c>
      <c r="C33" t="s">
        <v>96</v>
      </c>
      <c r="D33" t="s">
        <v>108</v>
      </c>
      <c r="E33" t="s">
        <v>353</v>
      </c>
      <c r="F33" t="s">
        <v>332</v>
      </c>
      <c r="G33" t="s">
        <v>354</v>
      </c>
      <c r="H33" t="s">
        <v>127</v>
      </c>
      <c r="I33" s="107" t="s">
        <v>3259</v>
      </c>
      <c r="J33" s="57">
        <v>2.39</v>
      </c>
      <c r="K33" t="s">
        <v>98</v>
      </c>
      <c r="L33" s="58">
        <v>3.6999999999999998E-2</v>
      </c>
      <c r="M33" s="58">
        <v>2.3599999999999999E-2</v>
      </c>
      <c r="N33" s="57">
        <v>7093.41</v>
      </c>
      <c r="O33" s="57">
        <v>115.14</v>
      </c>
      <c r="P33" s="57">
        <v>0</v>
      </c>
      <c r="Q33" s="57">
        <v>8.1673522740000006</v>
      </c>
      <c r="R33" s="58">
        <v>0</v>
      </c>
      <c r="S33" s="58">
        <v>4.0000000000000002E-4</v>
      </c>
      <c r="T33" s="58">
        <v>1E-4</v>
      </c>
    </row>
    <row r="34" spans="1:20">
      <c r="A34" t="s">
        <v>364</v>
      </c>
      <c r="B34" t="s">
        <v>365</v>
      </c>
      <c r="C34" t="s">
        <v>96</v>
      </c>
      <c r="D34" t="s">
        <v>108</v>
      </c>
      <c r="E34" t="s">
        <v>366</v>
      </c>
      <c r="F34" t="s">
        <v>332</v>
      </c>
      <c r="G34" t="s">
        <v>345</v>
      </c>
      <c r="H34" t="s">
        <v>175</v>
      </c>
      <c r="I34" s="107" t="s">
        <v>3259</v>
      </c>
      <c r="J34" s="57">
        <v>4.24</v>
      </c>
      <c r="K34" t="s">
        <v>98</v>
      </c>
      <c r="L34" s="58">
        <v>6.4999999999999997E-3</v>
      </c>
      <c r="M34" s="58">
        <v>2.3300000000000001E-2</v>
      </c>
      <c r="N34" s="57">
        <v>85263.54</v>
      </c>
      <c r="O34" s="57">
        <v>103.63</v>
      </c>
      <c r="P34" s="57">
        <v>1.3419399999999999</v>
      </c>
      <c r="Q34" s="57">
        <v>89.700546501999995</v>
      </c>
      <c r="R34" s="58">
        <v>2.0000000000000001E-4</v>
      </c>
      <c r="S34" s="58">
        <v>4.0000000000000001E-3</v>
      </c>
      <c r="T34" s="58">
        <v>8.9999999999999998E-4</v>
      </c>
    </row>
    <row r="35" spans="1:20">
      <c r="A35" t="s">
        <v>367</v>
      </c>
      <c r="B35" t="s">
        <v>368</v>
      </c>
      <c r="C35" t="s">
        <v>96</v>
      </c>
      <c r="D35" t="s">
        <v>108</v>
      </c>
      <c r="E35" t="s">
        <v>366</v>
      </c>
      <c r="F35" t="s">
        <v>332</v>
      </c>
      <c r="G35" t="s">
        <v>345</v>
      </c>
      <c r="H35" t="s">
        <v>175</v>
      </c>
      <c r="I35" s="107" t="s">
        <v>3259</v>
      </c>
      <c r="J35" s="57">
        <v>5</v>
      </c>
      <c r="K35" t="s">
        <v>98</v>
      </c>
      <c r="L35" s="58">
        <v>1.43E-2</v>
      </c>
      <c r="M35" s="58">
        <v>2.69E-2</v>
      </c>
      <c r="N35" s="57">
        <v>1370.69</v>
      </c>
      <c r="O35" s="57">
        <v>104.73</v>
      </c>
      <c r="P35" s="57">
        <v>2.7459999999999998E-2</v>
      </c>
      <c r="Q35" s="57">
        <v>1.462983637</v>
      </c>
      <c r="R35" s="58">
        <v>0</v>
      </c>
      <c r="S35" s="58">
        <v>1E-4</v>
      </c>
      <c r="T35" s="58">
        <v>0</v>
      </c>
    </row>
    <row r="36" spans="1:20">
      <c r="A36" t="s">
        <v>369</v>
      </c>
      <c r="B36" t="s">
        <v>370</v>
      </c>
      <c r="C36" t="s">
        <v>96</v>
      </c>
      <c r="D36" t="s">
        <v>108</v>
      </c>
      <c r="E36" t="s">
        <v>366</v>
      </c>
      <c r="F36" t="s">
        <v>332</v>
      </c>
      <c r="G36" t="s">
        <v>345</v>
      </c>
      <c r="H36" t="s">
        <v>175</v>
      </c>
      <c r="I36" s="107" t="s">
        <v>3259</v>
      </c>
      <c r="J36" s="57">
        <v>6.66</v>
      </c>
      <c r="K36" t="s">
        <v>98</v>
      </c>
      <c r="L36" s="58">
        <v>3.61E-2</v>
      </c>
      <c r="M36" s="58">
        <v>3.27E-2</v>
      </c>
      <c r="N36" s="57">
        <v>130253.08</v>
      </c>
      <c r="O36" s="57">
        <v>104.73</v>
      </c>
      <c r="P36" s="57">
        <v>3.7730700000000001</v>
      </c>
      <c r="Q36" s="57">
        <v>140.18712068400001</v>
      </c>
      <c r="R36" s="58">
        <v>2.9999999999999997E-4</v>
      </c>
      <c r="S36" s="58">
        <v>6.1999999999999998E-3</v>
      </c>
      <c r="T36" s="58">
        <v>1.4E-3</v>
      </c>
    </row>
    <row r="37" spans="1:20">
      <c r="A37" t="s">
        <v>371</v>
      </c>
      <c r="B37" t="s">
        <v>372</v>
      </c>
      <c r="C37" t="s">
        <v>96</v>
      </c>
      <c r="D37" t="s">
        <v>108</v>
      </c>
      <c r="E37" t="s">
        <v>366</v>
      </c>
      <c r="F37" t="s">
        <v>332</v>
      </c>
      <c r="G37" t="s">
        <v>345</v>
      </c>
      <c r="H37" t="s">
        <v>175</v>
      </c>
      <c r="I37" s="107" t="s">
        <v>3259</v>
      </c>
      <c r="J37" s="57">
        <v>1.48</v>
      </c>
      <c r="K37" t="s">
        <v>98</v>
      </c>
      <c r="L37" s="58">
        <v>1.7600000000000001E-2</v>
      </c>
      <c r="M37" s="58">
        <v>2.1299999999999999E-2</v>
      </c>
      <c r="N37" s="57">
        <v>60648.61</v>
      </c>
      <c r="O37" s="57">
        <v>112.57</v>
      </c>
      <c r="P37" s="57">
        <v>1.4387099999999999</v>
      </c>
      <c r="Q37" s="57">
        <v>69.710850277000006</v>
      </c>
      <c r="R37" s="58">
        <v>0</v>
      </c>
      <c r="S37" s="58">
        <v>3.0999999999999999E-3</v>
      </c>
      <c r="T37" s="58">
        <v>6.9999999999999999E-4</v>
      </c>
    </row>
    <row r="38" spans="1:20">
      <c r="A38" t="s">
        <v>373</v>
      </c>
      <c r="B38" t="s">
        <v>374</v>
      </c>
      <c r="C38" t="s">
        <v>96</v>
      </c>
      <c r="D38" t="s">
        <v>108</v>
      </c>
      <c r="E38" t="s">
        <v>366</v>
      </c>
      <c r="F38" t="s">
        <v>332</v>
      </c>
      <c r="G38" t="s">
        <v>345</v>
      </c>
      <c r="H38" t="s">
        <v>175</v>
      </c>
      <c r="I38" s="107" t="s">
        <v>3259</v>
      </c>
      <c r="J38" s="57">
        <v>2.2000000000000002</v>
      </c>
      <c r="K38" t="s">
        <v>98</v>
      </c>
      <c r="L38" s="58">
        <v>2.1499999999999998E-2</v>
      </c>
      <c r="M38" s="58">
        <v>2.2499999999999999E-2</v>
      </c>
      <c r="N38" s="57">
        <v>84871.66</v>
      </c>
      <c r="O38" s="57">
        <v>113.66</v>
      </c>
      <c r="P38" s="57">
        <v>0</v>
      </c>
      <c r="Q38" s="57">
        <v>96.465128755999999</v>
      </c>
      <c r="R38" s="58">
        <v>1E-4</v>
      </c>
      <c r="S38" s="58">
        <v>4.3E-3</v>
      </c>
      <c r="T38" s="58">
        <v>1E-3</v>
      </c>
    </row>
    <row r="39" spans="1:20">
      <c r="A39" t="s">
        <v>375</v>
      </c>
      <c r="B39" t="s">
        <v>376</v>
      </c>
      <c r="C39" t="s">
        <v>96</v>
      </c>
      <c r="D39" t="s">
        <v>108</v>
      </c>
      <c r="E39" t="s">
        <v>366</v>
      </c>
      <c r="F39" t="s">
        <v>332</v>
      </c>
      <c r="G39" t="s">
        <v>345</v>
      </c>
      <c r="H39" t="s">
        <v>175</v>
      </c>
      <c r="I39" s="107" t="s">
        <v>3259</v>
      </c>
      <c r="J39" s="57">
        <v>4.3</v>
      </c>
      <c r="K39" t="s">
        <v>98</v>
      </c>
      <c r="L39" s="58">
        <v>2.2499999999999999E-2</v>
      </c>
      <c r="M39" s="58">
        <v>2.6100000000000002E-2</v>
      </c>
      <c r="N39" s="57">
        <v>227093</v>
      </c>
      <c r="O39" s="57">
        <v>111.23</v>
      </c>
      <c r="P39" s="57">
        <v>20.882739999999998</v>
      </c>
      <c r="Q39" s="57">
        <v>273.47828390000001</v>
      </c>
      <c r="R39" s="58">
        <v>2.0000000000000001E-4</v>
      </c>
      <c r="S39" s="58">
        <v>1.21E-2</v>
      </c>
      <c r="T39" s="58">
        <v>2.8E-3</v>
      </c>
    </row>
    <row r="40" spans="1:20">
      <c r="A40" t="s">
        <v>377</v>
      </c>
      <c r="B40" t="s">
        <v>378</v>
      </c>
      <c r="C40" t="s">
        <v>96</v>
      </c>
      <c r="D40" t="s">
        <v>108</v>
      </c>
      <c r="E40" t="s">
        <v>366</v>
      </c>
      <c r="F40" t="s">
        <v>332</v>
      </c>
      <c r="G40" t="s">
        <v>345</v>
      </c>
      <c r="H40" t="s">
        <v>175</v>
      </c>
      <c r="I40" s="107" t="s">
        <v>3259</v>
      </c>
      <c r="J40" s="57">
        <v>5.9</v>
      </c>
      <c r="K40" t="s">
        <v>98</v>
      </c>
      <c r="L40" s="58">
        <v>2.5000000000000001E-3</v>
      </c>
      <c r="M40" s="58">
        <v>2.69E-2</v>
      </c>
      <c r="N40" s="57">
        <v>197927.12</v>
      </c>
      <c r="O40" s="57">
        <v>94.78</v>
      </c>
      <c r="P40" s="57">
        <v>5.0853900000000003</v>
      </c>
      <c r="Q40" s="57">
        <v>192.68071433599999</v>
      </c>
      <c r="R40" s="58">
        <v>2.0000000000000001E-4</v>
      </c>
      <c r="S40" s="58">
        <v>8.5000000000000006E-3</v>
      </c>
      <c r="T40" s="58">
        <v>2E-3</v>
      </c>
    </row>
    <row r="41" spans="1:20">
      <c r="A41" t="s">
        <v>380</v>
      </c>
      <c r="B41" t="s">
        <v>381</v>
      </c>
      <c r="C41" t="s">
        <v>96</v>
      </c>
      <c r="D41" t="s">
        <v>108</v>
      </c>
      <c r="E41" t="s">
        <v>366</v>
      </c>
      <c r="F41" t="s">
        <v>332</v>
      </c>
      <c r="G41" t="s">
        <v>345</v>
      </c>
      <c r="H41" t="s">
        <v>175</v>
      </c>
      <c r="I41" s="107" t="s">
        <v>3259</v>
      </c>
      <c r="J41" s="57">
        <v>3.01</v>
      </c>
      <c r="K41" t="s">
        <v>98</v>
      </c>
      <c r="L41" s="58">
        <v>2.35E-2</v>
      </c>
      <c r="M41" s="58">
        <v>2.2700000000000001E-2</v>
      </c>
      <c r="N41" s="57">
        <v>170103.96</v>
      </c>
      <c r="O41" s="57">
        <v>113.73</v>
      </c>
      <c r="P41" s="57">
        <v>0</v>
      </c>
      <c r="Q41" s="57">
        <v>193.459233708</v>
      </c>
      <c r="R41" s="58">
        <v>2.0000000000000001E-4</v>
      </c>
      <c r="S41" s="58">
        <v>8.5000000000000006E-3</v>
      </c>
      <c r="T41" s="58">
        <v>2E-3</v>
      </c>
    </row>
    <row r="42" spans="1:20">
      <c r="A42" t="s">
        <v>382</v>
      </c>
      <c r="B42" t="s">
        <v>383</v>
      </c>
      <c r="C42" t="s">
        <v>96</v>
      </c>
      <c r="D42" t="s">
        <v>108</v>
      </c>
      <c r="E42" t="s">
        <v>384</v>
      </c>
      <c r="F42" t="s">
        <v>332</v>
      </c>
      <c r="G42" t="s">
        <v>345</v>
      </c>
      <c r="H42" t="s">
        <v>175</v>
      </c>
      <c r="I42" s="107" t="s">
        <v>3259</v>
      </c>
      <c r="J42" s="57">
        <v>2.96</v>
      </c>
      <c r="K42" t="s">
        <v>98</v>
      </c>
      <c r="L42" s="58">
        <v>1.4200000000000001E-2</v>
      </c>
      <c r="M42" s="58">
        <v>2.4899999999999999E-2</v>
      </c>
      <c r="N42" s="57">
        <v>103675.21</v>
      </c>
      <c r="O42" s="57">
        <v>108.25</v>
      </c>
      <c r="P42" s="57">
        <v>0</v>
      </c>
      <c r="Q42" s="57">
        <v>112.228414825</v>
      </c>
      <c r="R42" s="58">
        <v>1E-4</v>
      </c>
      <c r="S42" s="58">
        <v>5.0000000000000001E-3</v>
      </c>
      <c r="T42" s="58">
        <v>1.1999999999999999E-3</v>
      </c>
    </row>
    <row r="43" spans="1:20">
      <c r="A43" t="s">
        <v>385</v>
      </c>
      <c r="B43" t="s">
        <v>386</v>
      </c>
      <c r="C43" t="s">
        <v>96</v>
      </c>
      <c r="D43" t="s">
        <v>108</v>
      </c>
      <c r="E43" t="s">
        <v>387</v>
      </c>
      <c r="F43" t="s">
        <v>332</v>
      </c>
      <c r="G43" t="s">
        <v>345</v>
      </c>
      <c r="H43" t="s">
        <v>175</v>
      </c>
      <c r="I43" s="107" t="s">
        <v>3259</v>
      </c>
      <c r="J43" s="57">
        <v>0.7</v>
      </c>
      <c r="K43" t="s">
        <v>98</v>
      </c>
      <c r="L43" s="58">
        <v>0.04</v>
      </c>
      <c r="M43" s="58">
        <v>2.5999999999999999E-2</v>
      </c>
      <c r="N43" s="57">
        <v>1035.5899999999999</v>
      </c>
      <c r="O43" s="57">
        <v>113.55</v>
      </c>
      <c r="P43" s="57">
        <v>0</v>
      </c>
      <c r="Q43" s="57">
        <v>1.175912445</v>
      </c>
      <c r="R43" s="58">
        <v>0</v>
      </c>
      <c r="S43" s="58">
        <v>1E-4</v>
      </c>
      <c r="T43" s="58">
        <v>0</v>
      </c>
    </row>
    <row r="44" spans="1:20">
      <c r="A44" t="s">
        <v>388</v>
      </c>
      <c r="B44" t="s">
        <v>389</v>
      </c>
      <c r="C44" t="s">
        <v>96</v>
      </c>
      <c r="D44" t="s">
        <v>108</v>
      </c>
      <c r="E44" t="s">
        <v>387</v>
      </c>
      <c r="F44" t="s">
        <v>332</v>
      </c>
      <c r="G44" t="s">
        <v>345</v>
      </c>
      <c r="H44" t="s">
        <v>175</v>
      </c>
      <c r="I44" s="107" t="s">
        <v>3259</v>
      </c>
      <c r="J44" s="57">
        <v>4.03</v>
      </c>
      <c r="K44" t="s">
        <v>98</v>
      </c>
      <c r="L44" s="58">
        <v>3.5000000000000003E-2</v>
      </c>
      <c r="M44" s="58">
        <v>2.6100000000000002E-2</v>
      </c>
      <c r="N44" s="57">
        <v>56417.21</v>
      </c>
      <c r="O44" s="57">
        <v>118.48</v>
      </c>
      <c r="P44" s="57">
        <v>0</v>
      </c>
      <c r="Q44" s="57">
        <v>66.843110408000001</v>
      </c>
      <c r="R44" s="58">
        <v>1E-4</v>
      </c>
      <c r="S44" s="58">
        <v>2.8999999999999998E-3</v>
      </c>
      <c r="T44" s="58">
        <v>6.9999999999999999E-4</v>
      </c>
    </row>
    <row r="45" spans="1:20">
      <c r="A45" t="s">
        <v>390</v>
      </c>
      <c r="B45" t="s">
        <v>391</v>
      </c>
      <c r="C45" t="s">
        <v>96</v>
      </c>
      <c r="D45" t="s">
        <v>108</v>
      </c>
      <c r="E45" t="s">
        <v>387</v>
      </c>
      <c r="F45" t="s">
        <v>332</v>
      </c>
      <c r="G45" t="s">
        <v>345</v>
      </c>
      <c r="H45" t="s">
        <v>175</v>
      </c>
      <c r="I45" s="107" t="s">
        <v>3259</v>
      </c>
      <c r="J45" s="57">
        <v>6.58</v>
      </c>
      <c r="K45" t="s">
        <v>98</v>
      </c>
      <c r="L45" s="58">
        <v>2.5000000000000001E-2</v>
      </c>
      <c r="M45" s="58">
        <v>2.9000000000000001E-2</v>
      </c>
      <c r="N45" s="57">
        <v>98590.16</v>
      </c>
      <c r="O45" s="57">
        <v>109.47</v>
      </c>
      <c r="P45" s="57">
        <v>0</v>
      </c>
      <c r="Q45" s="57">
        <v>107.926648152</v>
      </c>
      <c r="R45" s="58">
        <v>2.0000000000000001E-4</v>
      </c>
      <c r="S45" s="58">
        <v>4.7999999999999996E-3</v>
      </c>
      <c r="T45" s="58">
        <v>1.1000000000000001E-3</v>
      </c>
    </row>
    <row r="46" spans="1:20">
      <c r="A46" t="s">
        <v>392</v>
      </c>
      <c r="B46" t="s">
        <v>393</v>
      </c>
      <c r="C46" t="s">
        <v>96</v>
      </c>
      <c r="D46" t="s">
        <v>108</v>
      </c>
      <c r="E46" t="s">
        <v>387</v>
      </c>
      <c r="F46" t="s">
        <v>332</v>
      </c>
      <c r="G46" t="s">
        <v>345</v>
      </c>
      <c r="H46" t="s">
        <v>175</v>
      </c>
      <c r="I46" s="107" t="s">
        <v>3259</v>
      </c>
      <c r="J46" s="57">
        <v>2.67</v>
      </c>
      <c r="K46" t="s">
        <v>98</v>
      </c>
      <c r="L46" s="58">
        <v>0.04</v>
      </c>
      <c r="M46" s="58">
        <v>2.3900000000000001E-2</v>
      </c>
      <c r="N46" s="57">
        <v>181037.08</v>
      </c>
      <c r="O46" s="57">
        <v>118.24</v>
      </c>
      <c r="P46" s="57">
        <v>0</v>
      </c>
      <c r="Q46" s="57">
        <v>214.05824339200001</v>
      </c>
      <c r="R46" s="58">
        <v>2.0000000000000001E-4</v>
      </c>
      <c r="S46" s="58">
        <v>9.4000000000000004E-3</v>
      </c>
      <c r="T46" s="58">
        <v>2.2000000000000001E-3</v>
      </c>
    </row>
    <row r="47" spans="1:20">
      <c r="A47" t="s">
        <v>394</v>
      </c>
      <c r="B47" t="s">
        <v>395</v>
      </c>
      <c r="C47" t="s">
        <v>96</v>
      </c>
      <c r="D47" t="s">
        <v>108</v>
      </c>
      <c r="E47" t="s">
        <v>396</v>
      </c>
      <c r="F47" t="s">
        <v>332</v>
      </c>
      <c r="G47" t="s">
        <v>345</v>
      </c>
      <c r="H47" t="s">
        <v>175</v>
      </c>
      <c r="I47" s="107" t="s">
        <v>3259</v>
      </c>
      <c r="J47" s="57">
        <v>2.36</v>
      </c>
      <c r="K47" t="s">
        <v>98</v>
      </c>
      <c r="L47" s="58">
        <v>2.3400000000000001E-2</v>
      </c>
      <c r="M47" s="58">
        <v>2.53E-2</v>
      </c>
      <c r="N47" s="57">
        <v>110480.48</v>
      </c>
      <c r="O47" s="57">
        <v>112.87</v>
      </c>
      <c r="P47" s="57">
        <v>0</v>
      </c>
      <c r="Q47" s="57">
        <v>124.699317776</v>
      </c>
      <c r="R47" s="58">
        <v>0</v>
      </c>
      <c r="S47" s="58">
        <v>5.4999999999999997E-3</v>
      </c>
      <c r="T47" s="58">
        <v>1.2999999999999999E-3</v>
      </c>
    </row>
    <row r="48" spans="1:20">
      <c r="A48" t="s">
        <v>397</v>
      </c>
      <c r="B48" t="s">
        <v>398</v>
      </c>
      <c r="C48" t="s">
        <v>96</v>
      </c>
      <c r="D48" t="s">
        <v>108</v>
      </c>
      <c r="E48" t="s">
        <v>399</v>
      </c>
      <c r="F48" t="s">
        <v>332</v>
      </c>
      <c r="G48" t="s">
        <v>354</v>
      </c>
      <c r="H48" t="s">
        <v>127</v>
      </c>
      <c r="I48" s="107" t="s">
        <v>3259</v>
      </c>
      <c r="J48" s="57">
        <v>2.27</v>
      </c>
      <c r="K48" t="s">
        <v>98</v>
      </c>
      <c r="L48" s="58">
        <v>3.2000000000000001E-2</v>
      </c>
      <c r="M48" s="58">
        <v>2.4500000000000001E-2</v>
      </c>
      <c r="N48" s="57">
        <v>161342.76999999999</v>
      </c>
      <c r="O48" s="57">
        <v>114.84</v>
      </c>
      <c r="P48" s="57">
        <v>0</v>
      </c>
      <c r="Q48" s="57">
        <v>185.28603706800001</v>
      </c>
      <c r="R48" s="58">
        <v>1E-4</v>
      </c>
      <c r="S48" s="58">
        <v>8.2000000000000007E-3</v>
      </c>
      <c r="T48" s="58">
        <v>1.9E-3</v>
      </c>
    </row>
    <row r="49" spans="1:20">
      <c r="A49" t="s">
        <v>400</v>
      </c>
      <c r="B49" t="s">
        <v>401</v>
      </c>
      <c r="C49" t="s">
        <v>96</v>
      </c>
      <c r="D49" t="s">
        <v>108</v>
      </c>
      <c r="E49" t="s">
        <v>399</v>
      </c>
      <c r="F49" t="s">
        <v>332</v>
      </c>
      <c r="G49" t="s">
        <v>354</v>
      </c>
      <c r="H49" t="s">
        <v>127</v>
      </c>
      <c r="I49" s="107" t="s">
        <v>3259</v>
      </c>
      <c r="J49" s="57">
        <v>4.04</v>
      </c>
      <c r="K49" t="s">
        <v>98</v>
      </c>
      <c r="L49" s="58">
        <v>1.14E-2</v>
      </c>
      <c r="M49" s="58">
        <v>2.5999999999999999E-2</v>
      </c>
      <c r="N49" s="57">
        <v>175779.36</v>
      </c>
      <c r="O49" s="57">
        <v>103.86</v>
      </c>
      <c r="P49" s="57">
        <v>0</v>
      </c>
      <c r="Q49" s="57">
        <v>182.56444329600001</v>
      </c>
      <c r="R49" s="58">
        <v>1E-4</v>
      </c>
      <c r="S49" s="58">
        <v>8.0999999999999996E-3</v>
      </c>
      <c r="T49" s="58">
        <v>1.9E-3</v>
      </c>
    </row>
    <row r="50" spans="1:20">
      <c r="A50" t="s">
        <v>402</v>
      </c>
      <c r="B50" t="s">
        <v>403</v>
      </c>
      <c r="C50" t="s">
        <v>96</v>
      </c>
      <c r="D50" t="s">
        <v>108</v>
      </c>
      <c r="E50" t="s">
        <v>399</v>
      </c>
      <c r="F50" t="s">
        <v>332</v>
      </c>
      <c r="G50" t="s">
        <v>354</v>
      </c>
      <c r="H50" t="s">
        <v>127</v>
      </c>
      <c r="I50" s="107" t="s">
        <v>3259</v>
      </c>
      <c r="J50" s="57">
        <v>6.3</v>
      </c>
      <c r="K50" t="s">
        <v>98</v>
      </c>
      <c r="L50" s="58">
        <v>9.1999999999999998E-3</v>
      </c>
      <c r="M50" s="58">
        <v>3.0200000000000001E-2</v>
      </c>
      <c r="N50" s="57">
        <v>250500.69</v>
      </c>
      <c r="O50" s="57">
        <v>97.97</v>
      </c>
      <c r="P50" s="57">
        <v>2.5727600000000002</v>
      </c>
      <c r="Q50" s="57">
        <v>247.98828599300001</v>
      </c>
      <c r="R50" s="58">
        <v>1E-4</v>
      </c>
      <c r="S50" s="58">
        <v>1.09E-2</v>
      </c>
      <c r="T50" s="58">
        <v>2.5999999999999999E-3</v>
      </c>
    </row>
    <row r="51" spans="1:20">
      <c r="A51" t="s">
        <v>405</v>
      </c>
      <c r="B51" t="s">
        <v>406</v>
      </c>
      <c r="C51" t="s">
        <v>96</v>
      </c>
      <c r="D51" t="s">
        <v>108</v>
      </c>
      <c r="E51" t="s">
        <v>396</v>
      </c>
      <c r="F51" t="s">
        <v>332</v>
      </c>
      <c r="G51" t="s">
        <v>345</v>
      </c>
      <c r="H51" t="s">
        <v>175</v>
      </c>
      <c r="I51" s="107" t="s">
        <v>3259</v>
      </c>
      <c r="J51" s="57">
        <v>5.66</v>
      </c>
      <c r="K51" t="s">
        <v>98</v>
      </c>
      <c r="L51" s="58">
        <v>6.4999999999999997E-3</v>
      </c>
      <c r="M51" s="58">
        <v>2.8799999999999999E-2</v>
      </c>
      <c r="N51" s="57">
        <v>355103.07</v>
      </c>
      <c r="O51" s="57">
        <v>97.78</v>
      </c>
      <c r="P51" s="57">
        <v>0</v>
      </c>
      <c r="Q51" s="57">
        <v>347.21978184599999</v>
      </c>
      <c r="R51" s="58">
        <v>2.0000000000000001E-4</v>
      </c>
      <c r="S51" s="58">
        <v>1.5299999999999999E-2</v>
      </c>
      <c r="T51" s="58">
        <v>3.5999999999999999E-3</v>
      </c>
    </row>
    <row r="52" spans="1:20">
      <c r="A52" t="s">
        <v>407</v>
      </c>
      <c r="B52" t="s">
        <v>408</v>
      </c>
      <c r="C52" t="s">
        <v>96</v>
      </c>
      <c r="D52" t="s">
        <v>108</v>
      </c>
      <c r="E52" t="s">
        <v>396</v>
      </c>
      <c r="F52" t="s">
        <v>332</v>
      </c>
      <c r="G52" t="s">
        <v>345</v>
      </c>
      <c r="H52" t="s">
        <v>175</v>
      </c>
      <c r="I52" s="107" t="s">
        <v>3259</v>
      </c>
      <c r="J52" s="57">
        <v>8.67</v>
      </c>
      <c r="K52" t="s">
        <v>98</v>
      </c>
      <c r="L52" s="58">
        <v>2.64E-2</v>
      </c>
      <c r="M52" s="58">
        <v>2.9600000000000001E-2</v>
      </c>
      <c r="N52" s="57">
        <v>15550.68</v>
      </c>
      <c r="O52" s="57">
        <v>99.71</v>
      </c>
      <c r="P52" s="57">
        <v>0</v>
      </c>
      <c r="Q52" s="57">
        <v>15.505583028</v>
      </c>
      <c r="R52" s="58">
        <v>1E-4</v>
      </c>
      <c r="S52" s="58">
        <v>6.9999999999999999E-4</v>
      </c>
      <c r="T52" s="58">
        <v>2.0000000000000001E-4</v>
      </c>
    </row>
    <row r="53" spans="1:20">
      <c r="A53" t="s">
        <v>409</v>
      </c>
      <c r="B53" t="s">
        <v>410</v>
      </c>
      <c r="C53" t="s">
        <v>96</v>
      </c>
      <c r="D53" t="s">
        <v>108</v>
      </c>
      <c r="E53" t="s">
        <v>411</v>
      </c>
      <c r="F53" t="s">
        <v>332</v>
      </c>
      <c r="G53" t="s">
        <v>354</v>
      </c>
      <c r="H53" t="s">
        <v>127</v>
      </c>
      <c r="I53" s="107" t="s">
        <v>3259</v>
      </c>
      <c r="J53" s="57">
        <v>2.0099999999999998</v>
      </c>
      <c r="K53" t="s">
        <v>98</v>
      </c>
      <c r="L53" s="58">
        <v>1.34E-2</v>
      </c>
      <c r="M53" s="58">
        <v>2.1899999999999999E-2</v>
      </c>
      <c r="N53" s="57">
        <v>38136.54</v>
      </c>
      <c r="O53" s="57">
        <v>110.98</v>
      </c>
      <c r="P53" s="57">
        <v>0</v>
      </c>
      <c r="Q53" s="57">
        <v>42.323932092</v>
      </c>
      <c r="R53" s="58">
        <v>1E-4</v>
      </c>
      <c r="S53" s="58">
        <v>1.9E-3</v>
      </c>
      <c r="T53" s="58">
        <v>4.0000000000000002E-4</v>
      </c>
    </row>
    <row r="54" spans="1:20">
      <c r="A54" t="s">
        <v>412</v>
      </c>
      <c r="B54" t="s">
        <v>413</v>
      </c>
      <c r="C54" t="s">
        <v>96</v>
      </c>
      <c r="D54" t="s">
        <v>108</v>
      </c>
      <c r="E54" t="s">
        <v>411</v>
      </c>
      <c r="F54" t="s">
        <v>332</v>
      </c>
      <c r="G54" t="s">
        <v>345</v>
      </c>
      <c r="H54" t="s">
        <v>175</v>
      </c>
      <c r="I54" s="107" t="s">
        <v>3259</v>
      </c>
      <c r="J54" s="57">
        <v>3.61</v>
      </c>
      <c r="K54" t="s">
        <v>98</v>
      </c>
      <c r="L54" s="58">
        <v>1.8200000000000001E-2</v>
      </c>
      <c r="M54" s="58">
        <v>2.4299999999999999E-2</v>
      </c>
      <c r="N54" s="57">
        <v>96151.27</v>
      </c>
      <c r="O54" s="57">
        <v>109.37</v>
      </c>
      <c r="P54" s="57">
        <v>0</v>
      </c>
      <c r="Q54" s="57">
        <v>105.160643999</v>
      </c>
      <c r="R54" s="58">
        <v>2.9999999999999997E-4</v>
      </c>
      <c r="S54" s="58">
        <v>4.5999999999999999E-3</v>
      </c>
      <c r="T54" s="58">
        <v>1.1000000000000001E-3</v>
      </c>
    </row>
    <row r="55" spans="1:20">
      <c r="A55" t="s">
        <v>414</v>
      </c>
      <c r="B55" t="s">
        <v>415</v>
      </c>
      <c r="C55" t="s">
        <v>96</v>
      </c>
      <c r="D55" t="s">
        <v>108</v>
      </c>
      <c r="E55" t="s">
        <v>411</v>
      </c>
      <c r="F55" t="s">
        <v>332</v>
      </c>
      <c r="G55" t="s">
        <v>345</v>
      </c>
      <c r="H55" t="s">
        <v>175</v>
      </c>
      <c r="I55" s="107" t="s">
        <v>3259</v>
      </c>
      <c r="J55" s="57">
        <v>1.86</v>
      </c>
      <c r="K55" t="s">
        <v>98</v>
      </c>
      <c r="L55" s="58">
        <v>2E-3</v>
      </c>
      <c r="M55" s="58">
        <v>2.0299999999999999E-2</v>
      </c>
      <c r="N55" s="57">
        <v>78163.679999999993</v>
      </c>
      <c r="O55" s="57">
        <v>106.67</v>
      </c>
      <c r="P55" s="57">
        <v>0</v>
      </c>
      <c r="Q55" s="57">
        <v>83.377197456000005</v>
      </c>
      <c r="R55" s="58">
        <v>2.0000000000000001E-4</v>
      </c>
      <c r="S55" s="58">
        <v>3.7000000000000002E-3</v>
      </c>
      <c r="T55" s="58">
        <v>8.9999999999999998E-4</v>
      </c>
    </row>
    <row r="56" spans="1:20">
      <c r="A56" t="s">
        <v>416</v>
      </c>
      <c r="B56" t="s">
        <v>417</v>
      </c>
      <c r="C56" t="s">
        <v>96</v>
      </c>
      <c r="D56" t="s">
        <v>108</v>
      </c>
      <c r="E56" t="s">
        <v>418</v>
      </c>
      <c r="F56" t="s">
        <v>419</v>
      </c>
      <c r="G56" t="s">
        <v>354</v>
      </c>
      <c r="H56" t="s">
        <v>127</v>
      </c>
      <c r="I56" s="107" t="s">
        <v>3259</v>
      </c>
      <c r="J56" s="57">
        <v>5.03</v>
      </c>
      <c r="K56" t="s">
        <v>98</v>
      </c>
      <c r="L56" s="58">
        <v>4.4000000000000003E-3</v>
      </c>
      <c r="M56" s="58">
        <v>2.47E-2</v>
      </c>
      <c r="N56" s="57">
        <v>54307.96</v>
      </c>
      <c r="O56" s="57">
        <v>100.57</v>
      </c>
      <c r="P56" s="57">
        <v>0</v>
      </c>
      <c r="Q56" s="57">
        <v>54.617515372</v>
      </c>
      <c r="R56" s="58">
        <v>1E-4</v>
      </c>
      <c r="S56" s="58">
        <v>2.3999999999999998E-3</v>
      </c>
      <c r="T56" s="58">
        <v>5.9999999999999995E-4</v>
      </c>
    </row>
    <row r="57" spans="1:20">
      <c r="A57" t="s">
        <v>420</v>
      </c>
      <c r="B57" t="s">
        <v>421</v>
      </c>
      <c r="C57" t="s">
        <v>96</v>
      </c>
      <c r="D57" t="s">
        <v>108</v>
      </c>
      <c r="E57" t="s">
        <v>422</v>
      </c>
      <c r="F57" t="s">
        <v>332</v>
      </c>
      <c r="G57" t="s">
        <v>354</v>
      </c>
      <c r="H57" t="s">
        <v>127</v>
      </c>
      <c r="I57" s="107" t="s">
        <v>3259</v>
      </c>
      <c r="J57" s="57">
        <v>2.83</v>
      </c>
      <c r="K57" t="s">
        <v>98</v>
      </c>
      <c r="L57" s="58">
        <v>1.5800000000000002E-2</v>
      </c>
      <c r="M57" s="58">
        <v>2.1999999999999999E-2</v>
      </c>
      <c r="N57" s="57">
        <v>102410.63</v>
      </c>
      <c r="O57" s="57">
        <v>110.84</v>
      </c>
      <c r="P57" s="57">
        <v>0</v>
      </c>
      <c r="Q57" s="57">
        <v>113.511942292</v>
      </c>
      <c r="R57" s="58">
        <v>2.0000000000000001E-4</v>
      </c>
      <c r="S57" s="58">
        <v>5.0000000000000001E-3</v>
      </c>
      <c r="T57" s="58">
        <v>1.1999999999999999E-3</v>
      </c>
    </row>
    <row r="58" spans="1:20">
      <c r="A58" t="s">
        <v>423</v>
      </c>
      <c r="B58" t="s">
        <v>424</v>
      </c>
      <c r="C58" t="s">
        <v>96</v>
      </c>
      <c r="D58" t="s">
        <v>108</v>
      </c>
      <c r="E58" t="s">
        <v>422</v>
      </c>
      <c r="F58" t="s">
        <v>332</v>
      </c>
      <c r="G58" t="s">
        <v>354</v>
      </c>
      <c r="H58" t="s">
        <v>127</v>
      </c>
      <c r="I58" s="107" t="s">
        <v>3259</v>
      </c>
      <c r="J58" s="57">
        <v>5.47</v>
      </c>
      <c r="K58" t="s">
        <v>98</v>
      </c>
      <c r="L58" s="58">
        <v>8.3999999999999995E-3</v>
      </c>
      <c r="M58" s="58">
        <v>2.5499999999999998E-2</v>
      </c>
      <c r="N58" s="57">
        <v>79703.14</v>
      </c>
      <c r="O58" s="57">
        <v>100.94</v>
      </c>
      <c r="P58" s="57">
        <v>0</v>
      </c>
      <c r="Q58" s="57">
        <v>80.452349515999998</v>
      </c>
      <c r="R58" s="58">
        <v>2.0000000000000001E-4</v>
      </c>
      <c r="S58" s="58">
        <v>3.5000000000000001E-3</v>
      </c>
      <c r="T58" s="58">
        <v>8.0000000000000004E-4</v>
      </c>
    </row>
    <row r="59" spans="1:20">
      <c r="A59" t="s">
        <v>425</v>
      </c>
      <c r="B59" t="s">
        <v>426</v>
      </c>
      <c r="C59" t="s">
        <v>96</v>
      </c>
      <c r="D59" t="s">
        <v>108</v>
      </c>
      <c r="E59" t="s">
        <v>427</v>
      </c>
      <c r="F59" t="s">
        <v>305</v>
      </c>
      <c r="G59" t="s">
        <v>345</v>
      </c>
      <c r="H59" t="s">
        <v>175</v>
      </c>
      <c r="I59" s="107" t="s">
        <v>3259</v>
      </c>
      <c r="J59" s="57">
        <v>1.1299999999999999</v>
      </c>
      <c r="K59" t="s">
        <v>98</v>
      </c>
      <c r="L59" s="58">
        <v>2.4199999999999999E-2</v>
      </c>
      <c r="M59" s="58">
        <v>3.3399999999999999E-2</v>
      </c>
      <c r="N59" s="57">
        <v>2.23</v>
      </c>
      <c r="O59" s="57">
        <v>5626366</v>
      </c>
      <c r="P59" s="57">
        <v>0</v>
      </c>
      <c r="Q59" s="57">
        <v>125.4679618</v>
      </c>
      <c r="R59" s="58">
        <v>1E-4</v>
      </c>
      <c r="S59" s="58">
        <v>5.4999999999999997E-3</v>
      </c>
      <c r="T59" s="58">
        <v>1.2999999999999999E-3</v>
      </c>
    </row>
    <row r="60" spans="1:20">
      <c r="A60" t="s">
        <v>428</v>
      </c>
      <c r="B60" t="s">
        <v>429</v>
      </c>
      <c r="C60" t="s">
        <v>96</v>
      </c>
      <c r="D60" t="s">
        <v>108</v>
      </c>
      <c r="E60" t="s">
        <v>427</v>
      </c>
      <c r="F60" t="s">
        <v>305</v>
      </c>
      <c r="G60" t="s">
        <v>345</v>
      </c>
      <c r="H60" t="s">
        <v>175</v>
      </c>
      <c r="I60" s="107" t="s">
        <v>3259</v>
      </c>
      <c r="J60" s="57">
        <v>0.74</v>
      </c>
      <c r="K60" t="s">
        <v>98</v>
      </c>
      <c r="L60" s="58">
        <v>1.95E-2</v>
      </c>
      <c r="M60" s="58">
        <v>3.4299999999999997E-2</v>
      </c>
      <c r="N60" s="57">
        <v>0.55000000000000004</v>
      </c>
      <c r="O60" s="57">
        <v>5456707</v>
      </c>
      <c r="P60" s="57">
        <v>0</v>
      </c>
      <c r="Q60" s="57">
        <v>30.011888500000001</v>
      </c>
      <c r="R60" s="58">
        <v>0</v>
      </c>
      <c r="S60" s="58">
        <v>1.2999999999999999E-3</v>
      </c>
      <c r="T60" s="58">
        <v>2.9999999999999997E-4</v>
      </c>
    </row>
    <row r="61" spans="1:20">
      <c r="A61" t="s">
        <v>430</v>
      </c>
      <c r="B61" t="s">
        <v>431</v>
      </c>
      <c r="C61" t="s">
        <v>96</v>
      </c>
      <c r="D61" t="s">
        <v>108</v>
      </c>
      <c r="E61" t="s">
        <v>427</v>
      </c>
      <c r="F61" t="s">
        <v>305</v>
      </c>
      <c r="G61" t="s">
        <v>354</v>
      </c>
      <c r="H61" t="s">
        <v>127</v>
      </c>
      <c r="I61" s="107" t="s">
        <v>3259</v>
      </c>
      <c r="J61" s="57">
        <v>4.08</v>
      </c>
      <c r="K61" t="s">
        <v>98</v>
      </c>
      <c r="L61" s="58">
        <v>1.4999999999999999E-2</v>
      </c>
      <c r="M61" s="58">
        <v>3.0300000000000001E-2</v>
      </c>
      <c r="N61" s="57">
        <v>1.88</v>
      </c>
      <c r="O61" s="57">
        <v>5115050</v>
      </c>
      <c r="P61" s="57">
        <v>0</v>
      </c>
      <c r="Q61" s="57">
        <v>96.162940000000006</v>
      </c>
      <c r="R61" s="58">
        <v>1E-4</v>
      </c>
      <c r="S61" s="58">
        <v>4.1999999999999997E-3</v>
      </c>
      <c r="T61" s="58">
        <v>1E-3</v>
      </c>
    </row>
    <row r="62" spans="1:20">
      <c r="A62" t="s">
        <v>433</v>
      </c>
      <c r="B62" t="s">
        <v>434</v>
      </c>
      <c r="C62" t="s">
        <v>96</v>
      </c>
      <c r="D62" t="s">
        <v>108</v>
      </c>
      <c r="E62" t="s">
        <v>427</v>
      </c>
      <c r="F62" t="s">
        <v>305</v>
      </c>
      <c r="G62" t="s">
        <v>345</v>
      </c>
      <c r="H62" t="s">
        <v>175</v>
      </c>
      <c r="I62" s="107" t="s">
        <v>3259</v>
      </c>
      <c r="J62" s="57">
        <v>4.29</v>
      </c>
      <c r="K62" t="s">
        <v>98</v>
      </c>
      <c r="L62" s="58">
        <v>2.7799999999999998E-2</v>
      </c>
      <c r="M62" s="58">
        <v>3.1E-2</v>
      </c>
      <c r="N62" s="57">
        <v>0.57999999999999996</v>
      </c>
      <c r="O62" s="57">
        <v>5529999</v>
      </c>
      <c r="P62" s="57">
        <v>0</v>
      </c>
      <c r="Q62" s="57">
        <v>32.073994200000001</v>
      </c>
      <c r="R62" s="58">
        <v>0</v>
      </c>
      <c r="S62" s="58">
        <v>1.4E-3</v>
      </c>
      <c r="T62" s="58">
        <v>2.9999999999999997E-4</v>
      </c>
    </row>
    <row r="63" spans="1:20">
      <c r="A63" t="s">
        <v>435</v>
      </c>
      <c r="B63" t="s">
        <v>436</v>
      </c>
      <c r="C63" t="s">
        <v>96</v>
      </c>
      <c r="D63" t="s">
        <v>108</v>
      </c>
      <c r="E63" t="s">
        <v>437</v>
      </c>
      <c r="F63" t="s">
        <v>305</v>
      </c>
      <c r="G63" t="s">
        <v>354</v>
      </c>
      <c r="H63" t="s">
        <v>127</v>
      </c>
      <c r="I63" s="107" t="s">
        <v>3259</v>
      </c>
      <c r="J63" s="57">
        <v>2.29</v>
      </c>
      <c r="K63" t="s">
        <v>98</v>
      </c>
      <c r="L63" s="58">
        <v>2.5899999999999999E-2</v>
      </c>
      <c r="M63" s="58">
        <v>2.75E-2</v>
      </c>
      <c r="N63" s="57">
        <v>2.88</v>
      </c>
      <c r="O63" s="57">
        <v>5628861</v>
      </c>
      <c r="P63" s="57">
        <v>0</v>
      </c>
      <c r="Q63" s="57">
        <v>162.11119679999999</v>
      </c>
      <c r="R63" s="58">
        <v>1E-4</v>
      </c>
      <c r="S63" s="58">
        <v>7.1999999999999998E-3</v>
      </c>
      <c r="T63" s="58">
        <v>1.6999999999999999E-3</v>
      </c>
    </row>
    <row r="64" spans="1:20">
      <c r="A64" t="s">
        <v>438</v>
      </c>
      <c r="B64" t="s">
        <v>439</v>
      </c>
      <c r="C64" t="s">
        <v>96</v>
      </c>
      <c r="D64" t="s">
        <v>108</v>
      </c>
      <c r="E64" t="s">
        <v>437</v>
      </c>
      <c r="F64" t="s">
        <v>305</v>
      </c>
      <c r="G64" t="s">
        <v>354</v>
      </c>
      <c r="H64" t="s">
        <v>127</v>
      </c>
      <c r="I64" s="107" t="s">
        <v>3259</v>
      </c>
      <c r="J64" s="57">
        <v>5.42</v>
      </c>
      <c r="K64" t="s">
        <v>98</v>
      </c>
      <c r="L64" s="58">
        <v>3.7100000000000001E-2</v>
      </c>
      <c r="M64" s="58">
        <v>3.3399999999999999E-2</v>
      </c>
      <c r="N64" s="57">
        <v>1.05</v>
      </c>
      <c r="O64" s="57">
        <v>5095555</v>
      </c>
      <c r="P64" s="57">
        <v>0</v>
      </c>
      <c r="Q64" s="57">
        <v>53.503327499999997</v>
      </c>
      <c r="R64" s="58">
        <v>1E-4</v>
      </c>
      <c r="S64" s="58">
        <v>2.3999999999999998E-3</v>
      </c>
      <c r="T64" s="58">
        <v>5.9999999999999995E-4</v>
      </c>
    </row>
    <row r="65" spans="1:20">
      <c r="A65" t="s">
        <v>440</v>
      </c>
      <c r="B65" t="s">
        <v>441</v>
      </c>
      <c r="C65" t="s">
        <v>96</v>
      </c>
      <c r="D65" t="s">
        <v>108</v>
      </c>
      <c r="E65" t="s">
        <v>437</v>
      </c>
      <c r="F65" t="s">
        <v>305</v>
      </c>
      <c r="G65" t="s">
        <v>354</v>
      </c>
      <c r="H65" t="s">
        <v>127</v>
      </c>
      <c r="I65" s="107" t="s">
        <v>3259</v>
      </c>
      <c r="J65" s="57">
        <v>2.5299999999999998</v>
      </c>
      <c r="K65" t="s">
        <v>98</v>
      </c>
      <c r="L65" s="58">
        <v>2.9700000000000001E-2</v>
      </c>
      <c r="M65" s="58">
        <v>3.09E-2</v>
      </c>
      <c r="N65" s="57">
        <v>1.1399999999999999</v>
      </c>
      <c r="O65" s="57">
        <v>5615315</v>
      </c>
      <c r="P65" s="57">
        <v>0</v>
      </c>
      <c r="Q65" s="57">
        <v>64.014590999999996</v>
      </c>
      <c r="R65" s="58">
        <v>1E-4</v>
      </c>
      <c r="S65" s="58">
        <v>2.8E-3</v>
      </c>
      <c r="T65" s="58">
        <v>6.9999999999999999E-4</v>
      </c>
    </row>
    <row r="66" spans="1:20">
      <c r="A66" t="s">
        <v>442</v>
      </c>
      <c r="B66" t="s">
        <v>443</v>
      </c>
      <c r="C66" t="s">
        <v>96</v>
      </c>
      <c r="D66" t="s">
        <v>108</v>
      </c>
      <c r="E66" t="s">
        <v>437</v>
      </c>
      <c r="F66" t="s">
        <v>305</v>
      </c>
      <c r="G66" t="s">
        <v>354</v>
      </c>
      <c r="H66" t="s">
        <v>127</v>
      </c>
      <c r="I66" s="107" t="s">
        <v>3259</v>
      </c>
      <c r="J66" s="57">
        <v>4.0999999999999996</v>
      </c>
      <c r="K66" t="s">
        <v>98</v>
      </c>
      <c r="L66" s="58">
        <v>8.3999999999999995E-3</v>
      </c>
      <c r="M66" s="58">
        <v>2.9100000000000001E-2</v>
      </c>
      <c r="N66" s="57">
        <v>0.74</v>
      </c>
      <c r="O66" s="57">
        <v>5012995</v>
      </c>
      <c r="P66" s="57">
        <v>0</v>
      </c>
      <c r="Q66" s="57">
        <v>37.096162999999997</v>
      </c>
      <c r="R66" s="58">
        <v>1E-4</v>
      </c>
      <c r="S66" s="58">
        <v>1.6000000000000001E-3</v>
      </c>
      <c r="T66" s="58">
        <v>4.0000000000000002E-4</v>
      </c>
    </row>
    <row r="67" spans="1:20">
      <c r="A67" t="s">
        <v>444</v>
      </c>
      <c r="B67" t="s">
        <v>445</v>
      </c>
      <c r="C67" t="s">
        <v>96</v>
      </c>
      <c r="D67" t="s">
        <v>108</v>
      </c>
      <c r="E67" t="s">
        <v>437</v>
      </c>
      <c r="F67" t="s">
        <v>305</v>
      </c>
      <c r="G67" t="s">
        <v>354</v>
      </c>
      <c r="H67" t="s">
        <v>127</v>
      </c>
      <c r="I67" s="107" t="s">
        <v>3259</v>
      </c>
      <c r="J67" s="57">
        <v>4.62</v>
      </c>
      <c r="K67" t="s">
        <v>98</v>
      </c>
      <c r="L67" s="58">
        <v>3.09E-2</v>
      </c>
      <c r="M67" s="58">
        <v>3.1699999999999999E-2</v>
      </c>
      <c r="N67" s="57">
        <v>1.75</v>
      </c>
      <c r="O67" s="57">
        <v>5168240</v>
      </c>
      <c r="P67" s="57">
        <v>0</v>
      </c>
      <c r="Q67" s="57">
        <v>90.444199999999995</v>
      </c>
      <c r="R67" s="58">
        <v>1E-4</v>
      </c>
      <c r="S67" s="58">
        <v>4.0000000000000001E-3</v>
      </c>
      <c r="T67" s="58">
        <v>8.9999999999999998E-4</v>
      </c>
    </row>
    <row r="68" spans="1:20">
      <c r="A68" t="s">
        <v>446</v>
      </c>
      <c r="B68" t="s">
        <v>447</v>
      </c>
      <c r="C68" t="s">
        <v>96</v>
      </c>
      <c r="D68" t="s">
        <v>108</v>
      </c>
      <c r="E68" t="s">
        <v>437</v>
      </c>
      <c r="F68" t="s">
        <v>305</v>
      </c>
      <c r="G68" t="s">
        <v>354</v>
      </c>
      <c r="H68" t="s">
        <v>127</v>
      </c>
      <c r="I68" s="107" t="s">
        <v>3259</v>
      </c>
      <c r="J68" s="57">
        <v>1.23</v>
      </c>
      <c r="K68" t="s">
        <v>98</v>
      </c>
      <c r="L68" s="58">
        <v>2.0199999999999999E-2</v>
      </c>
      <c r="M68" s="58">
        <v>2.0500000000000001E-2</v>
      </c>
      <c r="N68" s="57">
        <v>1.3</v>
      </c>
      <c r="O68" s="57">
        <v>5652776</v>
      </c>
      <c r="P68" s="57">
        <v>0</v>
      </c>
      <c r="Q68" s="57">
        <v>73.486087999999995</v>
      </c>
      <c r="R68" s="58">
        <v>1E-4</v>
      </c>
      <c r="S68" s="58">
        <v>3.2000000000000002E-3</v>
      </c>
      <c r="T68" s="58">
        <v>8.0000000000000004E-4</v>
      </c>
    </row>
    <row r="69" spans="1:20">
      <c r="A69" t="s">
        <v>448</v>
      </c>
      <c r="B69" t="s">
        <v>449</v>
      </c>
      <c r="C69" t="s">
        <v>96</v>
      </c>
      <c r="D69" t="s">
        <v>108</v>
      </c>
      <c r="E69" t="s">
        <v>450</v>
      </c>
      <c r="F69" t="s">
        <v>110</v>
      </c>
      <c r="G69" t="s">
        <v>345</v>
      </c>
      <c r="H69" t="s">
        <v>175</v>
      </c>
      <c r="I69" s="107" t="s">
        <v>3259</v>
      </c>
      <c r="J69" s="57">
        <v>1.32</v>
      </c>
      <c r="K69" t="s">
        <v>98</v>
      </c>
      <c r="L69" s="58">
        <v>1.7999999999999999E-2</v>
      </c>
      <c r="M69" s="58">
        <v>2.0899999999999998E-2</v>
      </c>
      <c r="N69" s="57">
        <v>52744.29</v>
      </c>
      <c r="O69" s="57">
        <v>111.63</v>
      </c>
      <c r="P69" s="57">
        <v>0</v>
      </c>
      <c r="Q69" s="57">
        <v>58.878450927000003</v>
      </c>
      <c r="R69" s="58">
        <v>1E-4</v>
      </c>
      <c r="S69" s="58">
        <v>2.5999999999999999E-3</v>
      </c>
      <c r="T69" s="58">
        <v>5.9999999999999995E-4</v>
      </c>
    </row>
    <row r="70" spans="1:20">
      <c r="A70" t="s">
        <v>451</v>
      </c>
      <c r="B70" t="s">
        <v>452</v>
      </c>
      <c r="C70" t="s">
        <v>96</v>
      </c>
      <c r="D70" t="s">
        <v>108</v>
      </c>
      <c r="E70" t="s">
        <v>450</v>
      </c>
      <c r="F70" t="s">
        <v>110</v>
      </c>
      <c r="G70" t="s">
        <v>345</v>
      </c>
      <c r="H70" t="s">
        <v>175</v>
      </c>
      <c r="I70" s="107" t="s">
        <v>3259</v>
      </c>
      <c r="J70" s="57">
        <v>3.83</v>
      </c>
      <c r="K70" t="s">
        <v>98</v>
      </c>
      <c r="L70" s="58">
        <v>2.1999999999999999E-2</v>
      </c>
      <c r="M70" s="58">
        <v>2.7900000000000001E-2</v>
      </c>
      <c r="N70" s="57">
        <v>43708.57</v>
      </c>
      <c r="O70" s="57">
        <v>100.93</v>
      </c>
      <c r="P70" s="57">
        <v>0</v>
      </c>
      <c r="Q70" s="57">
        <v>44.115059701</v>
      </c>
      <c r="R70" s="58">
        <v>2.0000000000000001E-4</v>
      </c>
      <c r="S70" s="58">
        <v>1.9E-3</v>
      </c>
      <c r="T70" s="58">
        <v>5.0000000000000001E-4</v>
      </c>
    </row>
    <row r="71" spans="1:20">
      <c r="A71" t="s">
        <v>453</v>
      </c>
      <c r="B71" t="s">
        <v>454</v>
      </c>
      <c r="C71" t="s">
        <v>96</v>
      </c>
      <c r="D71" t="s">
        <v>108</v>
      </c>
      <c r="E71" t="s">
        <v>455</v>
      </c>
      <c r="F71" t="s">
        <v>332</v>
      </c>
      <c r="G71" t="s">
        <v>456</v>
      </c>
      <c r="H71" t="s">
        <v>175</v>
      </c>
      <c r="I71" s="107" t="s">
        <v>3259</v>
      </c>
      <c r="J71" s="57">
        <v>1.99</v>
      </c>
      <c r="K71" t="s">
        <v>98</v>
      </c>
      <c r="L71" s="58">
        <v>1.4E-2</v>
      </c>
      <c r="M71" s="58">
        <v>2.6100000000000002E-2</v>
      </c>
      <c r="N71" s="57">
        <v>67245.13</v>
      </c>
      <c r="O71" s="57">
        <v>109.74</v>
      </c>
      <c r="P71" s="57">
        <v>0</v>
      </c>
      <c r="Q71" s="57">
        <v>73.794805662000002</v>
      </c>
      <c r="R71" s="58">
        <v>1E-4</v>
      </c>
      <c r="S71" s="58">
        <v>3.3E-3</v>
      </c>
      <c r="T71" s="58">
        <v>8.0000000000000004E-4</v>
      </c>
    </row>
    <row r="72" spans="1:20">
      <c r="A72" t="s">
        <v>457</v>
      </c>
      <c r="B72" t="s">
        <v>458</v>
      </c>
      <c r="C72" t="s">
        <v>96</v>
      </c>
      <c r="D72" t="s">
        <v>108</v>
      </c>
      <c r="E72" t="s">
        <v>384</v>
      </c>
      <c r="F72" t="s">
        <v>332</v>
      </c>
      <c r="G72" t="s">
        <v>456</v>
      </c>
      <c r="H72" t="s">
        <v>175</v>
      </c>
      <c r="I72" s="107" t="s">
        <v>3259</v>
      </c>
      <c r="J72" s="57">
        <v>1.94</v>
      </c>
      <c r="K72" t="s">
        <v>98</v>
      </c>
      <c r="L72" s="58">
        <v>2.1499999999999998E-2</v>
      </c>
      <c r="M72" s="58">
        <v>2.7E-2</v>
      </c>
      <c r="N72" s="57">
        <v>199304.14</v>
      </c>
      <c r="O72" s="57">
        <v>112.03</v>
      </c>
      <c r="P72" s="57">
        <v>0</v>
      </c>
      <c r="Q72" s="57">
        <v>223.28042804200001</v>
      </c>
      <c r="R72" s="58">
        <v>1E-4</v>
      </c>
      <c r="S72" s="58">
        <v>9.7999999999999997E-3</v>
      </c>
      <c r="T72" s="58">
        <v>2.3E-3</v>
      </c>
    </row>
    <row r="73" spans="1:20">
      <c r="A73" t="s">
        <v>459</v>
      </c>
      <c r="B73" t="s">
        <v>460</v>
      </c>
      <c r="C73" t="s">
        <v>96</v>
      </c>
      <c r="D73" t="s">
        <v>108</v>
      </c>
      <c r="E73" t="s">
        <v>384</v>
      </c>
      <c r="F73" t="s">
        <v>332</v>
      </c>
      <c r="G73" t="s">
        <v>456</v>
      </c>
      <c r="H73" t="s">
        <v>175</v>
      </c>
      <c r="I73" s="107" t="s">
        <v>3259</v>
      </c>
      <c r="J73" s="57">
        <v>6.99</v>
      </c>
      <c r="K73" t="s">
        <v>98</v>
      </c>
      <c r="L73" s="58">
        <v>1.15E-2</v>
      </c>
      <c r="M73" s="58">
        <v>3.5000000000000003E-2</v>
      </c>
      <c r="N73" s="57">
        <v>128090.07</v>
      </c>
      <c r="O73" s="57">
        <v>94.63</v>
      </c>
      <c r="P73" s="57">
        <v>0</v>
      </c>
      <c r="Q73" s="57">
        <v>121.211633241</v>
      </c>
      <c r="R73" s="58">
        <v>2.9999999999999997E-4</v>
      </c>
      <c r="S73" s="58">
        <v>5.3E-3</v>
      </c>
      <c r="T73" s="58">
        <v>1.1999999999999999E-3</v>
      </c>
    </row>
    <row r="74" spans="1:20">
      <c r="A74" t="s">
        <v>462</v>
      </c>
      <c r="B74" t="s">
        <v>463</v>
      </c>
      <c r="C74" t="s">
        <v>96</v>
      </c>
      <c r="D74" t="s">
        <v>108</v>
      </c>
      <c r="E74" t="s">
        <v>464</v>
      </c>
      <c r="F74" t="s">
        <v>465</v>
      </c>
      <c r="G74" t="s">
        <v>456</v>
      </c>
      <c r="H74" t="s">
        <v>175</v>
      </c>
      <c r="I74" s="107" t="s">
        <v>3259</v>
      </c>
      <c r="J74" s="57">
        <v>5.92</v>
      </c>
      <c r="K74" t="s">
        <v>98</v>
      </c>
      <c r="L74" s="58">
        <v>5.1499999999999997E-2</v>
      </c>
      <c r="M74" s="58">
        <v>2.9499999999999998E-2</v>
      </c>
      <c r="N74" s="57">
        <v>256716.99</v>
      </c>
      <c r="O74" s="57">
        <v>153</v>
      </c>
      <c r="P74" s="57">
        <v>0</v>
      </c>
      <c r="Q74" s="57">
        <v>392.77699469999999</v>
      </c>
      <c r="R74" s="58">
        <v>1E-4</v>
      </c>
      <c r="S74" s="58">
        <v>1.7299999999999999E-2</v>
      </c>
      <c r="T74" s="58">
        <v>4.0000000000000001E-3</v>
      </c>
    </row>
    <row r="75" spans="1:20">
      <c r="A75" t="s">
        <v>466</v>
      </c>
      <c r="B75" t="s">
        <v>467</v>
      </c>
      <c r="C75" t="s">
        <v>96</v>
      </c>
      <c r="D75" t="s">
        <v>108</v>
      </c>
      <c r="E75" t="s">
        <v>468</v>
      </c>
      <c r="F75" t="s">
        <v>113</v>
      </c>
      <c r="G75" t="s">
        <v>469</v>
      </c>
      <c r="H75" t="s">
        <v>127</v>
      </c>
      <c r="I75" s="107" t="s">
        <v>3259</v>
      </c>
      <c r="J75" s="57">
        <v>1.39</v>
      </c>
      <c r="K75" t="s">
        <v>98</v>
      </c>
      <c r="L75" s="58">
        <v>2.1999999999999999E-2</v>
      </c>
      <c r="M75" s="58">
        <v>1.72E-2</v>
      </c>
      <c r="N75" s="57">
        <v>865.86</v>
      </c>
      <c r="O75" s="57">
        <v>112.59</v>
      </c>
      <c r="P75" s="57">
        <v>0</v>
      </c>
      <c r="Q75" s="57">
        <v>0.97487177400000002</v>
      </c>
      <c r="R75" s="58">
        <v>0</v>
      </c>
      <c r="S75" s="58">
        <v>0</v>
      </c>
      <c r="T75" s="58">
        <v>0</v>
      </c>
    </row>
    <row r="76" spans="1:20">
      <c r="A76" t="s">
        <v>470</v>
      </c>
      <c r="B76" t="s">
        <v>471</v>
      </c>
      <c r="C76" t="s">
        <v>96</v>
      </c>
      <c r="D76" t="s">
        <v>108</v>
      </c>
      <c r="E76" t="s">
        <v>468</v>
      </c>
      <c r="F76" t="s">
        <v>113</v>
      </c>
      <c r="G76" t="s">
        <v>469</v>
      </c>
      <c r="H76" t="s">
        <v>127</v>
      </c>
      <c r="I76" s="107" t="s">
        <v>3259</v>
      </c>
      <c r="J76" s="57">
        <v>4.24</v>
      </c>
      <c r="K76" t="s">
        <v>98</v>
      </c>
      <c r="L76" s="58">
        <v>1.7000000000000001E-2</v>
      </c>
      <c r="M76" s="58">
        <v>2.23E-2</v>
      </c>
      <c r="N76" s="57">
        <v>1229.3</v>
      </c>
      <c r="O76" s="57">
        <v>107.55</v>
      </c>
      <c r="P76" s="57">
        <v>0</v>
      </c>
      <c r="Q76" s="57">
        <v>1.3221121499999999</v>
      </c>
      <c r="R76" s="58">
        <v>0</v>
      </c>
      <c r="S76" s="58">
        <v>1E-4</v>
      </c>
      <c r="T76" s="58">
        <v>0</v>
      </c>
    </row>
    <row r="77" spans="1:20">
      <c r="A77" t="s">
        <v>472</v>
      </c>
      <c r="B77" t="s">
        <v>473</v>
      </c>
      <c r="C77" t="s">
        <v>96</v>
      </c>
      <c r="D77" t="s">
        <v>108</v>
      </c>
      <c r="E77" t="s">
        <v>468</v>
      </c>
      <c r="F77" t="s">
        <v>113</v>
      </c>
      <c r="G77" t="s">
        <v>469</v>
      </c>
      <c r="H77" t="s">
        <v>127</v>
      </c>
      <c r="I77" s="107" t="s">
        <v>3259</v>
      </c>
      <c r="J77" s="57">
        <v>9.08</v>
      </c>
      <c r="K77" t="s">
        <v>98</v>
      </c>
      <c r="L77" s="58">
        <v>5.7999999999999996E-3</v>
      </c>
      <c r="M77" s="58">
        <v>2.81E-2</v>
      </c>
      <c r="N77" s="57">
        <v>23145.32</v>
      </c>
      <c r="O77" s="57">
        <v>89.1</v>
      </c>
      <c r="P77" s="57">
        <v>0</v>
      </c>
      <c r="Q77" s="57">
        <v>20.622480119999999</v>
      </c>
      <c r="R77" s="58">
        <v>0</v>
      </c>
      <c r="S77" s="58">
        <v>8.9999999999999998E-4</v>
      </c>
      <c r="T77" s="58">
        <v>2.0000000000000001E-4</v>
      </c>
    </row>
    <row r="78" spans="1:20">
      <c r="A78" t="s">
        <v>474</v>
      </c>
      <c r="B78" t="s">
        <v>475</v>
      </c>
      <c r="C78" t="s">
        <v>96</v>
      </c>
      <c r="D78" t="s">
        <v>108</v>
      </c>
      <c r="E78" t="s">
        <v>411</v>
      </c>
      <c r="F78" t="s">
        <v>332</v>
      </c>
      <c r="G78" t="s">
        <v>469</v>
      </c>
      <c r="H78" t="s">
        <v>127</v>
      </c>
      <c r="I78" s="107" t="s">
        <v>3259</v>
      </c>
      <c r="J78" s="57">
        <v>1.92</v>
      </c>
      <c r="K78" t="s">
        <v>98</v>
      </c>
      <c r="L78" s="58">
        <v>1.95E-2</v>
      </c>
      <c r="M78" s="58">
        <v>2.5100000000000001E-2</v>
      </c>
      <c r="N78" s="57">
        <v>54454.58</v>
      </c>
      <c r="O78" s="57">
        <v>111.32</v>
      </c>
      <c r="P78" s="57">
        <v>0</v>
      </c>
      <c r="Q78" s="57">
        <v>60.618838455999999</v>
      </c>
      <c r="R78" s="58">
        <v>1E-4</v>
      </c>
      <c r="S78" s="58">
        <v>2.7000000000000001E-3</v>
      </c>
      <c r="T78" s="58">
        <v>5.9999999999999995E-4</v>
      </c>
    </row>
    <row r="79" spans="1:20">
      <c r="A79" t="s">
        <v>476</v>
      </c>
      <c r="B79" t="s">
        <v>477</v>
      </c>
      <c r="C79" t="s">
        <v>96</v>
      </c>
      <c r="D79" t="s">
        <v>108</v>
      </c>
      <c r="E79" t="s">
        <v>411</v>
      </c>
      <c r="F79" t="s">
        <v>332</v>
      </c>
      <c r="G79" t="s">
        <v>469</v>
      </c>
      <c r="H79" t="s">
        <v>127</v>
      </c>
      <c r="I79" s="107" t="s">
        <v>3259</v>
      </c>
      <c r="J79" s="57">
        <v>4.9000000000000004</v>
      </c>
      <c r="K79" t="s">
        <v>98</v>
      </c>
      <c r="L79" s="58">
        <v>1.17E-2</v>
      </c>
      <c r="M79" s="58">
        <v>3.39E-2</v>
      </c>
      <c r="N79" s="57">
        <v>16290.37</v>
      </c>
      <c r="O79" s="57">
        <v>100.03</v>
      </c>
      <c r="P79" s="57">
        <v>0</v>
      </c>
      <c r="Q79" s="57">
        <v>16.295257111000002</v>
      </c>
      <c r="R79" s="58">
        <v>0</v>
      </c>
      <c r="S79" s="58">
        <v>6.9999999999999999E-4</v>
      </c>
      <c r="T79" s="58">
        <v>2.0000000000000001E-4</v>
      </c>
    </row>
    <row r="80" spans="1:20">
      <c r="A80" t="s">
        <v>478</v>
      </c>
      <c r="B80" t="s">
        <v>479</v>
      </c>
      <c r="C80" t="s">
        <v>96</v>
      </c>
      <c r="D80" t="s">
        <v>108</v>
      </c>
      <c r="E80" t="s">
        <v>411</v>
      </c>
      <c r="F80" t="s">
        <v>332</v>
      </c>
      <c r="G80" t="s">
        <v>469</v>
      </c>
      <c r="H80" t="s">
        <v>127</v>
      </c>
      <c r="I80" s="107" t="s">
        <v>3259</v>
      </c>
      <c r="J80" s="57">
        <v>4.92</v>
      </c>
      <c r="K80" t="s">
        <v>98</v>
      </c>
      <c r="L80" s="58">
        <v>1.3299999999999999E-2</v>
      </c>
      <c r="M80" s="58">
        <v>3.39E-2</v>
      </c>
      <c r="N80" s="57">
        <v>248085.75</v>
      </c>
      <c r="O80" s="57">
        <v>101.09</v>
      </c>
      <c r="P80" s="57">
        <v>0</v>
      </c>
      <c r="Q80" s="57">
        <v>250.789884675</v>
      </c>
      <c r="R80" s="58">
        <v>2.0000000000000001E-4</v>
      </c>
      <c r="S80" s="58">
        <v>1.11E-2</v>
      </c>
      <c r="T80" s="58">
        <v>2.5999999999999999E-3</v>
      </c>
    </row>
    <row r="81" spans="1:20">
      <c r="A81" t="s">
        <v>480</v>
      </c>
      <c r="B81" t="s">
        <v>481</v>
      </c>
      <c r="C81" t="s">
        <v>96</v>
      </c>
      <c r="D81" t="s">
        <v>108</v>
      </c>
      <c r="E81" t="s">
        <v>411</v>
      </c>
      <c r="F81" t="s">
        <v>332</v>
      </c>
      <c r="G81" t="s">
        <v>456</v>
      </c>
      <c r="H81" t="s">
        <v>175</v>
      </c>
      <c r="I81" s="107" t="s">
        <v>3259</v>
      </c>
      <c r="J81" s="57">
        <v>5.6</v>
      </c>
      <c r="K81" t="s">
        <v>98</v>
      </c>
      <c r="L81" s="58">
        <v>1.8700000000000001E-2</v>
      </c>
      <c r="M81" s="58">
        <v>3.5200000000000002E-2</v>
      </c>
      <c r="N81" s="57">
        <v>135457.65</v>
      </c>
      <c r="O81" s="57">
        <v>97.98</v>
      </c>
      <c r="P81" s="57">
        <v>0</v>
      </c>
      <c r="Q81" s="57">
        <v>132.72140547000001</v>
      </c>
      <c r="R81" s="58">
        <v>2.0000000000000001E-4</v>
      </c>
      <c r="S81" s="58">
        <v>5.8999999999999999E-3</v>
      </c>
      <c r="T81" s="58">
        <v>1.4E-3</v>
      </c>
    </row>
    <row r="82" spans="1:20">
      <c r="A82" t="s">
        <v>482</v>
      </c>
      <c r="B82" t="s">
        <v>483</v>
      </c>
      <c r="C82" t="s">
        <v>96</v>
      </c>
      <c r="D82" t="s">
        <v>108</v>
      </c>
      <c r="E82" t="s">
        <v>411</v>
      </c>
      <c r="F82" t="s">
        <v>332</v>
      </c>
      <c r="G82" t="s">
        <v>469</v>
      </c>
      <c r="H82" t="s">
        <v>127</v>
      </c>
      <c r="I82" s="107" t="s">
        <v>3259</v>
      </c>
      <c r="J82" s="57">
        <v>3.24</v>
      </c>
      <c r="K82" t="s">
        <v>98</v>
      </c>
      <c r="L82" s="58">
        <v>3.3500000000000002E-2</v>
      </c>
      <c r="M82" s="58">
        <v>2.81E-2</v>
      </c>
      <c r="N82" s="57">
        <v>56073.31</v>
      </c>
      <c r="O82" s="57">
        <v>114.41</v>
      </c>
      <c r="P82" s="57">
        <v>0</v>
      </c>
      <c r="Q82" s="57">
        <v>64.153473970999997</v>
      </c>
      <c r="R82" s="58">
        <v>1E-4</v>
      </c>
      <c r="S82" s="58">
        <v>2.8E-3</v>
      </c>
      <c r="T82" s="58">
        <v>6.9999999999999999E-4</v>
      </c>
    </row>
    <row r="83" spans="1:20">
      <c r="A83" t="s">
        <v>484</v>
      </c>
      <c r="B83" t="s">
        <v>485</v>
      </c>
      <c r="C83" t="s">
        <v>96</v>
      </c>
      <c r="D83" t="s">
        <v>108</v>
      </c>
      <c r="E83" t="s">
        <v>486</v>
      </c>
      <c r="F83" t="s">
        <v>305</v>
      </c>
      <c r="G83" t="s">
        <v>469</v>
      </c>
      <c r="H83" t="s">
        <v>127</v>
      </c>
      <c r="I83" s="107" t="s">
        <v>3259</v>
      </c>
      <c r="J83" s="57">
        <v>4.13</v>
      </c>
      <c r="K83" t="s">
        <v>98</v>
      </c>
      <c r="L83" s="58">
        <v>1.09E-2</v>
      </c>
      <c r="M83" s="58">
        <v>3.4599999999999999E-2</v>
      </c>
      <c r="N83" s="57">
        <v>2.31</v>
      </c>
      <c r="O83" s="57">
        <v>4925250</v>
      </c>
      <c r="P83" s="57">
        <v>0</v>
      </c>
      <c r="Q83" s="57">
        <v>113.773275</v>
      </c>
      <c r="R83" s="58">
        <v>1E-4</v>
      </c>
      <c r="S83" s="58">
        <v>5.0000000000000001E-3</v>
      </c>
      <c r="T83" s="58">
        <v>1.1999999999999999E-3</v>
      </c>
    </row>
    <row r="84" spans="1:20">
      <c r="A84" t="s">
        <v>487</v>
      </c>
      <c r="B84" t="s">
        <v>488</v>
      </c>
      <c r="C84" t="s">
        <v>96</v>
      </c>
      <c r="D84" t="s">
        <v>108</v>
      </c>
      <c r="E84" t="s">
        <v>486</v>
      </c>
      <c r="F84" t="s">
        <v>305</v>
      </c>
      <c r="G84" t="s">
        <v>469</v>
      </c>
      <c r="H84" t="s">
        <v>127</v>
      </c>
      <c r="I84" s="107" t="s">
        <v>3259</v>
      </c>
      <c r="J84" s="57">
        <v>4.7699999999999996</v>
      </c>
      <c r="K84" t="s">
        <v>98</v>
      </c>
      <c r="L84" s="58">
        <v>2.9899999999999999E-2</v>
      </c>
      <c r="M84" s="58">
        <v>3.4500000000000003E-2</v>
      </c>
      <c r="N84" s="57">
        <v>1.89</v>
      </c>
      <c r="O84" s="57">
        <v>5209470</v>
      </c>
      <c r="P84" s="57">
        <v>0</v>
      </c>
      <c r="Q84" s="57">
        <v>98.458983000000003</v>
      </c>
      <c r="R84" s="58">
        <v>1E-4</v>
      </c>
      <c r="S84" s="58">
        <v>4.3E-3</v>
      </c>
      <c r="T84" s="58">
        <v>1E-3</v>
      </c>
    </row>
    <row r="85" spans="1:20">
      <c r="A85" t="s">
        <v>490</v>
      </c>
      <c r="B85" t="s">
        <v>491</v>
      </c>
      <c r="C85" t="s">
        <v>96</v>
      </c>
      <c r="D85" t="s">
        <v>108</v>
      </c>
      <c r="E85" t="s">
        <v>486</v>
      </c>
      <c r="F85" t="s">
        <v>305</v>
      </c>
      <c r="G85" t="s">
        <v>469</v>
      </c>
      <c r="H85" t="s">
        <v>127</v>
      </c>
      <c r="I85" s="107" t="s">
        <v>3259</v>
      </c>
      <c r="J85" s="57">
        <v>2.4</v>
      </c>
      <c r="K85" t="s">
        <v>98</v>
      </c>
      <c r="L85" s="58">
        <v>2.3199999999999998E-2</v>
      </c>
      <c r="M85" s="58">
        <v>2.5499999999999998E-2</v>
      </c>
      <c r="N85" s="57">
        <v>0.27</v>
      </c>
      <c r="O85" s="57">
        <v>5612952</v>
      </c>
      <c r="P85" s="57">
        <v>0</v>
      </c>
      <c r="Q85" s="57">
        <v>15.1549704</v>
      </c>
      <c r="R85" s="58">
        <v>0</v>
      </c>
      <c r="S85" s="58">
        <v>6.9999999999999999E-4</v>
      </c>
      <c r="T85" s="58">
        <v>2.0000000000000001E-4</v>
      </c>
    </row>
    <row r="86" spans="1:20">
      <c r="A86" t="s">
        <v>492</v>
      </c>
      <c r="B86" t="s">
        <v>493</v>
      </c>
      <c r="C86" t="s">
        <v>96</v>
      </c>
      <c r="D86" t="s">
        <v>108</v>
      </c>
      <c r="E86" t="s">
        <v>494</v>
      </c>
      <c r="F86" t="s">
        <v>305</v>
      </c>
      <c r="G86" t="s">
        <v>469</v>
      </c>
      <c r="H86" t="s">
        <v>127</v>
      </c>
      <c r="I86" s="107" t="s">
        <v>3259</v>
      </c>
      <c r="J86" s="57">
        <v>2.42</v>
      </c>
      <c r="K86" t="s">
        <v>98</v>
      </c>
      <c r="L86" s="58">
        <v>2.4199999999999999E-2</v>
      </c>
      <c r="M86" s="58">
        <v>2.86E-2</v>
      </c>
      <c r="N86" s="57">
        <v>2.68</v>
      </c>
      <c r="O86" s="57">
        <v>5585000</v>
      </c>
      <c r="P86" s="57">
        <v>0</v>
      </c>
      <c r="Q86" s="57">
        <v>149.678</v>
      </c>
      <c r="R86" s="58">
        <v>1E-4</v>
      </c>
      <c r="S86" s="58">
        <v>6.6E-3</v>
      </c>
      <c r="T86" s="58">
        <v>1.5E-3</v>
      </c>
    </row>
    <row r="87" spans="1:20">
      <c r="A87" t="s">
        <v>495</v>
      </c>
      <c r="B87" t="s">
        <v>496</v>
      </c>
      <c r="C87" t="s">
        <v>96</v>
      </c>
      <c r="D87" t="s">
        <v>108</v>
      </c>
      <c r="E87" t="s">
        <v>494</v>
      </c>
      <c r="F87" t="s">
        <v>305</v>
      </c>
      <c r="G87" t="s">
        <v>469</v>
      </c>
      <c r="H87" t="s">
        <v>127</v>
      </c>
      <c r="I87" s="107" t="s">
        <v>3259</v>
      </c>
      <c r="J87" s="57">
        <v>1.8</v>
      </c>
      <c r="K87" t="s">
        <v>98</v>
      </c>
      <c r="L87" s="58">
        <v>1.46E-2</v>
      </c>
      <c r="M87" s="58">
        <v>2.4500000000000001E-2</v>
      </c>
      <c r="N87" s="57">
        <v>2.6</v>
      </c>
      <c r="O87" s="57">
        <v>5454999</v>
      </c>
      <c r="P87" s="57">
        <v>0</v>
      </c>
      <c r="Q87" s="57">
        <v>141.82997399999999</v>
      </c>
      <c r="R87" s="58">
        <v>1E-4</v>
      </c>
      <c r="S87" s="58">
        <v>6.3E-3</v>
      </c>
      <c r="T87" s="58">
        <v>1.5E-3</v>
      </c>
    </row>
    <row r="88" spans="1:20">
      <c r="A88" t="s">
        <v>497</v>
      </c>
      <c r="B88" t="s">
        <v>498</v>
      </c>
      <c r="C88" t="s">
        <v>96</v>
      </c>
      <c r="D88" t="s">
        <v>108</v>
      </c>
      <c r="E88" t="s">
        <v>494</v>
      </c>
      <c r="F88" t="s">
        <v>305</v>
      </c>
      <c r="G88" t="s">
        <v>469</v>
      </c>
      <c r="H88" t="s">
        <v>127</v>
      </c>
      <c r="I88" s="107" t="s">
        <v>3259</v>
      </c>
      <c r="J88" s="57">
        <v>3.81</v>
      </c>
      <c r="K88" t="s">
        <v>98</v>
      </c>
      <c r="L88" s="58">
        <v>2E-3</v>
      </c>
      <c r="M88" s="58">
        <v>3.0599999999999999E-2</v>
      </c>
      <c r="N88" s="57">
        <v>1.6</v>
      </c>
      <c r="O88" s="57">
        <v>4882000</v>
      </c>
      <c r="P88" s="57">
        <v>0</v>
      </c>
      <c r="Q88" s="57">
        <v>78.111999999999995</v>
      </c>
      <c r="R88" s="58">
        <v>1E-4</v>
      </c>
      <c r="S88" s="58">
        <v>3.3999999999999998E-3</v>
      </c>
      <c r="T88" s="58">
        <v>8.0000000000000004E-4</v>
      </c>
    </row>
    <row r="89" spans="1:20">
      <c r="A89" t="s">
        <v>499</v>
      </c>
      <c r="B89" t="s">
        <v>500</v>
      </c>
      <c r="C89" t="s">
        <v>96</v>
      </c>
      <c r="D89" t="s">
        <v>108</v>
      </c>
      <c r="E89" t="s">
        <v>494</v>
      </c>
      <c r="F89" t="s">
        <v>305</v>
      </c>
      <c r="G89" t="s">
        <v>469</v>
      </c>
      <c r="H89" t="s">
        <v>127</v>
      </c>
      <c r="I89" s="107" t="s">
        <v>3259</v>
      </c>
      <c r="J89" s="57">
        <v>4.6100000000000003</v>
      </c>
      <c r="K89" t="s">
        <v>98</v>
      </c>
      <c r="L89" s="58">
        <v>3.1899999999999998E-2</v>
      </c>
      <c r="M89" s="58">
        <v>3.32E-2</v>
      </c>
      <c r="N89" s="57">
        <v>2.17</v>
      </c>
      <c r="O89" s="57">
        <v>5151111</v>
      </c>
      <c r="P89" s="57">
        <v>0</v>
      </c>
      <c r="Q89" s="57">
        <v>111.77910869999999</v>
      </c>
      <c r="R89" s="58">
        <v>1E-4</v>
      </c>
      <c r="S89" s="58">
        <v>4.8999999999999998E-3</v>
      </c>
      <c r="T89" s="58">
        <v>1.1999999999999999E-3</v>
      </c>
    </row>
    <row r="90" spans="1:20">
      <c r="A90" t="s">
        <v>501</v>
      </c>
      <c r="B90" t="s">
        <v>502</v>
      </c>
      <c r="C90" t="s">
        <v>96</v>
      </c>
      <c r="D90" t="s">
        <v>108</v>
      </c>
      <c r="E90" t="s">
        <v>503</v>
      </c>
      <c r="F90" t="s">
        <v>419</v>
      </c>
      <c r="G90" t="s">
        <v>456</v>
      </c>
      <c r="H90" t="s">
        <v>175</v>
      </c>
      <c r="I90" s="107" t="s">
        <v>3259</v>
      </c>
      <c r="J90" s="57">
        <v>0.41</v>
      </c>
      <c r="K90" t="s">
        <v>98</v>
      </c>
      <c r="L90" s="58">
        <v>3.85E-2</v>
      </c>
      <c r="M90" s="58">
        <v>3.4599999999999999E-2</v>
      </c>
      <c r="N90" s="57">
        <v>37081.08</v>
      </c>
      <c r="O90" s="57">
        <v>115.64</v>
      </c>
      <c r="P90" s="57">
        <v>0</v>
      </c>
      <c r="Q90" s="57">
        <v>42.880560912</v>
      </c>
      <c r="R90" s="58">
        <v>1E-4</v>
      </c>
      <c r="S90" s="58">
        <v>1.9E-3</v>
      </c>
      <c r="T90" s="58">
        <v>4.0000000000000002E-4</v>
      </c>
    </row>
    <row r="91" spans="1:20">
      <c r="A91" t="s">
        <v>504</v>
      </c>
      <c r="B91" t="s">
        <v>505</v>
      </c>
      <c r="C91" t="s">
        <v>96</v>
      </c>
      <c r="D91" t="s">
        <v>108</v>
      </c>
      <c r="E91" t="s">
        <v>422</v>
      </c>
      <c r="F91" t="s">
        <v>332</v>
      </c>
      <c r="G91" t="s">
        <v>469</v>
      </c>
      <c r="H91" t="s">
        <v>127</v>
      </c>
      <c r="I91" s="107" t="s">
        <v>3259</v>
      </c>
      <c r="J91" s="57">
        <v>3.89</v>
      </c>
      <c r="K91" t="s">
        <v>98</v>
      </c>
      <c r="L91" s="58">
        <v>2.4E-2</v>
      </c>
      <c r="M91" s="58">
        <v>2.5600000000000001E-2</v>
      </c>
      <c r="N91" s="57">
        <v>115347.66</v>
      </c>
      <c r="O91" s="57">
        <v>112.91</v>
      </c>
      <c r="P91" s="57">
        <v>0</v>
      </c>
      <c r="Q91" s="57">
        <v>130.23904290600001</v>
      </c>
      <c r="R91" s="58">
        <v>1E-4</v>
      </c>
      <c r="S91" s="58">
        <v>5.7000000000000002E-3</v>
      </c>
      <c r="T91" s="58">
        <v>1.2999999999999999E-3</v>
      </c>
    </row>
    <row r="92" spans="1:20">
      <c r="A92" t="s">
        <v>506</v>
      </c>
      <c r="B92" t="s">
        <v>507</v>
      </c>
      <c r="C92" t="s">
        <v>96</v>
      </c>
      <c r="D92" t="s">
        <v>108</v>
      </c>
      <c r="E92" t="s">
        <v>422</v>
      </c>
      <c r="F92" t="s">
        <v>332</v>
      </c>
      <c r="G92" t="s">
        <v>469</v>
      </c>
      <c r="H92" t="s">
        <v>127</v>
      </c>
      <c r="I92" s="107" t="s">
        <v>3259</v>
      </c>
      <c r="J92" s="57">
        <v>6.05</v>
      </c>
      <c r="K92" t="s">
        <v>98</v>
      </c>
      <c r="L92" s="58">
        <v>1.4999999999999999E-2</v>
      </c>
      <c r="M92" s="58">
        <v>3.0800000000000001E-2</v>
      </c>
      <c r="N92" s="57">
        <v>69496.72</v>
      </c>
      <c r="O92" s="57">
        <v>98.18</v>
      </c>
      <c r="P92" s="57">
        <v>0</v>
      </c>
      <c r="Q92" s="57">
        <v>68.231879695999993</v>
      </c>
      <c r="R92" s="58">
        <v>2.9999999999999997E-4</v>
      </c>
      <c r="S92" s="58">
        <v>3.0000000000000001E-3</v>
      </c>
      <c r="T92" s="58">
        <v>6.9999999999999999E-4</v>
      </c>
    </row>
    <row r="93" spans="1:20">
      <c r="A93" t="s">
        <v>508</v>
      </c>
      <c r="B93" t="s">
        <v>509</v>
      </c>
      <c r="C93" t="s">
        <v>96</v>
      </c>
      <c r="D93" t="s">
        <v>108</v>
      </c>
      <c r="E93" t="s">
        <v>510</v>
      </c>
      <c r="F93" t="s">
        <v>419</v>
      </c>
      <c r="G93" t="s">
        <v>469</v>
      </c>
      <c r="H93" t="s">
        <v>127</v>
      </c>
      <c r="I93" s="107" t="s">
        <v>3259</v>
      </c>
      <c r="J93" s="57">
        <v>1.54</v>
      </c>
      <c r="K93" t="s">
        <v>98</v>
      </c>
      <c r="L93" s="58">
        <v>2.4799999999999999E-2</v>
      </c>
      <c r="M93" s="58">
        <v>1.83E-2</v>
      </c>
      <c r="N93" s="57">
        <v>45544.91</v>
      </c>
      <c r="O93" s="57">
        <v>113.92</v>
      </c>
      <c r="P93" s="57">
        <v>0</v>
      </c>
      <c r="Q93" s="57">
        <v>51.884761472000001</v>
      </c>
      <c r="R93" s="58">
        <v>1E-4</v>
      </c>
      <c r="S93" s="58">
        <v>2.3E-3</v>
      </c>
      <c r="T93" s="58">
        <v>5.0000000000000001E-4</v>
      </c>
    </row>
    <row r="94" spans="1:20">
      <c r="A94" t="s">
        <v>511</v>
      </c>
      <c r="B94" t="s">
        <v>512</v>
      </c>
      <c r="C94" t="s">
        <v>96</v>
      </c>
      <c r="D94" t="s">
        <v>108</v>
      </c>
      <c r="E94" t="s">
        <v>304</v>
      </c>
      <c r="F94" t="s">
        <v>305</v>
      </c>
      <c r="G94" t="s">
        <v>469</v>
      </c>
      <c r="H94" t="s">
        <v>127</v>
      </c>
      <c r="I94" s="107" t="s">
        <v>3259</v>
      </c>
      <c r="J94" s="57">
        <v>0.97</v>
      </c>
      <c r="K94" t="s">
        <v>98</v>
      </c>
      <c r="L94" s="58">
        <v>1.9E-2</v>
      </c>
      <c r="M94" s="58">
        <v>2.1899999999999999E-2</v>
      </c>
      <c r="N94" s="57">
        <v>1.57</v>
      </c>
      <c r="O94" s="57">
        <v>5475488</v>
      </c>
      <c r="P94" s="57">
        <v>0</v>
      </c>
      <c r="Q94" s="57">
        <v>85.965161600000002</v>
      </c>
      <c r="R94" s="58">
        <v>1E-4</v>
      </c>
      <c r="S94" s="58">
        <v>3.8E-3</v>
      </c>
      <c r="T94" s="58">
        <v>8.9999999999999998E-4</v>
      </c>
    </row>
    <row r="95" spans="1:20">
      <c r="A95" t="s">
        <v>513</v>
      </c>
      <c r="B95" t="s">
        <v>514</v>
      </c>
      <c r="C95" t="s">
        <v>96</v>
      </c>
      <c r="D95" t="s">
        <v>108</v>
      </c>
      <c r="E95" t="s">
        <v>304</v>
      </c>
      <c r="F95" t="s">
        <v>305</v>
      </c>
      <c r="G95" t="s">
        <v>469</v>
      </c>
      <c r="H95" t="s">
        <v>127</v>
      </c>
      <c r="I95" s="107" t="s">
        <v>3259</v>
      </c>
      <c r="J95" s="57">
        <v>4.12</v>
      </c>
      <c r="K95" t="s">
        <v>98</v>
      </c>
      <c r="L95" s="58">
        <v>3.3099999999999997E-2</v>
      </c>
      <c r="M95" s="58">
        <v>3.61E-2</v>
      </c>
      <c r="N95" s="57">
        <v>1.65</v>
      </c>
      <c r="O95" s="57">
        <v>5205991</v>
      </c>
      <c r="P95" s="57">
        <v>0</v>
      </c>
      <c r="Q95" s="57">
        <v>85.898851500000006</v>
      </c>
      <c r="R95" s="58">
        <v>1E-4</v>
      </c>
      <c r="S95" s="58">
        <v>3.8E-3</v>
      </c>
      <c r="T95" s="58">
        <v>8.9999999999999998E-4</v>
      </c>
    </row>
    <row r="96" spans="1:20">
      <c r="A96" t="s">
        <v>516</v>
      </c>
      <c r="B96" t="s">
        <v>517</v>
      </c>
      <c r="C96" t="s">
        <v>96</v>
      </c>
      <c r="D96" t="s">
        <v>108</v>
      </c>
      <c r="E96" t="s">
        <v>304</v>
      </c>
      <c r="F96" t="s">
        <v>305</v>
      </c>
      <c r="G96" t="s">
        <v>469</v>
      </c>
      <c r="H96" t="s">
        <v>127</v>
      </c>
      <c r="I96" s="107" t="s">
        <v>3259</v>
      </c>
      <c r="J96" s="57">
        <v>5.08</v>
      </c>
      <c r="K96" t="s">
        <v>98</v>
      </c>
      <c r="L96" s="58">
        <v>3.3599999999999998E-2</v>
      </c>
      <c r="M96" s="58">
        <v>3.3799999999999997E-2</v>
      </c>
      <c r="N96" s="57">
        <v>1.1100000000000001</v>
      </c>
      <c r="O96" s="57">
        <v>4999400</v>
      </c>
      <c r="P96" s="57">
        <v>0</v>
      </c>
      <c r="Q96" s="57">
        <v>55.493340000000003</v>
      </c>
      <c r="R96" s="58">
        <v>1E-4</v>
      </c>
      <c r="S96" s="58">
        <v>2.3999999999999998E-3</v>
      </c>
      <c r="T96" s="58">
        <v>5.9999999999999995E-4</v>
      </c>
    </row>
    <row r="97" spans="1:20">
      <c r="A97" t="s">
        <v>518</v>
      </c>
      <c r="B97" t="s">
        <v>519</v>
      </c>
      <c r="C97" t="s">
        <v>96</v>
      </c>
      <c r="D97" t="s">
        <v>108</v>
      </c>
      <c r="E97" t="s">
        <v>304</v>
      </c>
      <c r="F97" t="s">
        <v>305</v>
      </c>
      <c r="G97" t="s">
        <v>469</v>
      </c>
      <c r="H97" t="s">
        <v>127</v>
      </c>
      <c r="I97" s="107" t="s">
        <v>3259</v>
      </c>
      <c r="J97" s="57">
        <v>2.42</v>
      </c>
      <c r="K97" t="s">
        <v>98</v>
      </c>
      <c r="L97" s="58">
        <v>1.89E-2</v>
      </c>
      <c r="M97" s="58">
        <v>2.7699999999999999E-2</v>
      </c>
      <c r="N97" s="57">
        <v>1.0900000000000001</v>
      </c>
      <c r="O97" s="57">
        <v>5510000</v>
      </c>
      <c r="P97" s="57">
        <v>0</v>
      </c>
      <c r="Q97" s="57">
        <v>60.058999999999997</v>
      </c>
      <c r="R97" s="58">
        <v>1E-4</v>
      </c>
      <c r="S97" s="58">
        <v>2.5999999999999999E-3</v>
      </c>
      <c r="T97" s="58">
        <v>5.9999999999999995E-4</v>
      </c>
    </row>
    <row r="98" spans="1:20">
      <c r="A98" t="s">
        <v>520</v>
      </c>
      <c r="B98" t="s">
        <v>521</v>
      </c>
      <c r="C98" t="s">
        <v>96</v>
      </c>
      <c r="D98" t="s">
        <v>108</v>
      </c>
      <c r="E98" t="s">
        <v>522</v>
      </c>
      <c r="F98" t="s">
        <v>332</v>
      </c>
      <c r="G98" t="s">
        <v>469</v>
      </c>
      <c r="H98" t="s">
        <v>127</v>
      </c>
      <c r="I98" s="107" t="s">
        <v>3259</v>
      </c>
      <c r="J98" s="57">
        <v>0.52</v>
      </c>
      <c r="K98" t="s">
        <v>98</v>
      </c>
      <c r="L98" s="58">
        <v>2.75E-2</v>
      </c>
      <c r="M98" s="58">
        <v>3.1800000000000002E-2</v>
      </c>
      <c r="N98" s="57">
        <v>10593.3</v>
      </c>
      <c r="O98" s="57">
        <v>113.88</v>
      </c>
      <c r="P98" s="57">
        <v>0</v>
      </c>
      <c r="Q98" s="57">
        <v>12.063650040000001</v>
      </c>
      <c r="R98" s="58">
        <v>0</v>
      </c>
      <c r="S98" s="58">
        <v>5.0000000000000001E-4</v>
      </c>
      <c r="T98" s="58">
        <v>1E-4</v>
      </c>
    </row>
    <row r="99" spans="1:20">
      <c r="A99" t="s">
        <v>523</v>
      </c>
      <c r="B99" t="s">
        <v>524</v>
      </c>
      <c r="C99" t="s">
        <v>96</v>
      </c>
      <c r="D99" t="s">
        <v>108</v>
      </c>
      <c r="E99" t="s">
        <v>522</v>
      </c>
      <c r="F99" t="s">
        <v>332</v>
      </c>
      <c r="G99" t="s">
        <v>469</v>
      </c>
      <c r="H99" t="s">
        <v>127</v>
      </c>
      <c r="I99" s="107" t="s">
        <v>3259</v>
      </c>
      <c r="J99" s="57">
        <v>3.62</v>
      </c>
      <c r="K99" t="s">
        <v>98</v>
      </c>
      <c r="L99" s="58">
        <v>1.9599999999999999E-2</v>
      </c>
      <c r="M99" s="58">
        <v>2.6599999999999999E-2</v>
      </c>
      <c r="N99" s="57">
        <v>79045.210000000006</v>
      </c>
      <c r="O99" s="57">
        <v>109.84</v>
      </c>
      <c r="P99" s="57">
        <v>0</v>
      </c>
      <c r="Q99" s="57">
        <v>86.823258663999994</v>
      </c>
      <c r="R99" s="58">
        <v>1E-4</v>
      </c>
      <c r="S99" s="58">
        <v>3.8E-3</v>
      </c>
      <c r="T99" s="58">
        <v>8.9999999999999998E-4</v>
      </c>
    </row>
    <row r="100" spans="1:20">
      <c r="A100" t="s">
        <v>525</v>
      </c>
      <c r="B100" t="s">
        <v>526</v>
      </c>
      <c r="C100" t="s">
        <v>96</v>
      </c>
      <c r="D100" t="s">
        <v>108</v>
      </c>
      <c r="E100" t="s">
        <v>522</v>
      </c>
      <c r="F100" t="s">
        <v>332</v>
      </c>
      <c r="G100" t="s">
        <v>469</v>
      </c>
      <c r="H100" t="s">
        <v>127</v>
      </c>
      <c r="I100" s="107" t="s">
        <v>3259</v>
      </c>
      <c r="J100" s="57">
        <v>5.82</v>
      </c>
      <c r="K100" t="s">
        <v>98</v>
      </c>
      <c r="L100" s="58">
        <v>1.5800000000000002E-2</v>
      </c>
      <c r="M100" s="58">
        <v>3.0599999999999999E-2</v>
      </c>
      <c r="N100" s="57">
        <v>181448.95</v>
      </c>
      <c r="O100" s="57">
        <v>102.86</v>
      </c>
      <c r="P100" s="57">
        <v>0</v>
      </c>
      <c r="Q100" s="57">
        <v>186.63838996999999</v>
      </c>
      <c r="R100" s="58">
        <v>2.0000000000000001E-4</v>
      </c>
      <c r="S100" s="58">
        <v>8.2000000000000007E-3</v>
      </c>
      <c r="T100" s="58">
        <v>1.9E-3</v>
      </c>
    </row>
    <row r="101" spans="1:20">
      <c r="A101" t="s">
        <v>527</v>
      </c>
      <c r="B101" t="s">
        <v>528</v>
      </c>
      <c r="C101" t="s">
        <v>96</v>
      </c>
      <c r="D101" t="s">
        <v>108</v>
      </c>
      <c r="E101" t="s">
        <v>529</v>
      </c>
      <c r="F101" t="s">
        <v>419</v>
      </c>
      <c r="G101" t="s">
        <v>469</v>
      </c>
      <c r="H101" t="s">
        <v>127</v>
      </c>
      <c r="I101" s="107" t="s">
        <v>3259</v>
      </c>
      <c r="J101" s="57">
        <v>2.75</v>
      </c>
      <c r="K101" t="s">
        <v>98</v>
      </c>
      <c r="L101" s="58">
        <v>2.2499999999999999E-2</v>
      </c>
      <c r="M101" s="58">
        <v>2.06E-2</v>
      </c>
      <c r="N101" s="57">
        <v>23212.36</v>
      </c>
      <c r="O101" s="57">
        <v>113.9</v>
      </c>
      <c r="P101" s="57">
        <v>0</v>
      </c>
      <c r="Q101" s="57">
        <v>26.438878039999999</v>
      </c>
      <c r="R101" s="58">
        <v>1E-4</v>
      </c>
      <c r="S101" s="58">
        <v>1.1999999999999999E-3</v>
      </c>
      <c r="T101" s="58">
        <v>2.9999999999999997E-4</v>
      </c>
    </row>
    <row r="102" spans="1:20">
      <c r="A102" t="s">
        <v>530</v>
      </c>
      <c r="B102" t="s">
        <v>531</v>
      </c>
      <c r="C102" t="s">
        <v>96</v>
      </c>
      <c r="D102" t="s">
        <v>108</v>
      </c>
      <c r="E102" t="s">
        <v>532</v>
      </c>
      <c r="F102" t="s">
        <v>103</v>
      </c>
      <c r="G102" t="s">
        <v>533</v>
      </c>
      <c r="H102" t="s">
        <v>175</v>
      </c>
      <c r="I102" s="107" t="s">
        <v>3259</v>
      </c>
      <c r="J102" s="57">
        <v>4.8499999999999996</v>
      </c>
      <c r="K102" t="s">
        <v>98</v>
      </c>
      <c r="L102" s="58">
        <v>7.4999999999999997E-3</v>
      </c>
      <c r="M102" s="58">
        <v>4.1700000000000001E-2</v>
      </c>
      <c r="N102" s="57">
        <v>104207.01</v>
      </c>
      <c r="O102" s="57">
        <v>91.87</v>
      </c>
      <c r="P102" s="57">
        <v>0</v>
      </c>
      <c r="Q102" s="57">
        <v>95.734980086999997</v>
      </c>
      <c r="R102" s="58">
        <v>1E-4</v>
      </c>
      <c r="S102" s="58">
        <v>4.1999999999999997E-3</v>
      </c>
      <c r="T102" s="58">
        <v>1E-3</v>
      </c>
    </row>
    <row r="103" spans="1:20">
      <c r="A103" t="s">
        <v>534</v>
      </c>
      <c r="B103" t="s">
        <v>535</v>
      </c>
      <c r="C103" t="s">
        <v>96</v>
      </c>
      <c r="D103" t="s">
        <v>108</v>
      </c>
      <c r="E103" t="s">
        <v>536</v>
      </c>
      <c r="F103" t="s">
        <v>537</v>
      </c>
      <c r="G103" t="s">
        <v>538</v>
      </c>
      <c r="H103" t="s">
        <v>127</v>
      </c>
      <c r="I103" s="107" t="s">
        <v>3259</v>
      </c>
      <c r="J103" s="57">
        <v>3.98</v>
      </c>
      <c r="K103" t="s">
        <v>98</v>
      </c>
      <c r="L103" s="58">
        <v>0.04</v>
      </c>
      <c r="M103" s="58">
        <v>5.3400000000000003E-2</v>
      </c>
      <c r="N103" s="57">
        <v>98344.24</v>
      </c>
      <c r="O103" s="57">
        <v>95.2</v>
      </c>
      <c r="P103" s="57">
        <v>0</v>
      </c>
      <c r="Q103" s="57">
        <v>93.623716479999999</v>
      </c>
      <c r="R103" s="58">
        <v>2.0000000000000001E-4</v>
      </c>
      <c r="S103" s="58">
        <v>4.1000000000000003E-3</v>
      </c>
      <c r="T103" s="58">
        <v>1E-3</v>
      </c>
    </row>
    <row r="104" spans="1:20">
      <c r="A104" t="s">
        <v>539</v>
      </c>
      <c r="B104" t="s">
        <v>540</v>
      </c>
      <c r="C104" t="s">
        <v>96</v>
      </c>
      <c r="D104" t="s">
        <v>108</v>
      </c>
      <c r="E104" t="s">
        <v>455</v>
      </c>
      <c r="F104" t="s">
        <v>332</v>
      </c>
      <c r="G104" t="s">
        <v>533</v>
      </c>
      <c r="H104" t="s">
        <v>175</v>
      </c>
      <c r="I104" s="107" t="s">
        <v>3259</v>
      </c>
      <c r="J104" s="57">
        <v>1.46</v>
      </c>
      <c r="K104" t="s">
        <v>98</v>
      </c>
      <c r="L104" s="58">
        <v>2.0500000000000001E-2</v>
      </c>
      <c r="M104" s="58">
        <v>2.8400000000000002E-2</v>
      </c>
      <c r="N104" s="57">
        <v>9159.98</v>
      </c>
      <c r="O104" s="57">
        <v>111.63</v>
      </c>
      <c r="P104" s="57">
        <v>0</v>
      </c>
      <c r="Q104" s="57">
        <v>10.225285674</v>
      </c>
      <c r="R104" s="58">
        <v>0</v>
      </c>
      <c r="S104" s="58">
        <v>5.0000000000000001E-4</v>
      </c>
      <c r="T104" s="58">
        <v>1E-4</v>
      </c>
    </row>
    <row r="105" spans="1:20">
      <c r="A105" t="s">
        <v>541</v>
      </c>
      <c r="B105" t="s">
        <v>542</v>
      </c>
      <c r="C105" t="s">
        <v>96</v>
      </c>
      <c r="D105" t="s">
        <v>108</v>
      </c>
      <c r="E105" t="s">
        <v>455</v>
      </c>
      <c r="F105" t="s">
        <v>332</v>
      </c>
      <c r="G105" t="s">
        <v>533</v>
      </c>
      <c r="H105" t="s">
        <v>175</v>
      </c>
      <c r="I105" s="107" t="s">
        <v>3259</v>
      </c>
      <c r="J105" s="57">
        <v>2.29</v>
      </c>
      <c r="K105" t="s">
        <v>98</v>
      </c>
      <c r="L105" s="58">
        <v>2.0500000000000001E-2</v>
      </c>
      <c r="M105" s="58">
        <v>2.9899999999999999E-2</v>
      </c>
      <c r="N105" s="57">
        <v>51593.11</v>
      </c>
      <c r="O105" s="57">
        <v>111.3</v>
      </c>
      <c r="P105" s="57">
        <v>0</v>
      </c>
      <c r="Q105" s="57">
        <v>57.423131429999998</v>
      </c>
      <c r="R105" s="58">
        <v>1E-4</v>
      </c>
      <c r="S105" s="58">
        <v>2.5000000000000001E-3</v>
      </c>
      <c r="T105" s="58">
        <v>5.9999999999999995E-4</v>
      </c>
    </row>
    <row r="106" spans="1:20">
      <c r="A106" t="s">
        <v>543</v>
      </c>
      <c r="B106" t="s">
        <v>544</v>
      </c>
      <c r="C106" t="s">
        <v>96</v>
      </c>
      <c r="D106" t="s">
        <v>108</v>
      </c>
      <c r="E106" t="s">
        <v>455</v>
      </c>
      <c r="F106" t="s">
        <v>332</v>
      </c>
      <c r="G106" t="s">
        <v>533</v>
      </c>
      <c r="H106" t="s">
        <v>175</v>
      </c>
      <c r="I106" s="107" t="s">
        <v>3259</v>
      </c>
      <c r="J106" s="57">
        <v>5.01</v>
      </c>
      <c r="K106" t="s">
        <v>98</v>
      </c>
      <c r="L106" s="58">
        <v>8.3999999999999995E-3</v>
      </c>
      <c r="M106" s="58">
        <v>3.4000000000000002E-2</v>
      </c>
      <c r="N106" s="57">
        <v>142448.79999999999</v>
      </c>
      <c r="O106" s="57">
        <v>98.31</v>
      </c>
      <c r="P106" s="57">
        <v>0</v>
      </c>
      <c r="Q106" s="57">
        <v>140.04141528</v>
      </c>
      <c r="R106" s="58">
        <v>2.0000000000000001E-4</v>
      </c>
      <c r="S106" s="58">
        <v>6.1999999999999998E-3</v>
      </c>
      <c r="T106" s="58">
        <v>1.4E-3</v>
      </c>
    </row>
    <row r="107" spans="1:20">
      <c r="A107" t="s">
        <v>545</v>
      </c>
      <c r="B107" t="s">
        <v>546</v>
      </c>
      <c r="C107" t="s">
        <v>96</v>
      </c>
      <c r="D107" t="s">
        <v>108</v>
      </c>
      <c r="E107" t="s">
        <v>455</v>
      </c>
      <c r="F107" t="s">
        <v>332</v>
      </c>
      <c r="G107" t="s">
        <v>533</v>
      </c>
      <c r="H107" t="s">
        <v>175</v>
      </c>
      <c r="I107" s="107" t="s">
        <v>3259</v>
      </c>
      <c r="J107" s="57">
        <v>6.04</v>
      </c>
      <c r="K107" t="s">
        <v>98</v>
      </c>
      <c r="L107" s="58">
        <v>5.0000000000000001E-3</v>
      </c>
      <c r="M107" s="58">
        <v>3.4500000000000003E-2</v>
      </c>
      <c r="N107" s="57">
        <v>18295.21</v>
      </c>
      <c r="O107" s="57">
        <v>92.12</v>
      </c>
      <c r="P107" s="57">
        <v>0</v>
      </c>
      <c r="Q107" s="57">
        <v>16.853547452000001</v>
      </c>
      <c r="R107" s="58">
        <v>1E-4</v>
      </c>
      <c r="S107" s="58">
        <v>6.9999999999999999E-4</v>
      </c>
      <c r="T107" s="58">
        <v>2.0000000000000001E-4</v>
      </c>
    </row>
    <row r="108" spans="1:20">
      <c r="A108" t="s">
        <v>547</v>
      </c>
      <c r="B108" t="s">
        <v>548</v>
      </c>
      <c r="C108" t="s">
        <v>96</v>
      </c>
      <c r="D108" t="s">
        <v>108</v>
      </c>
      <c r="E108" t="s">
        <v>455</v>
      </c>
      <c r="F108" t="s">
        <v>332</v>
      </c>
      <c r="G108" t="s">
        <v>533</v>
      </c>
      <c r="H108" t="s">
        <v>175</v>
      </c>
      <c r="I108" s="107" t="s">
        <v>3259</v>
      </c>
      <c r="J108" s="57">
        <v>5.93</v>
      </c>
      <c r="K108" t="s">
        <v>98</v>
      </c>
      <c r="L108" s="58">
        <v>9.7000000000000003E-3</v>
      </c>
      <c r="M108" s="58">
        <v>3.8399999999999997E-2</v>
      </c>
      <c r="N108" s="57">
        <v>84290.99</v>
      </c>
      <c r="O108" s="57">
        <v>93.04</v>
      </c>
      <c r="P108" s="57">
        <v>0</v>
      </c>
      <c r="Q108" s="57">
        <v>78.424337096000002</v>
      </c>
      <c r="R108" s="58">
        <v>2.0000000000000001E-4</v>
      </c>
      <c r="S108" s="58">
        <v>3.5000000000000001E-3</v>
      </c>
      <c r="T108" s="58">
        <v>8.0000000000000004E-4</v>
      </c>
    </row>
    <row r="109" spans="1:20">
      <c r="A109" t="s">
        <v>549</v>
      </c>
      <c r="B109" t="s">
        <v>550</v>
      </c>
      <c r="C109" t="s">
        <v>96</v>
      </c>
      <c r="D109" t="s">
        <v>108</v>
      </c>
      <c r="E109" t="s">
        <v>551</v>
      </c>
      <c r="F109" t="s">
        <v>113</v>
      </c>
      <c r="G109" t="s">
        <v>533</v>
      </c>
      <c r="H109" t="s">
        <v>175</v>
      </c>
      <c r="I109" s="107" t="s">
        <v>3259</v>
      </c>
      <c r="J109" s="57">
        <v>0.5</v>
      </c>
      <c r="K109" t="s">
        <v>98</v>
      </c>
      <c r="L109" s="58">
        <v>1.9800000000000002E-2</v>
      </c>
      <c r="M109" s="58">
        <v>3.7699999999999997E-2</v>
      </c>
      <c r="N109" s="57">
        <v>20500.810000000001</v>
      </c>
      <c r="O109" s="57">
        <v>110.52</v>
      </c>
      <c r="P109" s="57">
        <v>0.22631999999999999</v>
      </c>
      <c r="Q109" s="57">
        <v>22.883815211999998</v>
      </c>
      <c r="R109" s="58">
        <v>1E-4</v>
      </c>
      <c r="S109" s="58">
        <v>1E-3</v>
      </c>
      <c r="T109" s="58">
        <v>2.0000000000000001E-4</v>
      </c>
    </row>
    <row r="110" spans="1:20">
      <c r="A110" t="s">
        <v>552</v>
      </c>
      <c r="B110" t="s">
        <v>553</v>
      </c>
      <c r="C110" t="s">
        <v>96</v>
      </c>
      <c r="D110" t="s">
        <v>108</v>
      </c>
      <c r="E110" t="s">
        <v>554</v>
      </c>
      <c r="F110" t="s">
        <v>313</v>
      </c>
      <c r="G110" t="s">
        <v>533</v>
      </c>
      <c r="H110" t="s">
        <v>175</v>
      </c>
      <c r="I110" s="107" t="s">
        <v>3259</v>
      </c>
      <c r="J110" s="57">
        <v>2.82</v>
      </c>
      <c r="K110" t="s">
        <v>98</v>
      </c>
      <c r="L110" s="58">
        <v>1.9400000000000001E-2</v>
      </c>
      <c r="M110" s="58">
        <v>2.1399999999999999E-2</v>
      </c>
      <c r="N110" s="57">
        <v>1531.07</v>
      </c>
      <c r="O110" s="57">
        <v>111.9</v>
      </c>
      <c r="P110" s="57">
        <v>0</v>
      </c>
      <c r="Q110" s="57">
        <v>1.7132673300000001</v>
      </c>
      <c r="R110" s="58">
        <v>0</v>
      </c>
      <c r="S110" s="58">
        <v>1E-4</v>
      </c>
      <c r="T110" s="58">
        <v>0</v>
      </c>
    </row>
    <row r="111" spans="1:20">
      <c r="A111" t="s">
        <v>555</v>
      </c>
      <c r="B111" t="s">
        <v>556</v>
      </c>
      <c r="C111" t="s">
        <v>96</v>
      </c>
      <c r="D111" t="s">
        <v>108</v>
      </c>
      <c r="E111" t="s">
        <v>554</v>
      </c>
      <c r="F111" t="s">
        <v>313</v>
      </c>
      <c r="G111" t="s">
        <v>533</v>
      </c>
      <c r="H111" t="s">
        <v>175</v>
      </c>
      <c r="I111" s="107" t="s">
        <v>3259</v>
      </c>
      <c r="J111" s="57">
        <v>3.8</v>
      </c>
      <c r="K111" t="s">
        <v>98</v>
      </c>
      <c r="L111" s="58">
        <v>1.23E-2</v>
      </c>
      <c r="M111" s="58">
        <v>2.3300000000000001E-2</v>
      </c>
      <c r="N111" s="57">
        <v>110903.07</v>
      </c>
      <c r="O111" s="57">
        <v>107.66</v>
      </c>
      <c r="P111" s="57">
        <v>0</v>
      </c>
      <c r="Q111" s="57">
        <v>119.39824516199999</v>
      </c>
      <c r="R111" s="58">
        <v>1E-4</v>
      </c>
      <c r="S111" s="58">
        <v>5.3E-3</v>
      </c>
      <c r="T111" s="58">
        <v>1.1999999999999999E-3</v>
      </c>
    </row>
    <row r="112" spans="1:20">
      <c r="A112" t="s">
        <v>557</v>
      </c>
      <c r="B112" t="s">
        <v>558</v>
      </c>
      <c r="C112" t="s">
        <v>96</v>
      </c>
      <c r="D112" t="s">
        <v>108</v>
      </c>
      <c r="E112" t="s">
        <v>559</v>
      </c>
      <c r="F112" t="s">
        <v>110</v>
      </c>
      <c r="G112" t="s">
        <v>533</v>
      </c>
      <c r="H112" t="s">
        <v>175</v>
      </c>
      <c r="I112" s="107" t="s">
        <v>3259</v>
      </c>
      <c r="J112" s="57">
        <v>1.51</v>
      </c>
      <c r="K112" t="s">
        <v>98</v>
      </c>
      <c r="L112" s="58">
        <v>1.8499999999999999E-2</v>
      </c>
      <c r="M112" s="58">
        <v>2.98E-2</v>
      </c>
      <c r="N112" s="57">
        <v>11141.88</v>
      </c>
      <c r="O112" s="57">
        <v>108.37</v>
      </c>
      <c r="P112" s="57">
        <v>0</v>
      </c>
      <c r="Q112" s="57">
        <v>12.074455356</v>
      </c>
      <c r="R112" s="58">
        <v>0</v>
      </c>
      <c r="S112" s="58">
        <v>5.0000000000000001E-4</v>
      </c>
      <c r="T112" s="58">
        <v>1E-4</v>
      </c>
    </row>
    <row r="113" spans="1:20">
      <c r="A113" t="s">
        <v>560</v>
      </c>
      <c r="B113" t="s">
        <v>561</v>
      </c>
      <c r="C113" t="s">
        <v>96</v>
      </c>
      <c r="D113" t="s">
        <v>108</v>
      </c>
      <c r="E113" t="s">
        <v>559</v>
      </c>
      <c r="F113" t="s">
        <v>110</v>
      </c>
      <c r="G113" t="s">
        <v>533</v>
      </c>
      <c r="H113" t="s">
        <v>175</v>
      </c>
      <c r="I113" s="107" t="s">
        <v>3259</v>
      </c>
      <c r="J113" s="57">
        <v>2.14</v>
      </c>
      <c r="K113" t="s">
        <v>98</v>
      </c>
      <c r="L113" s="58">
        <v>3.2000000000000001E-2</v>
      </c>
      <c r="M113" s="58">
        <v>3.2099999999999997E-2</v>
      </c>
      <c r="N113" s="57">
        <v>147923.68</v>
      </c>
      <c r="O113" s="57">
        <v>103.92</v>
      </c>
      <c r="P113" s="57">
        <v>0</v>
      </c>
      <c r="Q113" s="57">
        <v>153.72228825600001</v>
      </c>
      <c r="R113" s="58">
        <v>4.0000000000000002E-4</v>
      </c>
      <c r="S113" s="58">
        <v>6.7999999999999996E-3</v>
      </c>
      <c r="T113" s="58">
        <v>1.6000000000000001E-3</v>
      </c>
    </row>
    <row r="114" spans="1:20">
      <c r="A114" t="s">
        <v>562</v>
      </c>
      <c r="B114" t="s">
        <v>563</v>
      </c>
      <c r="C114" t="s">
        <v>96</v>
      </c>
      <c r="D114" t="s">
        <v>108</v>
      </c>
      <c r="E114" t="s">
        <v>564</v>
      </c>
      <c r="F114" t="s">
        <v>110</v>
      </c>
      <c r="G114" t="s">
        <v>533</v>
      </c>
      <c r="H114" t="s">
        <v>175</v>
      </c>
      <c r="I114" s="107" t="s">
        <v>3259</v>
      </c>
      <c r="J114" s="57">
        <v>0.24</v>
      </c>
      <c r="K114" t="s">
        <v>98</v>
      </c>
      <c r="L114" s="58">
        <v>3.15E-2</v>
      </c>
      <c r="M114" s="58">
        <v>6.4799999999999996E-2</v>
      </c>
      <c r="N114" s="57">
        <v>39830.519999999997</v>
      </c>
      <c r="O114" s="57">
        <v>111.21</v>
      </c>
      <c r="P114" s="57">
        <v>0</v>
      </c>
      <c r="Q114" s="57">
        <v>44.295521291999997</v>
      </c>
      <c r="R114" s="58">
        <v>2.9999999999999997E-4</v>
      </c>
      <c r="S114" s="58">
        <v>2E-3</v>
      </c>
      <c r="T114" s="58">
        <v>5.0000000000000001E-4</v>
      </c>
    </row>
    <row r="115" spans="1:20">
      <c r="A115" t="s">
        <v>565</v>
      </c>
      <c r="B115" t="s">
        <v>566</v>
      </c>
      <c r="C115" t="s">
        <v>96</v>
      </c>
      <c r="D115" t="s">
        <v>108</v>
      </c>
      <c r="E115" t="s">
        <v>564</v>
      </c>
      <c r="F115" t="s">
        <v>110</v>
      </c>
      <c r="G115" t="s">
        <v>533</v>
      </c>
      <c r="H115" t="s">
        <v>175</v>
      </c>
      <c r="I115" s="107" t="s">
        <v>3259</v>
      </c>
      <c r="J115" s="57">
        <v>2.58</v>
      </c>
      <c r="K115" t="s">
        <v>98</v>
      </c>
      <c r="L115" s="58">
        <v>0.01</v>
      </c>
      <c r="M115" s="58">
        <v>3.6400000000000002E-2</v>
      </c>
      <c r="N115" s="57">
        <v>90308.04</v>
      </c>
      <c r="O115" s="57">
        <v>101.24</v>
      </c>
      <c r="P115" s="57">
        <v>0</v>
      </c>
      <c r="Q115" s="57">
        <v>91.427859695999999</v>
      </c>
      <c r="R115" s="58">
        <v>2.0000000000000001E-4</v>
      </c>
      <c r="S115" s="58">
        <v>4.0000000000000001E-3</v>
      </c>
      <c r="T115" s="58">
        <v>8.9999999999999998E-4</v>
      </c>
    </row>
    <row r="116" spans="1:20">
      <c r="A116" t="s">
        <v>567</v>
      </c>
      <c r="B116" t="s">
        <v>568</v>
      </c>
      <c r="C116" t="s">
        <v>96</v>
      </c>
      <c r="D116" t="s">
        <v>108</v>
      </c>
      <c r="E116" t="s">
        <v>564</v>
      </c>
      <c r="F116" t="s">
        <v>110</v>
      </c>
      <c r="G116" t="s">
        <v>533</v>
      </c>
      <c r="H116" t="s">
        <v>175</v>
      </c>
      <c r="I116" s="107" t="s">
        <v>3259</v>
      </c>
      <c r="J116" s="57">
        <v>3.16</v>
      </c>
      <c r="K116" t="s">
        <v>98</v>
      </c>
      <c r="L116" s="58">
        <v>3.2300000000000002E-2</v>
      </c>
      <c r="M116" s="58">
        <v>3.7499999999999999E-2</v>
      </c>
      <c r="N116" s="57">
        <v>99376.46</v>
      </c>
      <c r="O116" s="57">
        <v>102.58</v>
      </c>
      <c r="P116" s="57">
        <v>0</v>
      </c>
      <c r="Q116" s="57">
        <v>101.94037266799999</v>
      </c>
      <c r="R116" s="58">
        <v>2.0000000000000001E-4</v>
      </c>
      <c r="S116" s="58">
        <v>4.4999999999999997E-3</v>
      </c>
      <c r="T116" s="58">
        <v>1.1000000000000001E-3</v>
      </c>
    </row>
    <row r="117" spans="1:20">
      <c r="A117" t="s">
        <v>569</v>
      </c>
      <c r="B117" t="s">
        <v>570</v>
      </c>
      <c r="C117" t="s">
        <v>96</v>
      </c>
      <c r="D117" t="s">
        <v>108</v>
      </c>
      <c r="E117" t="s">
        <v>571</v>
      </c>
      <c r="F117" t="s">
        <v>103</v>
      </c>
      <c r="G117" t="s">
        <v>533</v>
      </c>
      <c r="H117" t="s">
        <v>175</v>
      </c>
      <c r="I117" s="107" t="s">
        <v>3259</v>
      </c>
      <c r="J117" s="57">
        <v>4.67</v>
      </c>
      <c r="K117" t="s">
        <v>98</v>
      </c>
      <c r="L117" s="58">
        <v>0.03</v>
      </c>
      <c r="M117" s="58">
        <v>3.85E-2</v>
      </c>
      <c r="N117" s="57">
        <v>59817.88</v>
      </c>
      <c r="O117" s="57">
        <v>97.18</v>
      </c>
      <c r="P117" s="57">
        <v>0</v>
      </c>
      <c r="Q117" s="57">
        <v>58.131015783999999</v>
      </c>
      <c r="R117" s="58">
        <v>2.0000000000000001E-4</v>
      </c>
      <c r="S117" s="58">
        <v>2.5999999999999999E-3</v>
      </c>
      <c r="T117" s="58">
        <v>5.9999999999999995E-4</v>
      </c>
    </row>
    <row r="118" spans="1:20">
      <c r="A118" t="s">
        <v>572</v>
      </c>
      <c r="B118" t="s">
        <v>573</v>
      </c>
      <c r="C118" t="s">
        <v>96</v>
      </c>
      <c r="D118" t="s">
        <v>108</v>
      </c>
      <c r="E118" t="s">
        <v>574</v>
      </c>
      <c r="F118" t="s">
        <v>332</v>
      </c>
      <c r="G118" t="s">
        <v>538</v>
      </c>
      <c r="H118" t="s">
        <v>127</v>
      </c>
      <c r="I118" s="107" t="s">
        <v>3259</v>
      </c>
      <c r="J118" s="57">
        <v>1.88</v>
      </c>
      <c r="K118" t="s">
        <v>98</v>
      </c>
      <c r="L118" s="58">
        <v>2.5000000000000001E-2</v>
      </c>
      <c r="M118" s="58">
        <v>2.6499999999999999E-2</v>
      </c>
      <c r="N118" s="57">
        <v>43632.21</v>
      </c>
      <c r="O118" s="57">
        <v>112.49</v>
      </c>
      <c r="P118" s="57">
        <v>0</v>
      </c>
      <c r="Q118" s="57">
        <v>49.081873029</v>
      </c>
      <c r="R118" s="58">
        <v>1E-4</v>
      </c>
      <c r="S118" s="58">
        <v>2.2000000000000001E-3</v>
      </c>
      <c r="T118" s="58">
        <v>5.0000000000000001E-4</v>
      </c>
    </row>
    <row r="119" spans="1:20">
      <c r="A119" t="s">
        <v>575</v>
      </c>
      <c r="B119" t="s">
        <v>576</v>
      </c>
      <c r="C119" t="s">
        <v>96</v>
      </c>
      <c r="D119" t="s">
        <v>108</v>
      </c>
      <c r="E119" t="s">
        <v>574</v>
      </c>
      <c r="F119" t="s">
        <v>332</v>
      </c>
      <c r="G119" t="s">
        <v>538</v>
      </c>
      <c r="H119" t="s">
        <v>127</v>
      </c>
      <c r="I119" s="107" t="s">
        <v>3259</v>
      </c>
      <c r="J119" s="57">
        <v>5.3</v>
      </c>
      <c r="K119" t="s">
        <v>98</v>
      </c>
      <c r="L119" s="58">
        <v>1.9E-2</v>
      </c>
      <c r="M119" s="58">
        <v>3.4500000000000003E-2</v>
      </c>
      <c r="N119" s="57">
        <v>50596.15</v>
      </c>
      <c r="O119" s="57">
        <v>103.41</v>
      </c>
      <c r="P119" s="57">
        <v>0</v>
      </c>
      <c r="Q119" s="57">
        <v>52.321478714999998</v>
      </c>
      <c r="R119" s="58">
        <v>2.0000000000000001E-4</v>
      </c>
      <c r="S119" s="58">
        <v>2.3E-3</v>
      </c>
      <c r="T119" s="58">
        <v>5.0000000000000001E-4</v>
      </c>
    </row>
    <row r="120" spans="1:20">
      <c r="A120" t="s">
        <v>577</v>
      </c>
      <c r="B120" t="s">
        <v>578</v>
      </c>
      <c r="C120" t="s">
        <v>96</v>
      </c>
      <c r="D120" t="s">
        <v>108</v>
      </c>
      <c r="E120" t="s">
        <v>574</v>
      </c>
      <c r="F120" t="s">
        <v>332</v>
      </c>
      <c r="G120" t="s">
        <v>538</v>
      </c>
      <c r="H120" t="s">
        <v>127</v>
      </c>
      <c r="I120" s="107" t="s">
        <v>3259</v>
      </c>
      <c r="J120" s="57">
        <v>7.13</v>
      </c>
      <c r="K120" t="s">
        <v>98</v>
      </c>
      <c r="L120" s="58">
        <v>3.8999999999999998E-3</v>
      </c>
      <c r="M120" s="58">
        <v>3.7499999999999999E-2</v>
      </c>
      <c r="N120" s="57">
        <v>54282.33</v>
      </c>
      <c r="O120" s="57">
        <v>85.22</v>
      </c>
      <c r="P120" s="57">
        <v>0</v>
      </c>
      <c r="Q120" s="57">
        <v>46.259401625999999</v>
      </c>
      <c r="R120" s="58">
        <v>2.0000000000000001E-4</v>
      </c>
      <c r="S120" s="58">
        <v>2E-3</v>
      </c>
      <c r="T120" s="58">
        <v>5.0000000000000001E-4</v>
      </c>
    </row>
    <row r="121" spans="1:20">
      <c r="A121" t="s">
        <v>580</v>
      </c>
      <c r="B121" t="s">
        <v>581</v>
      </c>
      <c r="C121" t="s">
        <v>96</v>
      </c>
      <c r="D121" t="s">
        <v>108</v>
      </c>
      <c r="E121" t="s">
        <v>582</v>
      </c>
      <c r="F121" t="s">
        <v>583</v>
      </c>
      <c r="G121" t="s">
        <v>538</v>
      </c>
      <c r="H121" t="s">
        <v>127</v>
      </c>
      <c r="I121" s="107" t="s">
        <v>3259</v>
      </c>
      <c r="J121" s="57">
        <v>1.28</v>
      </c>
      <c r="K121" t="s">
        <v>98</v>
      </c>
      <c r="L121" s="58">
        <v>1.8499999999999999E-2</v>
      </c>
      <c r="M121" s="58">
        <v>2.0500000000000001E-2</v>
      </c>
      <c r="N121" s="57">
        <v>59932.76</v>
      </c>
      <c r="O121" s="57">
        <v>111.15</v>
      </c>
      <c r="P121" s="57">
        <v>0</v>
      </c>
      <c r="Q121" s="57">
        <v>66.615262740000006</v>
      </c>
      <c r="R121" s="58">
        <v>1E-4</v>
      </c>
      <c r="S121" s="58">
        <v>2.8999999999999998E-3</v>
      </c>
      <c r="T121" s="58">
        <v>6.9999999999999999E-4</v>
      </c>
    </row>
    <row r="122" spans="1:20">
      <c r="A122" t="s">
        <v>584</v>
      </c>
      <c r="B122" t="s">
        <v>585</v>
      </c>
      <c r="C122" t="s">
        <v>96</v>
      </c>
      <c r="D122" t="s">
        <v>108</v>
      </c>
      <c r="E122" t="s">
        <v>582</v>
      </c>
      <c r="F122" t="s">
        <v>583</v>
      </c>
      <c r="G122" t="s">
        <v>538</v>
      </c>
      <c r="H122" t="s">
        <v>127</v>
      </c>
      <c r="I122" s="107" t="s">
        <v>3259</v>
      </c>
      <c r="J122" s="57">
        <v>3.68</v>
      </c>
      <c r="K122" t="s">
        <v>98</v>
      </c>
      <c r="L122" s="58">
        <v>0.01</v>
      </c>
      <c r="M122" s="58">
        <v>4.1099999999999998E-2</v>
      </c>
      <c r="N122" s="57">
        <v>196346.19</v>
      </c>
      <c r="O122" s="57">
        <v>97.46</v>
      </c>
      <c r="P122" s="57">
        <v>0</v>
      </c>
      <c r="Q122" s="57">
        <v>191.35899677399999</v>
      </c>
      <c r="R122" s="58">
        <v>2.0000000000000001E-4</v>
      </c>
      <c r="S122" s="58">
        <v>8.3999999999999995E-3</v>
      </c>
      <c r="T122" s="58">
        <v>2E-3</v>
      </c>
    </row>
    <row r="123" spans="1:20">
      <c r="A123" t="s">
        <v>586</v>
      </c>
      <c r="B123" t="s">
        <v>587</v>
      </c>
      <c r="C123" t="s">
        <v>96</v>
      </c>
      <c r="D123" t="s">
        <v>108</v>
      </c>
      <c r="E123" t="s">
        <v>582</v>
      </c>
      <c r="F123" t="s">
        <v>583</v>
      </c>
      <c r="G123" t="s">
        <v>538</v>
      </c>
      <c r="H123" t="s">
        <v>127</v>
      </c>
      <c r="I123" s="107" t="s">
        <v>3259</v>
      </c>
      <c r="J123" s="57">
        <v>2.33</v>
      </c>
      <c r="K123" t="s">
        <v>98</v>
      </c>
      <c r="L123" s="58">
        <v>3.5400000000000001E-2</v>
      </c>
      <c r="M123" s="58">
        <v>3.73E-2</v>
      </c>
      <c r="N123" s="57">
        <v>190541.97</v>
      </c>
      <c r="O123" s="57">
        <v>103.99</v>
      </c>
      <c r="P123" s="57">
        <v>0</v>
      </c>
      <c r="Q123" s="57">
        <v>198.144594603</v>
      </c>
      <c r="R123" s="58">
        <v>2.9999999999999997E-4</v>
      </c>
      <c r="S123" s="58">
        <v>8.6999999999999994E-3</v>
      </c>
      <c r="T123" s="58">
        <v>2E-3</v>
      </c>
    </row>
    <row r="124" spans="1:20">
      <c r="A124" t="s">
        <v>588</v>
      </c>
      <c r="B124" t="s">
        <v>589</v>
      </c>
      <c r="C124" t="s">
        <v>96</v>
      </c>
      <c r="D124" t="s">
        <v>108</v>
      </c>
      <c r="E124" t="s">
        <v>582</v>
      </c>
      <c r="F124" t="s">
        <v>583</v>
      </c>
      <c r="G124" t="s">
        <v>538</v>
      </c>
      <c r="H124" t="s">
        <v>127</v>
      </c>
      <c r="I124" s="107" t="s">
        <v>3259</v>
      </c>
      <c r="J124" s="57">
        <v>0.89</v>
      </c>
      <c r="K124" t="s">
        <v>98</v>
      </c>
      <c r="L124" s="58">
        <v>0.01</v>
      </c>
      <c r="M124" s="58">
        <v>2.9600000000000001E-2</v>
      </c>
      <c r="N124" s="57">
        <v>118482.88</v>
      </c>
      <c r="O124" s="57">
        <v>108.89</v>
      </c>
      <c r="P124" s="57">
        <v>0</v>
      </c>
      <c r="Q124" s="57">
        <v>129.016008032</v>
      </c>
      <c r="R124" s="58">
        <v>1E-4</v>
      </c>
      <c r="S124" s="58">
        <v>5.7000000000000002E-3</v>
      </c>
      <c r="T124" s="58">
        <v>1.2999999999999999E-3</v>
      </c>
    </row>
    <row r="125" spans="1:20">
      <c r="A125" t="s">
        <v>591</v>
      </c>
      <c r="B125" t="s">
        <v>592</v>
      </c>
      <c r="C125" t="s">
        <v>96</v>
      </c>
      <c r="D125" t="s">
        <v>108</v>
      </c>
      <c r="E125" t="s">
        <v>593</v>
      </c>
      <c r="F125" t="s">
        <v>332</v>
      </c>
      <c r="G125" t="s">
        <v>538</v>
      </c>
      <c r="H125" t="s">
        <v>127</v>
      </c>
      <c r="I125" s="107" t="s">
        <v>3259</v>
      </c>
      <c r="J125" s="57">
        <v>3.48</v>
      </c>
      <c r="K125" t="s">
        <v>98</v>
      </c>
      <c r="L125" s="58">
        <v>2.75E-2</v>
      </c>
      <c r="M125" s="58">
        <v>2.5700000000000001E-2</v>
      </c>
      <c r="N125" s="57">
        <v>97280.09</v>
      </c>
      <c r="O125" s="57">
        <v>111.53</v>
      </c>
      <c r="P125" s="57">
        <v>0</v>
      </c>
      <c r="Q125" s="57">
        <v>108.496484377</v>
      </c>
      <c r="R125" s="58">
        <v>2.0000000000000001E-4</v>
      </c>
      <c r="S125" s="58">
        <v>4.7999999999999996E-3</v>
      </c>
      <c r="T125" s="58">
        <v>1.1000000000000001E-3</v>
      </c>
    </row>
    <row r="126" spans="1:20">
      <c r="A126" t="s">
        <v>594</v>
      </c>
      <c r="B126" t="s">
        <v>595</v>
      </c>
      <c r="C126" t="s">
        <v>96</v>
      </c>
      <c r="D126" t="s">
        <v>108</v>
      </c>
      <c r="E126" t="s">
        <v>593</v>
      </c>
      <c r="F126" t="s">
        <v>332</v>
      </c>
      <c r="G126" t="s">
        <v>538</v>
      </c>
      <c r="H126" t="s">
        <v>127</v>
      </c>
      <c r="I126" s="107" t="s">
        <v>3259</v>
      </c>
      <c r="J126" s="57">
        <v>4.95</v>
      </c>
      <c r="K126" t="s">
        <v>98</v>
      </c>
      <c r="L126" s="58">
        <v>8.5000000000000006E-3</v>
      </c>
      <c r="M126" s="58">
        <v>2.9899999999999999E-2</v>
      </c>
      <c r="N126" s="57">
        <v>79243.45</v>
      </c>
      <c r="O126" s="57">
        <v>98.97</v>
      </c>
      <c r="P126" s="57">
        <v>0</v>
      </c>
      <c r="Q126" s="57">
        <v>78.427242465000006</v>
      </c>
      <c r="R126" s="58">
        <v>2.0000000000000001E-4</v>
      </c>
      <c r="S126" s="58">
        <v>3.5000000000000001E-3</v>
      </c>
      <c r="T126" s="58">
        <v>8.0000000000000004E-4</v>
      </c>
    </row>
    <row r="127" spans="1:20">
      <c r="A127" t="s">
        <v>596</v>
      </c>
      <c r="B127" t="s">
        <v>597</v>
      </c>
      <c r="C127" t="s">
        <v>96</v>
      </c>
      <c r="D127" t="s">
        <v>108</v>
      </c>
      <c r="E127" t="s">
        <v>593</v>
      </c>
      <c r="F127" t="s">
        <v>332</v>
      </c>
      <c r="G127" t="s">
        <v>538</v>
      </c>
      <c r="H127" t="s">
        <v>127</v>
      </c>
      <c r="I127" s="107" t="s">
        <v>3259</v>
      </c>
      <c r="J127" s="57">
        <v>6.41</v>
      </c>
      <c r="K127" t="s">
        <v>98</v>
      </c>
      <c r="L127" s="58">
        <v>3.1800000000000002E-2</v>
      </c>
      <c r="M127" s="58">
        <v>3.2500000000000001E-2</v>
      </c>
      <c r="N127" s="57">
        <v>79170.8</v>
      </c>
      <c r="O127" s="57">
        <v>102.29</v>
      </c>
      <c r="P127" s="57">
        <v>0</v>
      </c>
      <c r="Q127" s="57">
        <v>80.983811320000001</v>
      </c>
      <c r="R127" s="58">
        <v>4.0000000000000002E-4</v>
      </c>
      <c r="S127" s="58">
        <v>3.5999999999999999E-3</v>
      </c>
      <c r="T127" s="58">
        <v>8.0000000000000004E-4</v>
      </c>
    </row>
    <row r="128" spans="1:20">
      <c r="A128" t="s">
        <v>598</v>
      </c>
      <c r="B128" t="s">
        <v>599</v>
      </c>
      <c r="C128" t="s">
        <v>96</v>
      </c>
      <c r="D128" t="s">
        <v>108</v>
      </c>
      <c r="E128" t="s">
        <v>600</v>
      </c>
      <c r="F128" t="s">
        <v>601</v>
      </c>
      <c r="G128" t="s">
        <v>602</v>
      </c>
      <c r="H128" t="s">
        <v>127</v>
      </c>
      <c r="I128" s="107" t="s">
        <v>3259</v>
      </c>
      <c r="J128" s="57">
        <v>3.89</v>
      </c>
      <c r="K128" t="s">
        <v>98</v>
      </c>
      <c r="L128" s="58">
        <v>3.2500000000000001E-2</v>
      </c>
      <c r="M128" s="58">
        <v>3.8899999999999997E-2</v>
      </c>
      <c r="N128" s="57">
        <v>100350.28</v>
      </c>
      <c r="O128" s="57">
        <v>102.69</v>
      </c>
      <c r="P128" s="57">
        <v>0</v>
      </c>
      <c r="Q128" s="57">
        <v>103.049702532</v>
      </c>
      <c r="R128" s="58">
        <v>4.0000000000000002E-4</v>
      </c>
      <c r="S128" s="58">
        <v>4.4999999999999997E-3</v>
      </c>
      <c r="T128" s="58">
        <v>1.1000000000000001E-3</v>
      </c>
    </row>
    <row r="129" spans="1:20">
      <c r="A129" t="s">
        <v>603</v>
      </c>
      <c r="B129" t="s">
        <v>604</v>
      </c>
      <c r="C129" t="s">
        <v>96</v>
      </c>
      <c r="D129" t="s">
        <v>108</v>
      </c>
      <c r="E129" t="s">
        <v>605</v>
      </c>
      <c r="F129" t="s">
        <v>606</v>
      </c>
      <c r="G129" t="s">
        <v>602</v>
      </c>
      <c r="H129" t="s">
        <v>127</v>
      </c>
      <c r="I129" s="107" t="s">
        <v>3259</v>
      </c>
      <c r="J129" s="57">
        <v>2.1800000000000002</v>
      </c>
      <c r="K129" t="s">
        <v>98</v>
      </c>
      <c r="L129" s="58">
        <v>2.5700000000000001E-2</v>
      </c>
      <c r="M129" s="58">
        <v>3.2500000000000001E-2</v>
      </c>
      <c r="N129" s="57">
        <v>125640.37</v>
      </c>
      <c r="O129" s="57">
        <v>111.45</v>
      </c>
      <c r="P129" s="57">
        <v>0</v>
      </c>
      <c r="Q129" s="57">
        <v>140.02619236499999</v>
      </c>
      <c r="R129" s="58">
        <v>1E-4</v>
      </c>
      <c r="S129" s="58">
        <v>6.1999999999999998E-3</v>
      </c>
      <c r="T129" s="58">
        <v>1.4E-3</v>
      </c>
    </row>
    <row r="130" spans="1:20">
      <c r="A130" t="s">
        <v>607</v>
      </c>
      <c r="B130" t="s">
        <v>608</v>
      </c>
      <c r="C130" t="s">
        <v>96</v>
      </c>
      <c r="D130" t="s">
        <v>108</v>
      </c>
      <c r="E130" t="s">
        <v>605</v>
      </c>
      <c r="F130" t="s">
        <v>606</v>
      </c>
      <c r="G130" t="s">
        <v>602</v>
      </c>
      <c r="H130" t="s">
        <v>127</v>
      </c>
      <c r="I130" s="107" t="s">
        <v>3259</v>
      </c>
      <c r="J130" s="57">
        <v>4.01</v>
      </c>
      <c r="K130" t="s">
        <v>98</v>
      </c>
      <c r="L130" s="58">
        <v>0.04</v>
      </c>
      <c r="M130" s="58">
        <v>3.5200000000000002E-2</v>
      </c>
      <c r="N130" s="57">
        <v>71327.259999999995</v>
      </c>
      <c r="O130" s="57">
        <v>103.87</v>
      </c>
      <c r="P130" s="57">
        <v>0</v>
      </c>
      <c r="Q130" s="57">
        <v>74.087624962000007</v>
      </c>
      <c r="R130" s="58">
        <v>2.0000000000000001E-4</v>
      </c>
      <c r="S130" s="58">
        <v>3.3E-3</v>
      </c>
      <c r="T130" s="58">
        <v>8.0000000000000004E-4</v>
      </c>
    </row>
    <row r="131" spans="1:20">
      <c r="A131" t="s">
        <v>609</v>
      </c>
      <c r="B131" t="s">
        <v>610</v>
      </c>
      <c r="C131" t="s">
        <v>96</v>
      </c>
      <c r="D131" t="s">
        <v>108</v>
      </c>
      <c r="E131" t="s">
        <v>605</v>
      </c>
      <c r="F131" t="s">
        <v>606</v>
      </c>
      <c r="G131" t="s">
        <v>602</v>
      </c>
      <c r="H131" t="s">
        <v>127</v>
      </c>
      <c r="I131" s="107" t="s">
        <v>3259</v>
      </c>
      <c r="J131" s="57">
        <v>0.98</v>
      </c>
      <c r="K131" t="s">
        <v>98</v>
      </c>
      <c r="L131" s="58">
        <v>1.2200000000000001E-2</v>
      </c>
      <c r="M131" s="58">
        <v>2.8299999999999999E-2</v>
      </c>
      <c r="N131" s="57">
        <v>18242.07</v>
      </c>
      <c r="O131" s="57">
        <v>109.7</v>
      </c>
      <c r="P131" s="57">
        <v>0</v>
      </c>
      <c r="Q131" s="57">
        <v>20.011550790000001</v>
      </c>
      <c r="R131" s="58">
        <v>0</v>
      </c>
      <c r="S131" s="58">
        <v>8.9999999999999998E-4</v>
      </c>
      <c r="T131" s="58">
        <v>2.0000000000000001E-4</v>
      </c>
    </row>
    <row r="132" spans="1:20">
      <c r="A132" t="s">
        <v>611</v>
      </c>
      <c r="B132" t="s">
        <v>612</v>
      </c>
      <c r="C132" t="s">
        <v>96</v>
      </c>
      <c r="D132" t="s">
        <v>108</v>
      </c>
      <c r="E132" t="s">
        <v>605</v>
      </c>
      <c r="F132" t="s">
        <v>606</v>
      </c>
      <c r="G132" t="s">
        <v>602</v>
      </c>
      <c r="H132" t="s">
        <v>127</v>
      </c>
      <c r="I132" s="107" t="s">
        <v>3259</v>
      </c>
      <c r="J132" s="57">
        <v>4.8600000000000003</v>
      </c>
      <c r="K132" t="s">
        <v>98</v>
      </c>
      <c r="L132" s="58">
        <v>1.09E-2</v>
      </c>
      <c r="M132" s="58">
        <v>3.6600000000000001E-2</v>
      </c>
      <c r="N132" s="57">
        <v>60911.96</v>
      </c>
      <c r="O132" s="57">
        <v>97.27</v>
      </c>
      <c r="P132" s="57">
        <v>0</v>
      </c>
      <c r="Q132" s="57">
        <v>59.249063491999998</v>
      </c>
      <c r="R132" s="58">
        <v>1E-4</v>
      </c>
      <c r="S132" s="58">
        <v>2.5999999999999999E-3</v>
      </c>
      <c r="T132" s="58">
        <v>5.9999999999999995E-4</v>
      </c>
    </row>
    <row r="133" spans="1:20">
      <c r="A133" t="s">
        <v>613</v>
      </c>
      <c r="B133" t="s">
        <v>614</v>
      </c>
      <c r="C133" t="s">
        <v>96</v>
      </c>
      <c r="D133" t="s">
        <v>108</v>
      </c>
      <c r="E133" t="s">
        <v>605</v>
      </c>
      <c r="F133" t="s">
        <v>606</v>
      </c>
      <c r="G133" t="s">
        <v>602</v>
      </c>
      <c r="H133" t="s">
        <v>127</v>
      </c>
      <c r="I133" s="107" t="s">
        <v>3259</v>
      </c>
      <c r="J133" s="57">
        <v>5.81</v>
      </c>
      <c r="K133" t="s">
        <v>98</v>
      </c>
      <c r="L133" s="58">
        <v>1.54E-2</v>
      </c>
      <c r="M133" s="58">
        <v>3.8399999999999997E-2</v>
      </c>
      <c r="N133" s="57">
        <v>54451.67</v>
      </c>
      <c r="O133" s="57">
        <v>95.41</v>
      </c>
      <c r="P133" s="57">
        <v>0</v>
      </c>
      <c r="Q133" s="57">
        <v>51.952338347000001</v>
      </c>
      <c r="R133" s="58">
        <v>2.0000000000000001E-4</v>
      </c>
      <c r="S133" s="58">
        <v>2.3E-3</v>
      </c>
      <c r="T133" s="58">
        <v>5.0000000000000001E-4</v>
      </c>
    </row>
    <row r="134" spans="1:20">
      <c r="A134" t="s">
        <v>615</v>
      </c>
      <c r="B134" t="s">
        <v>616</v>
      </c>
      <c r="C134" t="s">
        <v>96</v>
      </c>
      <c r="D134" t="s">
        <v>108</v>
      </c>
      <c r="E134" t="s">
        <v>617</v>
      </c>
      <c r="F134" t="s">
        <v>537</v>
      </c>
      <c r="G134" t="s">
        <v>618</v>
      </c>
      <c r="H134" t="s">
        <v>175</v>
      </c>
      <c r="I134" s="107" t="s">
        <v>3259</v>
      </c>
      <c r="J134" s="57">
        <v>4</v>
      </c>
      <c r="K134" t="s">
        <v>98</v>
      </c>
      <c r="L134" s="58">
        <v>7.4999999999999997E-3</v>
      </c>
      <c r="M134" s="58">
        <v>3.4099999999999998E-2</v>
      </c>
      <c r="N134" s="57">
        <v>272922.15000000002</v>
      </c>
      <c r="O134" s="57">
        <v>97.97</v>
      </c>
      <c r="P134" s="57">
        <v>0</v>
      </c>
      <c r="Q134" s="57">
        <v>267.38183035499998</v>
      </c>
      <c r="R134" s="58">
        <v>2.0000000000000001E-4</v>
      </c>
      <c r="S134" s="58">
        <v>1.18E-2</v>
      </c>
      <c r="T134" s="58">
        <v>2.8E-3</v>
      </c>
    </row>
    <row r="135" spans="1:20">
      <c r="A135" t="s">
        <v>619</v>
      </c>
      <c r="B135" t="s">
        <v>620</v>
      </c>
      <c r="C135" t="s">
        <v>96</v>
      </c>
      <c r="D135" t="s">
        <v>108</v>
      </c>
      <c r="E135" t="s">
        <v>617</v>
      </c>
      <c r="F135" t="s">
        <v>537</v>
      </c>
      <c r="G135" t="s">
        <v>618</v>
      </c>
      <c r="H135" t="s">
        <v>175</v>
      </c>
      <c r="I135" s="107" t="s">
        <v>3259</v>
      </c>
      <c r="J135" s="57">
        <v>6.11</v>
      </c>
      <c r="K135" t="s">
        <v>98</v>
      </c>
      <c r="L135" s="58">
        <v>4.0800000000000003E-2</v>
      </c>
      <c r="M135" s="58">
        <v>3.8899999999999997E-2</v>
      </c>
      <c r="N135" s="57">
        <v>67542.820000000007</v>
      </c>
      <c r="O135" s="57">
        <v>101.94</v>
      </c>
      <c r="P135" s="57">
        <v>0</v>
      </c>
      <c r="Q135" s="57">
        <v>68.853150708000001</v>
      </c>
      <c r="R135" s="58">
        <v>2.0000000000000001E-4</v>
      </c>
      <c r="S135" s="58">
        <v>3.0000000000000001E-3</v>
      </c>
      <c r="T135" s="58">
        <v>6.9999999999999999E-4</v>
      </c>
    </row>
    <row r="136" spans="1:20">
      <c r="A136" t="s">
        <v>621</v>
      </c>
      <c r="B136" t="s">
        <v>622</v>
      </c>
      <c r="C136" t="s">
        <v>96</v>
      </c>
      <c r="D136" t="s">
        <v>108</v>
      </c>
      <c r="E136" t="s">
        <v>623</v>
      </c>
      <c r="F136" t="s">
        <v>606</v>
      </c>
      <c r="G136" t="s">
        <v>602</v>
      </c>
      <c r="H136" t="s">
        <v>127</v>
      </c>
      <c r="I136" s="107" t="s">
        <v>3259</v>
      </c>
      <c r="J136" s="57">
        <v>3.08</v>
      </c>
      <c r="K136" t="s">
        <v>98</v>
      </c>
      <c r="L136" s="58">
        <v>1.3299999999999999E-2</v>
      </c>
      <c r="M136" s="58">
        <v>2.9700000000000001E-2</v>
      </c>
      <c r="N136" s="57">
        <v>64041.77</v>
      </c>
      <c r="O136" s="57">
        <v>106.5</v>
      </c>
      <c r="P136" s="57">
        <v>0</v>
      </c>
      <c r="Q136" s="57">
        <v>68.204485050000002</v>
      </c>
      <c r="R136" s="58">
        <v>2.0000000000000001E-4</v>
      </c>
      <c r="S136" s="58">
        <v>3.0000000000000001E-3</v>
      </c>
      <c r="T136" s="58">
        <v>6.9999999999999999E-4</v>
      </c>
    </row>
    <row r="137" spans="1:20">
      <c r="A137" t="s">
        <v>624</v>
      </c>
      <c r="B137" t="s">
        <v>625</v>
      </c>
      <c r="C137" t="s">
        <v>96</v>
      </c>
      <c r="D137" t="s">
        <v>108</v>
      </c>
      <c r="E137" t="s">
        <v>626</v>
      </c>
      <c r="F137" t="s">
        <v>332</v>
      </c>
      <c r="G137" t="s">
        <v>618</v>
      </c>
      <c r="H137" t="s">
        <v>175</v>
      </c>
      <c r="I137" s="107" t="s">
        <v>3259</v>
      </c>
      <c r="J137" s="57">
        <v>3.5</v>
      </c>
      <c r="K137" t="s">
        <v>98</v>
      </c>
      <c r="L137" s="58">
        <v>1.7999999999999999E-2</v>
      </c>
      <c r="M137" s="58">
        <v>2.8000000000000001E-2</v>
      </c>
      <c r="N137" s="57">
        <v>6834.06</v>
      </c>
      <c r="O137" s="57">
        <v>108.67</v>
      </c>
      <c r="P137" s="57">
        <v>0</v>
      </c>
      <c r="Q137" s="57">
        <v>7.4265730019999996</v>
      </c>
      <c r="R137" s="58">
        <v>0</v>
      </c>
      <c r="S137" s="58">
        <v>2.9999999999999997E-4</v>
      </c>
      <c r="T137" s="58">
        <v>1E-4</v>
      </c>
    </row>
    <row r="138" spans="1:20">
      <c r="A138" t="s">
        <v>627</v>
      </c>
      <c r="B138" t="s">
        <v>628</v>
      </c>
      <c r="C138" t="s">
        <v>96</v>
      </c>
      <c r="D138" t="s">
        <v>108</v>
      </c>
      <c r="E138" t="s">
        <v>629</v>
      </c>
      <c r="F138" t="s">
        <v>332</v>
      </c>
      <c r="G138" t="s">
        <v>618</v>
      </c>
      <c r="H138" t="s">
        <v>175</v>
      </c>
      <c r="I138" s="107" t="s">
        <v>3259</v>
      </c>
      <c r="J138" s="57">
        <v>4.6500000000000004</v>
      </c>
      <c r="K138" t="s">
        <v>98</v>
      </c>
      <c r="L138" s="58">
        <v>3.6200000000000003E-2</v>
      </c>
      <c r="M138" s="58">
        <v>3.8100000000000002E-2</v>
      </c>
      <c r="N138" s="57">
        <v>208638.5</v>
      </c>
      <c r="O138" s="57">
        <v>102</v>
      </c>
      <c r="P138" s="57">
        <v>0</v>
      </c>
      <c r="Q138" s="57">
        <v>212.81127000000001</v>
      </c>
      <c r="R138" s="58">
        <v>1E-4</v>
      </c>
      <c r="S138" s="58">
        <v>9.4000000000000004E-3</v>
      </c>
      <c r="T138" s="58">
        <v>2.2000000000000001E-3</v>
      </c>
    </row>
    <row r="139" spans="1:20">
      <c r="A139" t="s">
        <v>630</v>
      </c>
      <c r="B139" t="s">
        <v>631</v>
      </c>
      <c r="C139" t="s">
        <v>96</v>
      </c>
      <c r="D139" t="s">
        <v>108</v>
      </c>
      <c r="E139" t="s">
        <v>632</v>
      </c>
      <c r="F139" t="s">
        <v>313</v>
      </c>
      <c r="G139" t="s">
        <v>633</v>
      </c>
      <c r="H139" t="s">
        <v>175</v>
      </c>
      <c r="I139" s="107" t="s">
        <v>3259</v>
      </c>
      <c r="J139" s="57">
        <v>3.33</v>
      </c>
      <c r="K139" t="s">
        <v>98</v>
      </c>
      <c r="L139" s="58">
        <v>2.75E-2</v>
      </c>
      <c r="M139" s="58">
        <v>3.04E-2</v>
      </c>
      <c r="N139" s="57">
        <v>131806.32</v>
      </c>
      <c r="O139" s="57">
        <v>110.65</v>
      </c>
      <c r="P139" s="57">
        <v>0</v>
      </c>
      <c r="Q139" s="57">
        <v>145.84369308000001</v>
      </c>
      <c r="R139" s="58">
        <v>1E-4</v>
      </c>
      <c r="S139" s="58">
        <v>6.4000000000000003E-3</v>
      </c>
      <c r="T139" s="58">
        <v>1.5E-3</v>
      </c>
    </row>
    <row r="140" spans="1:20">
      <c r="A140" t="s">
        <v>634</v>
      </c>
      <c r="B140" t="s">
        <v>635</v>
      </c>
      <c r="C140" t="s">
        <v>96</v>
      </c>
      <c r="D140" t="s">
        <v>108</v>
      </c>
      <c r="E140" t="s">
        <v>623</v>
      </c>
      <c r="F140" t="s">
        <v>606</v>
      </c>
      <c r="G140" t="s">
        <v>636</v>
      </c>
      <c r="H140" t="s">
        <v>127</v>
      </c>
      <c r="I140" s="107" t="s">
        <v>3259</v>
      </c>
      <c r="J140" s="57">
        <v>2.89</v>
      </c>
      <c r="K140" t="s">
        <v>98</v>
      </c>
      <c r="L140" s="58">
        <v>3.2800000000000003E-2</v>
      </c>
      <c r="M140" s="58">
        <v>6.8900000000000003E-2</v>
      </c>
      <c r="N140" s="57">
        <v>92522.51</v>
      </c>
      <c r="O140" s="57">
        <v>102.18</v>
      </c>
      <c r="P140" s="57">
        <v>0</v>
      </c>
      <c r="Q140" s="57">
        <v>94.539500717999999</v>
      </c>
      <c r="R140" s="58">
        <v>1E-4</v>
      </c>
      <c r="S140" s="58">
        <v>4.1999999999999997E-3</v>
      </c>
      <c r="T140" s="58">
        <v>1E-3</v>
      </c>
    </row>
    <row r="141" spans="1:20">
      <c r="A141" t="s">
        <v>637</v>
      </c>
      <c r="B141" t="s">
        <v>638</v>
      </c>
      <c r="C141" t="s">
        <v>96</v>
      </c>
      <c r="D141" t="s">
        <v>108</v>
      </c>
      <c r="E141" t="s">
        <v>623</v>
      </c>
      <c r="F141" t="s">
        <v>606</v>
      </c>
      <c r="G141" t="s">
        <v>636</v>
      </c>
      <c r="H141" t="s">
        <v>127</v>
      </c>
      <c r="I141" s="107" t="s">
        <v>3259</v>
      </c>
      <c r="J141" s="57">
        <v>4.43</v>
      </c>
      <c r="K141" t="s">
        <v>98</v>
      </c>
      <c r="L141" s="58">
        <v>5.5E-2</v>
      </c>
      <c r="M141" s="58">
        <v>6.3899999999999998E-2</v>
      </c>
      <c r="N141" s="57">
        <v>61465.15</v>
      </c>
      <c r="O141" s="57">
        <v>98.6</v>
      </c>
      <c r="P141" s="57">
        <v>0</v>
      </c>
      <c r="Q141" s="57">
        <v>60.6046379</v>
      </c>
      <c r="R141" s="58">
        <v>1E-4</v>
      </c>
      <c r="S141" s="58">
        <v>2.7000000000000001E-3</v>
      </c>
      <c r="T141" s="58">
        <v>5.9999999999999995E-4</v>
      </c>
    </row>
    <row r="142" spans="1:20">
      <c r="A142" t="s">
        <v>639</v>
      </c>
      <c r="B142" t="s">
        <v>640</v>
      </c>
      <c r="C142" t="s">
        <v>96</v>
      </c>
      <c r="D142" t="s">
        <v>108</v>
      </c>
      <c r="E142" t="s">
        <v>623</v>
      </c>
      <c r="F142" t="s">
        <v>606</v>
      </c>
      <c r="G142" t="s">
        <v>636</v>
      </c>
      <c r="H142" t="s">
        <v>127</v>
      </c>
      <c r="I142" s="107" t="s">
        <v>3259</v>
      </c>
      <c r="J142" s="57">
        <v>2.2000000000000002</v>
      </c>
      <c r="K142" t="s">
        <v>98</v>
      </c>
      <c r="L142" s="58">
        <v>0.04</v>
      </c>
      <c r="M142" s="58">
        <v>6.59E-2</v>
      </c>
      <c r="N142" s="57">
        <v>66708.62</v>
      </c>
      <c r="O142" s="57">
        <v>105.42</v>
      </c>
      <c r="P142" s="57">
        <v>0</v>
      </c>
      <c r="Q142" s="57">
        <v>70.324227203999996</v>
      </c>
      <c r="R142" s="58">
        <v>0</v>
      </c>
      <c r="S142" s="58">
        <v>3.0999999999999999E-3</v>
      </c>
      <c r="T142" s="58">
        <v>6.9999999999999999E-4</v>
      </c>
    </row>
    <row r="143" spans="1:20">
      <c r="A143" t="s">
        <v>641</v>
      </c>
      <c r="B143" t="s">
        <v>642</v>
      </c>
      <c r="C143" t="s">
        <v>96</v>
      </c>
      <c r="D143" t="s">
        <v>108</v>
      </c>
      <c r="E143" t="s">
        <v>623</v>
      </c>
      <c r="F143" t="s">
        <v>606</v>
      </c>
      <c r="G143" t="s">
        <v>636</v>
      </c>
      <c r="H143" t="s">
        <v>127</v>
      </c>
      <c r="I143" s="107" t="s">
        <v>3259</v>
      </c>
      <c r="J143" s="57">
        <v>4.7300000000000004</v>
      </c>
      <c r="K143" t="s">
        <v>98</v>
      </c>
      <c r="L143" s="58">
        <v>1.7899999999999999E-2</v>
      </c>
      <c r="M143" s="58">
        <v>6.5000000000000002E-2</v>
      </c>
      <c r="N143" s="57">
        <v>31491.38</v>
      </c>
      <c r="O143" s="57">
        <v>89.15</v>
      </c>
      <c r="P143" s="57">
        <v>0</v>
      </c>
      <c r="Q143" s="57">
        <v>28.074565270000001</v>
      </c>
      <c r="R143" s="58">
        <v>0</v>
      </c>
      <c r="S143" s="58">
        <v>1.1999999999999999E-3</v>
      </c>
      <c r="T143" s="58">
        <v>2.9999999999999997E-4</v>
      </c>
    </row>
    <row r="144" spans="1:20">
      <c r="A144" t="s">
        <v>643</v>
      </c>
      <c r="B144" t="s">
        <v>644</v>
      </c>
      <c r="C144" t="s">
        <v>96</v>
      </c>
      <c r="D144" t="s">
        <v>108</v>
      </c>
      <c r="E144" t="s">
        <v>626</v>
      </c>
      <c r="F144" t="s">
        <v>332</v>
      </c>
      <c r="G144" t="s">
        <v>633</v>
      </c>
      <c r="H144" t="s">
        <v>175</v>
      </c>
      <c r="I144" s="107" t="s">
        <v>3259</v>
      </c>
      <c r="J144" s="57">
        <v>2.72</v>
      </c>
      <c r="K144" t="s">
        <v>98</v>
      </c>
      <c r="L144" s="58">
        <v>3.3000000000000002E-2</v>
      </c>
      <c r="M144" s="58">
        <v>4.2000000000000003E-2</v>
      </c>
      <c r="N144" s="57">
        <v>127549.23</v>
      </c>
      <c r="O144" s="57">
        <v>108.69</v>
      </c>
      <c r="P144" s="57">
        <v>0</v>
      </c>
      <c r="Q144" s="57">
        <v>138.633258087</v>
      </c>
      <c r="R144" s="58">
        <v>2.0000000000000001E-4</v>
      </c>
      <c r="S144" s="58">
        <v>6.1000000000000004E-3</v>
      </c>
      <c r="T144" s="58">
        <v>1.4E-3</v>
      </c>
    </row>
    <row r="145" spans="1:20">
      <c r="A145" t="s">
        <v>645</v>
      </c>
      <c r="B145" t="s">
        <v>646</v>
      </c>
      <c r="C145" t="s">
        <v>96</v>
      </c>
      <c r="D145" t="s">
        <v>108</v>
      </c>
      <c r="E145" t="s">
        <v>626</v>
      </c>
      <c r="F145" t="s">
        <v>332</v>
      </c>
      <c r="G145" t="s">
        <v>633</v>
      </c>
      <c r="H145" t="s">
        <v>175</v>
      </c>
      <c r="I145" s="107" t="s">
        <v>3259</v>
      </c>
      <c r="J145" s="57">
        <v>2.81</v>
      </c>
      <c r="K145" t="s">
        <v>98</v>
      </c>
      <c r="L145" s="58">
        <v>3.6499999999999998E-2</v>
      </c>
      <c r="M145" s="58">
        <v>4.3299999999999998E-2</v>
      </c>
      <c r="N145" s="57">
        <v>45941.17</v>
      </c>
      <c r="O145" s="57">
        <v>101.64</v>
      </c>
      <c r="P145" s="57">
        <v>0</v>
      </c>
      <c r="Q145" s="57">
        <v>46.694605187999997</v>
      </c>
      <c r="R145" s="58">
        <v>2.9999999999999997E-4</v>
      </c>
      <c r="S145" s="58">
        <v>2.0999999999999999E-3</v>
      </c>
      <c r="T145" s="58">
        <v>5.0000000000000001E-4</v>
      </c>
    </row>
    <row r="146" spans="1:20">
      <c r="A146" t="s">
        <v>647</v>
      </c>
      <c r="B146" t="s">
        <v>648</v>
      </c>
      <c r="C146" t="s">
        <v>96</v>
      </c>
      <c r="D146" t="s">
        <v>108</v>
      </c>
      <c r="E146" t="s">
        <v>649</v>
      </c>
      <c r="F146" t="s">
        <v>332</v>
      </c>
      <c r="G146" t="s">
        <v>633</v>
      </c>
      <c r="H146" t="s">
        <v>175</v>
      </c>
      <c r="I146" s="107" t="s">
        <v>3259</v>
      </c>
      <c r="J146" s="57">
        <v>1.99</v>
      </c>
      <c r="K146" t="s">
        <v>98</v>
      </c>
      <c r="L146" s="58">
        <v>1E-3</v>
      </c>
      <c r="M146" s="58">
        <v>2.5999999999999999E-2</v>
      </c>
      <c r="N146" s="57">
        <v>119689.86</v>
      </c>
      <c r="O146" s="57">
        <v>106.05</v>
      </c>
      <c r="P146" s="57">
        <v>0</v>
      </c>
      <c r="Q146" s="57">
        <v>126.93109653</v>
      </c>
      <c r="R146" s="58">
        <v>2.0000000000000001E-4</v>
      </c>
      <c r="S146" s="58">
        <v>5.5999999999999999E-3</v>
      </c>
      <c r="T146" s="58">
        <v>1.2999999999999999E-3</v>
      </c>
    </row>
    <row r="147" spans="1:20">
      <c r="A147" t="s">
        <v>650</v>
      </c>
      <c r="B147" t="s">
        <v>651</v>
      </c>
      <c r="C147" t="s">
        <v>96</v>
      </c>
      <c r="D147" t="s">
        <v>108</v>
      </c>
      <c r="E147" t="s">
        <v>649</v>
      </c>
      <c r="F147" t="s">
        <v>332</v>
      </c>
      <c r="G147" t="s">
        <v>633</v>
      </c>
      <c r="H147" t="s">
        <v>175</v>
      </c>
      <c r="I147" s="107" t="s">
        <v>3259</v>
      </c>
      <c r="J147" s="57">
        <v>4.71</v>
      </c>
      <c r="K147" t="s">
        <v>98</v>
      </c>
      <c r="L147" s="58">
        <v>3.0000000000000001E-3</v>
      </c>
      <c r="M147" s="58">
        <v>3.5999999999999997E-2</v>
      </c>
      <c r="N147" s="57">
        <v>67497.350000000006</v>
      </c>
      <c r="O147" s="57">
        <v>94.75</v>
      </c>
      <c r="P147" s="57">
        <v>0</v>
      </c>
      <c r="Q147" s="57">
        <v>63.953739124999998</v>
      </c>
      <c r="R147" s="58">
        <v>2.0000000000000001E-4</v>
      </c>
      <c r="S147" s="58">
        <v>2.8E-3</v>
      </c>
      <c r="T147" s="58">
        <v>6.9999999999999999E-4</v>
      </c>
    </row>
    <row r="148" spans="1:20">
      <c r="A148" t="s">
        <v>652</v>
      </c>
      <c r="B148" t="s">
        <v>653</v>
      </c>
      <c r="C148" t="s">
        <v>96</v>
      </c>
      <c r="D148" t="s">
        <v>108</v>
      </c>
      <c r="E148" t="s">
        <v>649</v>
      </c>
      <c r="F148" t="s">
        <v>332</v>
      </c>
      <c r="G148" t="s">
        <v>633</v>
      </c>
      <c r="H148" t="s">
        <v>175</v>
      </c>
      <c r="I148" s="107" t="s">
        <v>3259</v>
      </c>
      <c r="J148" s="57">
        <v>3.22</v>
      </c>
      <c r="K148" t="s">
        <v>98</v>
      </c>
      <c r="L148" s="58">
        <v>3.0000000000000001E-3</v>
      </c>
      <c r="M148" s="58">
        <v>3.3799999999999997E-2</v>
      </c>
      <c r="N148" s="57">
        <v>98034.46</v>
      </c>
      <c r="O148" s="57">
        <v>97.61</v>
      </c>
      <c r="P148" s="57">
        <v>0</v>
      </c>
      <c r="Q148" s="57">
        <v>95.691436405999994</v>
      </c>
      <c r="R148" s="58">
        <v>2.0000000000000001E-4</v>
      </c>
      <c r="S148" s="58">
        <v>4.1999999999999997E-3</v>
      </c>
      <c r="T148" s="58">
        <v>1E-3</v>
      </c>
    </row>
    <row r="149" spans="1:20">
      <c r="A149" t="s">
        <v>655</v>
      </c>
      <c r="B149" t="s">
        <v>656</v>
      </c>
      <c r="C149" t="s">
        <v>96</v>
      </c>
      <c r="D149" t="s">
        <v>108</v>
      </c>
      <c r="E149" t="s">
        <v>649</v>
      </c>
      <c r="F149" t="s">
        <v>332</v>
      </c>
      <c r="G149" t="s">
        <v>633</v>
      </c>
      <c r="H149" t="s">
        <v>175</v>
      </c>
      <c r="I149" s="107" t="s">
        <v>3259</v>
      </c>
      <c r="J149" s="57">
        <v>2.73</v>
      </c>
      <c r="K149" t="s">
        <v>98</v>
      </c>
      <c r="L149" s="58">
        <v>3.0000000000000001E-3</v>
      </c>
      <c r="M149" s="58">
        <v>3.2599999999999997E-2</v>
      </c>
      <c r="N149" s="57">
        <v>37734.68</v>
      </c>
      <c r="O149" s="57">
        <v>95.51</v>
      </c>
      <c r="P149" s="57">
        <v>0</v>
      </c>
      <c r="Q149" s="57">
        <v>36.040392867999998</v>
      </c>
      <c r="R149" s="58">
        <v>1E-4</v>
      </c>
      <c r="S149" s="58">
        <v>1.6000000000000001E-3</v>
      </c>
      <c r="T149" s="58">
        <v>4.0000000000000002E-4</v>
      </c>
    </row>
    <row r="150" spans="1:20">
      <c r="A150" t="s">
        <v>657</v>
      </c>
      <c r="B150" t="s">
        <v>658</v>
      </c>
      <c r="C150" t="s">
        <v>96</v>
      </c>
      <c r="D150" t="s">
        <v>108</v>
      </c>
      <c r="E150" t="s">
        <v>659</v>
      </c>
      <c r="F150" t="s">
        <v>660</v>
      </c>
      <c r="G150" s="65" t="s">
        <v>3173</v>
      </c>
      <c r="H150" s="107" t="s">
        <v>3259</v>
      </c>
      <c r="I150" s="107" t="s">
        <v>3259</v>
      </c>
      <c r="J150" s="57">
        <v>3.01</v>
      </c>
      <c r="K150" t="s">
        <v>98</v>
      </c>
      <c r="L150" s="58">
        <v>1.4800000000000001E-2</v>
      </c>
      <c r="M150" s="58">
        <v>3.5099999999999999E-2</v>
      </c>
      <c r="N150" s="57">
        <v>151709.32</v>
      </c>
      <c r="O150" s="57">
        <v>102.99</v>
      </c>
      <c r="P150" s="57">
        <v>0</v>
      </c>
      <c r="Q150" s="57">
        <v>156.24542866799999</v>
      </c>
      <c r="R150" s="58">
        <v>2.0000000000000001E-4</v>
      </c>
      <c r="S150" s="58">
        <v>6.8999999999999999E-3</v>
      </c>
      <c r="T150" s="58">
        <v>1.6000000000000001E-3</v>
      </c>
    </row>
    <row r="151" spans="1:20">
      <c r="A151" t="s">
        <v>661</v>
      </c>
      <c r="B151" t="s">
        <v>662</v>
      </c>
      <c r="C151" t="s">
        <v>96</v>
      </c>
      <c r="D151" t="s">
        <v>108</v>
      </c>
      <c r="E151" t="s">
        <v>663</v>
      </c>
      <c r="F151" t="s">
        <v>103</v>
      </c>
      <c r="G151" s="65" t="s">
        <v>3173</v>
      </c>
      <c r="H151" s="107" t="s">
        <v>3259</v>
      </c>
      <c r="I151" s="107" t="s">
        <v>3259</v>
      </c>
      <c r="J151" s="57">
        <v>0.99</v>
      </c>
      <c r="K151" t="s">
        <v>98</v>
      </c>
      <c r="L151" s="58">
        <v>6.8000000000000005E-2</v>
      </c>
      <c r="M151" s="58">
        <v>0</v>
      </c>
      <c r="N151" s="57">
        <v>33024.370000000003</v>
      </c>
      <c r="O151" s="57">
        <v>22.77</v>
      </c>
      <c r="P151" s="57">
        <v>0</v>
      </c>
      <c r="Q151" s="57">
        <v>7.5196490489999999</v>
      </c>
      <c r="R151" s="58">
        <v>1E-4</v>
      </c>
      <c r="S151" s="58">
        <v>2.9999999999999997E-4</v>
      </c>
      <c r="T151" s="58">
        <v>1E-4</v>
      </c>
    </row>
    <row r="152" spans="1:20">
      <c r="A152" t="s">
        <v>664</v>
      </c>
      <c r="B152" t="s">
        <v>665</v>
      </c>
      <c r="C152" t="s">
        <v>96</v>
      </c>
      <c r="D152" t="s">
        <v>108</v>
      </c>
      <c r="E152" t="s">
        <v>666</v>
      </c>
      <c r="F152" t="s">
        <v>332</v>
      </c>
      <c r="G152" s="65" t="s">
        <v>3173</v>
      </c>
      <c r="H152" s="107" t="s">
        <v>3259</v>
      </c>
      <c r="I152" s="107" t="s">
        <v>3259</v>
      </c>
      <c r="J152" s="57">
        <v>2.98</v>
      </c>
      <c r="K152" t="s">
        <v>98</v>
      </c>
      <c r="L152" s="58">
        <v>1.9E-2</v>
      </c>
      <c r="M152" s="58">
        <v>3.3500000000000002E-2</v>
      </c>
      <c r="N152" s="57">
        <v>84576.05</v>
      </c>
      <c r="O152" s="57">
        <v>103</v>
      </c>
      <c r="P152" s="57">
        <v>0</v>
      </c>
      <c r="Q152" s="57">
        <v>87.113331500000001</v>
      </c>
      <c r="R152" s="58">
        <v>2.0000000000000001E-4</v>
      </c>
      <c r="S152" s="58">
        <v>3.8E-3</v>
      </c>
      <c r="T152" s="58">
        <v>8.9999999999999998E-4</v>
      </c>
    </row>
    <row r="153" spans="1:20">
      <c r="A153" t="s">
        <v>667</v>
      </c>
      <c r="B153" t="s">
        <v>668</v>
      </c>
      <c r="C153" t="s">
        <v>96</v>
      </c>
      <c r="D153" t="s">
        <v>108</v>
      </c>
      <c r="E153" t="s">
        <v>669</v>
      </c>
      <c r="F153" t="s">
        <v>313</v>
      </c>
      <c r="G153" s="65" t="s">
        <v>3173</v>
      </c>
      <c r="H153" s="107" t="s">
        <v>3259</v>
      </c>
      <c r="I153" s="107" t="s">
        <v>3259</v>
      </c>
      <c r="J153" s="57">
        <v>2.09</v>
      </c>
      <c r="K153" t="s">
        <v>98</v>
      </c>
      <c r="L153" s="58">
        <v>1.6400000000000001E-2</v>
      </c>
      <c r="M153" s="58">
        <v>3.0300000000000001E-2</v>
      </c>
      <c r="N153" s="57">
        <v>17980.009999999998</v>
      </c>
      <c r="O153" s="57">
        <v>108.85</v>
      </c>
      <c r="P153" s="57">
        <v>0</v>
      </c>
      <c r="Q153" s="57">
        <v>19.571240885000002</v>
      </c>
      <c r="R153" s="58">
        <v>1E-4</v>
      </c>
      <c r="S153" s="58">
        <v>8.9999999999999998E-4</v>
      </c>
      <c r="T153" s="58">
        <v>2.0000000000000001E-4</v>
      </c>
    </row>
    <row r="154" spans="1:20">
      <c r="A154" s="59" t="s">
        <v>216</v>
      </c>
      <c r="B154" s="109" t="s">
        <v>3259</v>
      </c>
      <c r="C154" s="109" t="s">
        <v>3259</v>
      </c>
      <c r="D154" s="109" t="s">
        <v>3259</v>
      </c>
      <c r="E154" s="109" t="s">
        <v>3259</v>
      </c>
      <c r="F154" s="109" t="s">
        <v>3259</v>
      </c>
      <c r="G154" s="109" t="s">
        <v>3259</v>
      </c>
      <c r="H154" s="109" t="s">
        <v>3259</v>
      </c>
      <c r="I154" s="109" t="s">
        <v>3259</v>
      </c>
      <c r="J154" s="61">
        <v>3.96</v>
      </c>
      <c r="K154" s="109" t="s">
        <v>3259</v>
      </c>
      <c r="L154" s="109" t="s">
        <v>3259</v>
      </c>
      <c r="M154" s="60">
        <v>5.2900000000000003E-2</v>
      </c>
      <c r="N154" s="61">
        <v>3076014.21</v>
      </c>
      <c r="O154" s="109" t="s">
        <v>3259</v>
      </c>
      <c r="P154" s="61">
        <v>29.659600000000001</v>
      </c>
      <c r="Q154" s="61">
        <v>2902.1915411730001</v>
      </c>
      <c r="R154" s="109" t="s">
        <v>3259</v>
      </c>
      <c r="S154" s="60">
        <v>0.128</v>
      </c>
      <c r="T154" s="60">
        <v>2.9899999999999999E-2</v>
      </c>
    </row>
    <row r="155" spans="1:20">
      <c r="A155" t="s">
        <v>670</v>
      </c>
      <c r="B155" t="s">
        <v>671</v>
      </c>
      <c r="C155" t="s">
        <v>96</v>
      </c>
      <c r="D155" t="s">
        <v>108</v>
      </c>
      <c r="E155" t="s">
        <v>672</v>
      </c>
      <c r="F155" t="s">
        <v>673</v>
      </c>
      <c r="G155" t="s">
        <v>174</v>
      </c>
      <c r="H155" t="s">
        <v>175</v>
      </c>
      <c r="I155" s="107" t="s">
        <v>3259</v>
      </c>
      <c r="J155" s="57">
        <v>0.9</v>
      </c>
      <c r="K155" t="s">
        <v>98</v>
      </c>
      <c r="L155" s="58">
        <v>5.7000000000000002E-2</v>
      </c>
      <c r="M155" s="58">
        <v>4.6199999999999998E-2</v>
      </c>
      <c r="N155" s="57">
        <v>0.01</v>
      </c>
      <c r="O155" s="57">
        <v>101.48</v>
      </c>
      <c r="P155" s="57">
        <v>0</v>
      </c>
      <c r="Q155" s="57">
        <v>1.0148E-5</v>
      </c>
      <c r="R155" s="58">
        <v>0</v>
      </c>
      <c r="S155" s="58">
        <v>0</v>
      </c>
      <c r="T155" s="58">
        <v>0</v>
      </c>
    </row>
    <row r="156" spans="1:20">
      <c r="A156" t="s">
        <v>674</v>
      </c>
      <c r="B156" t="s">
        <v>675</v>
      </c>
      <c r="C156" t="s">
        <v>96</v>
      </c>
      <c r="D156" t="s">
        <v>108</v>
      </c>
      <c r="E156" t="s">
        <v>344</v>
      </c>
      <c r="F156" t="s">
        <v>332</v>
      </c>
      <c r="G156" t="s">
        <v>345</v>
      </c>
      <c r="H156" t="s">
        <v>175</v>
      </c>
      <c r="I156" s="107" t="s">
        <v>3259</v>
      </c>
      <c r="J156" s="57">
        <v>5.65</v>
      </c>
      <c r="K156" t="s">
        <v>98</v>
      </c>
      <c r="L156" s="58">
        <v>2.5499999999999998E-2</v>
      </c>
      <c r="M156" s="58">
        <v>5.04E-2</v>
      </c>
      <c r="N156" s="57">
        <v>179913.63</v>
      </c>
      <c r="O156" s="57">
        <v>87.22</v>
      </c>
      <c r="P156" s="57">
        <v>0</v>
      </c>
      <c r="Q156" s="57">
        <v>156.92066808600001</v>
      </c>
      <c r="R156" s="58">
        <v>1E-4</v>
      </c>
      <c r="S156" s="58">
        <v>6.8999999999999999E-3</v>
      </c>
      <c r="T156" s="58">
        <v>1.6000000000000001E-3</v>
      </c>
    </row>
    <row r="157" spans="1:20">
      <c r="A157" t="s">
        <v>676</v>
      </c>
      <c r="B157" t="s">
        <v>677</v>
      </c>
      <c r="C157" t="s">
        <v>96</v>
      </c>
      <c r="D157" t="s">
        <v>108</v>
      </c>
      <c r="E157" t="s">
        <v>418</v>
      </c>
      <c r="F157" t="s">
        <v>419</v>
      </c>
      <c r="G157" t="s">
        <v>354</v>
      </c>
      <c r="H157" t="s">
        <v>127</v>
      </c>
      <c r="I157" s="107" t="s">
        <v>3259</v>
      </c>
      <c r="J157" s="57">
        <v>4.9800000000000004</v>
      </c>
      <c r="K157" t="s">
        <v>98</v>
      </c>
      <c r="L157" s="58">
        <v>1.9400000000000001E-2</v>
      </c>
      <c r="M157" s="58">
        <v>4.7199999999999999E-2</v>
      </c>
      <c r="N157" s="57">
        <v>21301.360000000001</v>
      </c>
      <c r="O157" s="57">
        <v>87.3</v>
      </c>
      <c r="P157" s="57">
        <v>0</v>
      </c>
      <c r="Q157" s="57">
        <v>18.596087279999999</v>
      </c>
      <c r="R157" s="58">
        <v>0</v>
      </c>
      <c r="S157" s="58">
        <v>8.0000000000000004E-4</v>
      </c>
      <c r="T157" s="58">
        <v>2.0000000000000001E-4</v>
      </c>
    </row>
    <row r="158" spans="1:20">
      <c r="A158" t="s">
        <v>679</v>
      </c>
      <c r="B158" t="s">
        <v>680</v>
      </c>
      <c r="C158" t="s">
        <v>96</v>
      </c>
      <c r="D158" t="s">
        <v>108</v>
      </c>
      <c r="E158" t="s">
        <v>681</v>
      </c>
      <c r="F158" t="s">
        <v>419</v>
      </c>
      <c r="G158" t="s">
        <v>354</v>
      </c>
      <c r="H158" t="s">
        <v>127</v>
      </c>
      <c r="I158" s="107" t="s">
        <v>3259</v>
      </c>
      <c r="J158" s="57">
        <v>5.49</v>
      </c>
      <c r="K158" t="s">
        <v>98</v>
      </c>
      <c r="L158" s="58">
        <v>1.95E-2</v>
      </c>
      <c r="M158" s="58">
        <v>4.8599999999999997E-2</v>
      </c>
      <c r="N158" s="57">
        <v>1475.22</v>
      </c>
      <c r="O158" s="57">
        <v>85.34</v>
      </c>
      <c r="P158" s="57">
        <v>0</v>
      </c>
      <c r="Q158" s="57">
        <v>1.258952748</v>
      </c>
      <c r="R158" s="58">
        <v>0</v>
      </c>
      <c r="S158" s="58">
        <v>1E-4</v>
      </c>
      <c r="T158" s="58">
        <v>0</v>
      </c>
    </row>
    <row r="159" spans="1:20">
      <c r="A159" t="s">
        <v>682</v>
      </c>
      <c r="B159" t="s">
        <v>683</v>
      </c>
      <c r="C159" t="s">
        <v>96</v>
      </c>
      <c r="D159" t="s">
        <v>108</v>
      </c>
      <c r="E159" t="s">
        <v>684</v>
      </c>
      <c r="F159" t="s">
        <v>332</v>
      </c>
      <c r="G159" t="s">
        <v>345</v>
      </c>
      <c r="H159" t="s">
        <v>175</v>
      </c>
      <c r="I159" s="107" t="s">
        <v>3259</v>
      </c>
      <c r="J159" s="57">
        <v>0.8</v>
      </c>
      <c r="K159" t="s">
        <v>98</v>
      </c>
      <c r="L159" s="58">
        <v>2.5499999999999998E-2</v>
      </c>
      <c r="M159" s="58">
        <v>4.4400000000000002E-2</v>
      </c>
      <c r="N159" s="57">
        <v>22115.45</v>
      </c>
      <c r="O159" s="57">
        <v>98.58</v>
      </c>
      <c r="P159" s="57">
        <v>0</v>
      </c>
      <c r="Q159" s="57">
        <v>21.801410610000001</v>
      </c>
      <c r="R159" s="58">
        <v>1E-4</v>
      </c>
      <c r="S159" s="58">
        <v>1E-3</v>
      </c>
      <c r="T159" s="58">
        <v>2.0000000000000001E-4</v>
      </c>
    </row>
    <row r="160" spans="1:20">
      <c r="A160" t="s">
        <v>685</v>
      </c>
      <c r="B160" t="s">
        <v>686</v>
      </c>
      <c r="C160" t="s">
        <v>96</v>
      </c>
      <c r="D160" t="s">
        <v>108</v>
      </c>
      <c r="E160" t="s">
        <v>450</v>
      </c>
      <c r="F160" t="s">
        <v>110</v>
      </c>
      <c r="G160" t="s">
        <v>345</v>
      </c>
      <c r="H160" t="s">
        <v>175</v>
      </c>
      <c r="I160" s="107" t="s">
        <v>3259</v>
      </c>
      <c r="J160" s="57">
        <v>3.62</v>
      </c>
      <c r="K160" t="s">
        <v>98</v>
      </c>
      <c r="L160" s="58">
        <v>4.5600000000000002E-2</v>
      </c>
      <c r="M160" s="58">
        <v>5.0900000000000001E-2</v>
      </c>
      <c r="N160" s="57">
        <v>42764.46</v>
      </c>
      <c r="O160" s="57">
        <v>98.58</v>
      </c>
      <c r="P160" s="57">
        <v>0</v>
      </c>
      <c r="Q160" s="57">
        <v>42.157204667999999</v>
      </c>
      <c r="R160" s="58">
        <v>1E-4</v>
      </c>
      <c r="S160" s="58">
        <v>1.9E-3</v>
      </c>
      <c r="T160" s="58">
        <v>4.0000000000000002E-4</v>
      </c>
    </row>
    <row r="161" spans="1:20">
      <c r="A161" t="s">
        <v>687</v>
      </c>
      <c r="B161" t="s">
        <v>688</v>
      </c>
      <c r="C161" t="s">
        <v>96</v>
      </c>
      <c r="D161" t="s">
        <v>108</v>
      </c>
      <c r="E161" t="s">
        <v>468</v>
      </c>
      <c r="F161" t="s">
        <v>113</v>
      </c>
      <c r="G161" t="s">
        <v>469</v>
      </c>
      <c r="H161" t="s">
        <v>127</v>
      </c>
      <c r="I161" s="107" t="s">
        <v>3259</v>
      </c>
      <c r="J161" s="57">
        <v>8.5</v>
      </c>
      <c r="K161" t="s">
        <v>98</v>
      </c>
      <c r="L161" s="58">
        <v>2.7900000000000001E-2</v>
      </c>
      <c r="M161" s="58">
        <v>5.0099999999999999E-2</v>
      </c>
      <c r="N161" s="57">
        <v>43025.61</v>
      </c>
      <c r="O161" s="57">
        <v>83.51</v>
      </c>
      <c r="P161" s="57">
        <v>0</v>
      </c>
      <c r="Q161" s="57">
        <v>35.930686911000002</v>
      </c>
      <c r="R161" s="58">
        <v>1E-4</v>
      </c>
      <c r="S161" s="58">
        <v>1.6000000000000001E-3</v>
      </c>
      <c r="T161" s="58">
        <v>4.0000000000000002E-4</v>
      </c>
    </row>
    <row r="162" spans="1:20">
      <c r="A162" t="s">
        <v>689</v>
      </c>
      <c r="B162" t="s">
        <v>690</v>
      </c>
      <c r="C162" t="s">
        <v>96</v>
      </c>
      <c r="D162" t="s">
        <v>108</v>
      </c>
      <c r="E162" t="s">
        <v>691</v>
      </c>
      <c r="F162" t="s">
        <v>111</v>
      </c>
      <c r="G162" t="s">
        <v>469</v>
      </c>
      <c r="H162" t="s">
        <v>127</v>
      </c>
      <c r="I162" s="107" t="s">
        <v>3259</v>
      </c>
      <c r="J162" s="57">
        <v>1.29</v>
      </c>
      <c r="K162" t="s">
        <v>98</v>
      </c>
      <c r="L162" s="58">
        <v>6.0999999999999999E-2</v>
      </c>
      <c r="M162" s="58">
        <v>6.0100000000000001E-2</v>
      </c>
      <c r="N162" s="57">
        <v>92197.73</v>
      </c>
      <c r="O162" s="57">
        <v>101.47</v>
      </c>
      <c r="P162" s="57">
        <v>0</v>
      </c>
      <c r="Q162" s="57">
        <v>93.553036630999998</v>
      </c>
      <c r="R162" s="58">
        <v>2.0000000000000001E-4</v>
      </c>
      <c r="S162" s="58">
        <v>4.1000000000000003E-3</v>
      </c>
      <c r="T162" s="58">
        <v>1E-3</v>
      </c>
    </row>
    <row r="163" spans="1:20">
      <c r="A163" t="s">
        <v>692</v>
      </c>
      <c r="B163" t="s">
        <v>693</v>
      </c>
      <c r="C163" t="s">
        <v>96</v>
      </c>
      <c r="D163" t="s">
        <v>108</v>
      </c>
      <c r="E163" t="s">
        <v>503</v>
      </c>
      <c r="F163" t="s">
        <v>419</v>
      </c>
      <c r="G163" t="s">
        <v>469</v>
      </c>
      <c r="H163" t="s">
        <v>127</v>
      </c>
      <c r="I163" s="107" t="s">
        <v>3259</v>
      </c>
      <c r="J163" s="57">
        <v>7.07</v>
      </c>
      <c r="K163" t="s">
        <v>98</v>
      </c>
      <c r="L163" s="58">
        <v>3.0499999999999999E-2</v>
      </c>
      <c r="M163" s="58">
        <v>5.1700000000000003E-2</v>
      </c>
      <c r="N163" s="57">
        <v>62771.79</v>
      </c>
      <c r="O163" s="57">
        <v>86.63</v>
      </c>
      <c r="P163" s="57">
        <v>0</v>
      </c>
      <c r="Q163" s="57">
        <v>54.379201676999998</v>
      </c>
      <c r="R163" s="58">
        <v>1E-4</v>
      </c>
      <c r="S163" s="58">
        <v>2.3999999999999998E-3</v>
      </c>
      <c r="T163" s="58">
        <v>5.9999999999999995E-4</v>
      </c>
    </row>
    <row r="164" spans="1:20">
      <c r="A164" t="s">
        <v>694</v>
      </c>
      <c r="B164" t="s">
        <v>695</v>
      </c>
      <c r="C164" t="s">
        <v>96</v>
      </c>
      <c r="D164" t="s">
        <v>108</v>
      </c>
      <c r="E164" t="s">
        <v>503</v>
      </c>
      <c r="F164" t="s">
        <v>419</v>
      </c>
      <c r="G164" t="s">
        <v>469</v>
      </c>
      <c r="H164" t="s">
        <v>127</v>
      </c>
      <c r="I164" s="107" t="s">
        <v>3259</v>
      </c>
      <c r="J164" s="57">
        <v>2.42</v>
      </c>
      <c r="K164" t="s">
        <v>98</v>
      </c>
      <c r="L164" s="58">
        <v>2.9100000000000001E-2</v>
      </c>
      <c r="M164" s="58">
        <v>4.2700000000000002E-2</v>
      </c>
      <c r="N164" s="57">
        <v>30173.55</v>
      </c>
      <c r="O164" s="57">
        <v>96.93</v>
      </c>
      <c r="P164" s="57">
        <v>0</v>
      </c>
      <c r="Q164" s="57">
        <v>29.247222014999998</v>
      </c>
      <c r="R164" s="58">
        <v>1E-4</v>
      </c>
      <c r="S164" s="58">
        <v>1.2999999999999999E-3</v>
      </c>
      <c r="T164" s="58">
        <v>2.9999999999999997E-4</v>
      </c>
    </row>
    <row r="165" spans="1:20">
      <c r="A165" t="s">
        <v>696</v>
      </c>
      <c r="B165" t="s">
        <v>697</v>
      </c>
      <c r="C165" t="s">
        <v>96</v>
      </c>
      <c r="D165" t="s">
        <v>108</v>
      </c>
      <c r="E165" t="s">
        <v>503</v>
      </c>
      <c r="F165" t="s">
        <v>419</v>
      </c>
      <c r="G165" t="s">
        <v>469</v>
      </c>
      <c r="H165" t="s">
        <v>127</v>
      </c>
      <c r="I165" s="107" t="s">
        <v>3259</v>
      </c>
      <c r="J165" s="57">
        <v>6.3</v>
      </c>
      <c r="K165" t="s">
        <v>98</v>
      </c>
      <c r="L165" s="58">
        <v>3.0499999999999999E-2</v>
      </c>
      <c r="M165" s="58">
        <v>5.0599999999999999E-2</v>
      </c>
      <c r="N165" s="57">
        <v>102969.73</v>
      </c>
      <c r="O165" s="57">
        <v>88.63</v>
      </c>
      <c r="P165" s="57">
        <v>0</v>
      </c>
      <c r="Q165" s="57">
        <v>91.262071699000003</v>
      </c>
      <c r="R165" s="58">
        <v>1E-4</v>
      </c>
      <c r="S165" s="58">
        <v>4.0000000000000001E-3</v>
      </c>
      <c r="T165" s="58">
        <v>8.9999999999999998E-4</v>
      </c>
    </row>
    <row r="166" spans="1:20">
      <c r="A166" t="s">
        <v>698</v>
      </c>
      <c r="B166" t="s">
        <v>699</v>
      </c>
      <c r="C166" t="s">
        <v>96</v>
      </c>
      <c r="D166" t="s">
        <v>108</v>
      </c>
      <c r="E166" t="s">
        <v>503</v>
      </c>
      <c r="F166" t="s">
        <v>419</v>
      </c>
      <c r="G166" t="s">
        <v>469</v>
      </c>
      <c r="H166" t="s">
        <v>127</v>
      </c>
      <c r="I166" s="107" t="s">
        <v>3259</v>
      </c>
      <c r="J166" s="57">
        <v>7.94</v>
      </c>
      <c r="K166" t="s">
        <v>98</v>
      </c>
      <c r="L166" s="58">
        <v>2.63E-2</v>
      </c>
      <c r="M166" s="58">
        <v>5.2400000000000002E-2</v>
      </c>
      <c r="N166" s="57">
        <v>110637.27</v>
      </c>
      <c r="O166" s="57">
        <v>81.86</v>
      </c>
      <c r="P166" s="57">
        <v>0</v>
      </c>
      <c r="Q166" s="57">
        <v>90.567669222000006</v>
      </c>
      <c r="R166" s="58">
        <v>2.0000000000000001E-4</v>
      </c>
      <c r="S166" s="58">
        <v>4.0000000000000001E-3</v>
      </c>
      <c r="T166" s="58">
        <v>8.9999999999999998E-4</v>
      </c>
    </row>
    <row r="167" spans="1:20">
      <c r="A167" t="s">
        <v>700</v>
      </c>
      <c r="B167" t="s">
        <v>701</v>
      </c>
      <c r="C167" t="s">
        <v>96</v>
      </c>
      <c r="D167" t="s">
        <v>108</v>
      </c>
      <c r="E167" t="s">
        <v>510</v>
      </c>
      <c r="F167" t="s">
        <v>419</v>
      </c>
      <c r="G167" t="s">
        <v>469</v>
      </c>
      <c r="H167" t="s">
        <v>127</v>
      </c>
      <c r="I167" s="107" t="s">
        <v>3259</v>
      </c>
      <c r="J167" s="57">
        <v>5.72</v>
      </c>
      <c r="K167" t="s">
        <v>98</v>
      </c>
      <c r="L167" s="58">
        <v>2.64E-2</v>
      </c>
      <c r="M167" s="58">
        <v>4.9599999999999998E-2</v>
      </c>
      <c r="N167" s="57">
        <v>170286.28</v>
      </c>
      <c r="O167" s="57">
        <v>88.65</v>
      </c>
      <c r="P167" s="57">
        <v>0</v>
      </c>
      <c r="Q167" s="57">
        <v>150.95878722</v>
      </c>
      <c r="R167" s="58">
        <v>1E-4</v>
      </c>
      <c r="S167" s="58">
        <v>6.7000000000000002E-3</v>
      </c>
      <c r="T167" s="58">
        <v>1.6000000000000001E-3</v>
      </c>
    </row>
    <row r="168" spans="1:20">
      <c r="A168" t="s">
        <v>702</v>
      </c>
      <c r="B168" t="s">
        <v>703</v>
      </c>
      <c r="C168" t="s">
        <v>96</v>
      </c>
      <c r="D168" t="s">
        <v>108</v>
      </c>
      <c r="E168" t="s">
        <v>704</v>
      </c>
      <c r="F168" t="s">
        <v>419</v>
      </c>
      <c r="G168" t="s">
        <v>456</v>
      </c>
      <c r="H168" t="s">
        <v>175</v>
      </c>
      <c r="I168" s="107" t="s">
        <v>3259</v>
      </c>
      <c r="J168" s="57">
        <v>3.72</v>
      </c>
      <c r="K168" t="s">
        <v>98</v>
      </c>
      <c r="L168" s="58">
        <v>4.7E-2</v>
      </c>
      <c r="M168" s="58">
        <v>4.5400000000000003E-2</v>
      </c>
      <c r="N168" s="57">
        <v>56547.94</v>
      </c>
      <c r="O168" s="57">
        <v>104.73</v>
      </c>
      <c r="P168" s="57">
        <v>0</v>
      </c>
      <c r="Q168" s="57">
        <v>59.222657562000002</v>
      </c>
      <c r="R168" s="58">
        <v>1E-4</v>
      </c>
      <c r="S168" s="58">
        <v>2.5999999999999999E-3</v>
      </c>
      <c r="T168" s="58">
        <v>5.9999999999999995E-4</v>
      </c>
    </row>
    <row r="169" spans="1:20">
      <c r="A169" t="s">
        <v>705</v>
      </c>
      <c r="B169" t="s">
        <v>706</v>
      </c>
      <c r="C169" t="s">
        <v>96</v>
      </c>
      <c r="D169" t="s">
        <v>108</v>
      </c>
      <c r="E169" t="s">
        <v>510</v>
      </c>
      <c r="F169" t="s">
        <v>419</v>
      </c>
      <c r="G169" t="s">
        <v>469</v>
      </c>
      <c r="H169" t="s">
        <v>127</v>
      </c>
      <c r="I169" s="107" t="s">
        <v>3259</v>
      </c>
      <c r="J169" s="57">
        <v>7.35</v>
      </c>
      <c r="K169" t="s">
        <v>98</v>
      </c>
      <c r="L169" s="58">
        <v>2.5000000000000001E-2</v>
      </c>
      <c r="M169" s="58">
        <v>5.28E-2</v>
      </c>
      <c r="N169" s="57">
        <v>101889.47</v>
      </c>
      <c r="O169" s="57">
        <v>82.64</v>
      </c>
      <c r="P169" s="57">
        <v>0</v>
      </c>
      <c r="Q169" s="57">
        <v>84.201458008000003</v>
      </c>
      <c r="R169" s="58">
        <v>1E-4</v>
      </c>
      <c r="S169" s="58">
        <v>3.7000000000000002E-3</v>
      </c>
      <c r="T169" s="58">
        <v>8.9999999999999998E-4</v>
      </c>
    </row>
    <row r="170" spans="1:20">
      <c r="A170" t="s">
        <v>707</v>
      </c>
      <c r="B170" t="s">
        <v>708</v>
      </c>
      <c r="C170" t="s">
        <v>96</v>
      </c>
      <c r="D170" t="s">
        <v>108</v>
      </c>
      <c r="E170" t="s">
        <v>709</v>
      </c>
      <c r="F170" t="s">
        <v>419</v>
      </c>
      <c r="G170" t="s">
        <v>469</v>
      </c>
      <c r="H170" t="s">
        <v>127</v>
      </c>
      <c r="I170" s="107" t="s">
        <v>3259</v>
      </c>
      <c r="J170" s="57">
        <v>6.33</v>
      </c>
      <c r="K170" t="s">
        <v>98</v>
      </c>
      <c r="L170" s="58">
        <v>2.98E-2</v>
      </c>
      <c r="M170" s="58">
        <v>4.9500000000000002E-2</v>
      </c>
      <c r="N170" s="57">
        <v>60037.93</v>
      </c>
      <c r="O170" s="57">
        <v>88.82</v>
      </c>
      <c r="P170" s="57">
        <v>0</v>
      </c>
      <c r="Q170" s="57">
        <v>53.325689425999997</v>
      </c>
      <c r="R170" s="58">
        <v>2.0000000000000001E-4</v>
      </c>
      <c r="S170" s="58">
        <v>2.3999999999999998E-3</v>
      </c>
      <c r="T170" s="58">
        <v>5.0000000000000001E-4</v>
      </c>
    </row>
    <row r="171" spans="1:20">
      <c r="A171" t="s">
        <v>710</v>
      </c>
      <c r="B171" t="s">
        <v>711</v>
      </c>
      <c r="C171" t="s">
        <v>96</v>
      </c>
      <c r="D171" t="s">
        <v>108</v>
      </c>
      <c r="E171" t="s">
        <v>709</v>
      </c>
      <c r="F171" t="s">
        <v>419</v>
      </c>
      <c r="G171" t="s">
        <v>469</v>
      </c>
      <c r="H171" t="s">
        <v>127</v>
      </c>
      <c r="I171" s="107" t="s">
        <v>3259</v>
      </c>
      <c r="J171" s="57">
        <v>5.04</v>
      </c>
      <c r="K171" t="s">
        <v>98</v>
      </c>
      <c r="L171" s="58">
        <v>3.4299999999999997E-2</v>
      </c>
      <c r="M171" s="58">
        <v>4.6699999999999998E-2</v>
      </c>
      <c r="N171" s="57">
        <v>67090.210000000006</v>
      </c>
      <c r="O171" s="57">
        <v>94.3</v>
      </c>
      <c r="P171" s="57">
        <v>0</v>
      </c>
      <c r="Q171" s="57">
        <v>63.26606803</v>
      </c>
      <c r="R171" s="58">
        <v>2.0000000000000001E-4</v>
      </c>
      <c r="S171" s="58">
        <v>2.8E-3</v>
      </c>
      <c r="T171" s="58">
        <v>6.9999999999999999E-4</v>
      </c>
    </row>
    <row r="172" spans="1:20">
      <c r="A172" t="s">
        <v>712</v>
      </c>
      <c r="B172" t="s">
        <v>713</v>
      </c>
      <c r="C172" t="s">
        <v>96</v>
      </c>
      <c r="D172" t="s">
        <v>108</v>
      </c>
      <c r="E172" t="s">
        <v>529</v>
      </c>
      <c r="F172" t="s">
        <v>419</v>
      </c>
      <c r="G172" t="s">
        <v>469</v>
      </c>
      <c r="H172" t="s">
        <v>127</v>
      </c>
      <c r="I172" s="107" t="s">
        <v>3259</v>
      </c>
      <c r="J172" s="57">
        <v>2.54</v>
      </c>
      <c r="K172" t="s">
        <v>98</v>
      </c>
      <c r="L172" s="58">
        <v>3.3000000000000002E-2</v>
      </c>
      <c r="M172" s="58">
        <v>4.2599999999999999E-2</v>
      </c>
      <c r="N172" s="57">
        <v>49433.66</v>
      </c>
      <c r="O172" s="57">
        <v>98.82</v>
      </c>
      <c r="P172" s="57">
        <v>0</v>
      </c>
      <c r="Q172" s="57">
        <v>48.850342812000001</v>
      </c>
      <c r="R172" s="58">
        <v>2.0000000000000001E-4</v>
      </c>
      <c r="S172" s="58">
        <v>2.2000000000000001E-3</v>
      </c>
      <c r="T172" s="58">
        <v>5.0000000000000001E-4</v>
      </c>
    </row>
    <row r="173" spans="1:20">
      <c r="A173" t="s">
        <v>714</v>
      </c>
      <c r="B173" t="s">
        <v>715</v>
      </c>
      <c r="C173" t="s">
        <v>96</v>
      </c>
      <c r="D173" t="s">
        <v>108</v>
      </c>
      <c r="E173" t="s">
        <v>529</v>
      </c>
      <c r="F173" t="s">
        <v>419</v>
      </c>
      <c r="G173" t="s">
        <v>469</v>
      </c>
      <c r="H173" t="s">
        <v>127</v>
      </c>
      <c r="I173" s="107" t="s">
        <v>3259</v>
      </c>
      <c r="J173" s="57">
        <v>4.96</v>
      </c>
      <c r="K173" t="s">
        <v>98</v>
      </c>
      <c r="L173" s="58">
        <v>2.6200000000000001E-2</v>
      </c>
      <c r="M173" s="58">
        <v>4.7100000000000003E-2</v>
      </c>
      <c r="N173" s="57">
        <v>84220.49</v>
      </c>
      <c r="O173" s="57">
        <v>90.92</v>
      </c>
      <c r="P173" s="57">
        <v>0</v>
      </c>
      <c r="Q173" s="57">
        <v>76.573269507999996</v>
      </c>
      <c r="R173" s="58">
        <v>1E-4</v>
      </c>
      <c r="S173" s="58">
        <v>3.3999999999999998E-3</v>
      </c>
      <c r="T173" s="58">
        <v>8.0000000000000004E-4</v>
      </c>
    </row>
    <row r="174" spans="1:20">
      <c r="A174" t="s">
        <v>716</v>
      </c>
      <c r="B174" t="s">
        <v>717</v>
      </c>
      <c r="C174" t="s">
        <v>96</v>
      </c>
      <c r="D174" t="s">
        <v>108</v>
      </c>
      <c r="E174" t="s">
        <v>718</v>
      </c>
      <c r="F174" t="s">
        <v>719</v>
      </c>
      <c r="G174" t="s">
        <v>456</v>
      </c>
      <c r="H174" t="s">
        <v>175</v>
      </c>
      <c r="I174" s="107" t="s">
        <v>3259</v>
      </c>
      <c r="J174" s="57">
        <v>0.28000000000000003</v>
      </c>
      <c r="K174" t="s">
        <v>98</v>
      </c>
      <c r="L174" s="58">
        <v>2.4E-2</v>
      </c>
      <c r="M174" s="58">
        <v>5.6599999999999998E-2</v>
      </c>
      <c r="N174" s="57">
        <v>2931.44</v>
      </c>
      <c r="O174" s="57">
        <v>99.29</v>
      </c>
      <c r="P174" s="57">
        <v>0</v>
      </c>
      <c r="Q174" s="57">
        <v>2.910626776</v>
      </c>
      <c r="R174" s="58">
        <v>0</v>
      </c>
      <c r="S174" s="58">
        <v>1E-4</v>
      </c>
      <c r="T174" s="58">
        <v>0</v>
      </c>
    </row>
    <row r="175" spans="1:20">
      <c r="A175" t="s">
        <v>720</v>
      </c>
      <c r="B175" t="s">
        <v>721</v>
      </c>
      <c r="C175" t="s">
        <v>96</v>
      </c>
      <c r="D175" t="s">
        <v>108</v>
      </c>
      <c r="E175" t="s">
        <v>718</v>
      </c>
      <c r="F175" t="s">
        <v>719</v>
      </c>
      <c r="G175" t="s">
        <v>456</v>
      </c>
      <c r="H175" t="s">
        <v>175</v>
      </c>
      <c r="I175" s="107" t="s">
        <v>3259</v>
      </c>
      <c r="J175" s="57">
        <v>2.2799999999999998</v>
      </c>
      <c r="K175" t="s">
        <v>98</v>
      </c>
      <c r="L175" s="58">
        <v>2.3E-2</v>
      </c>
      <c r="M175" s="58">
        <v>4.9599999999999998E-2</v>
      </c>
      <c r="N175" s="57">
        <v>38742.42</v>
      </c>
      <c r="O175" s="57">
        <v>95.03</v>
      </c>
      <c r="P175" s="57">
        <v>0</v>
      </c>
      <c r="Q175" s="57">
        <v>36.816921725999997</v>
      </c>
      <c r="R175" s="58">
        <v>0</v>
      </c>
      <c r="S175" s="58">
        <v>1.6000000000000001E-3</v>
      </c>
      <c r="T175" s="58">
        <v>4.0000000000000002E-4</v>
      </c>
    </row>
    <row r="176" spans="1:20">
      <c r="A176" t="s">
        <v>722</v>
      </c>
      <c r="B176" t="s">
        <v>723</v>
      </c>
      <c r="C176" t="s">
        <v>96</v>
      </c>
      <c r="D176" t="s">
        <v>108</v>
      </c>
      <c r="E176" t="s">
        <v>718</v>
      </c>
      <c r="F176" t="s">
        <v>719</v>
      </c>
      <c r="G176" t="s">
        <v>456</v>
      </c>
      <c r="H176" t="s">
        <v>175</v>
      </c>
      <c r="I176" s="107" t="s">
        <v>3259</v>
      </c>
      <c r="J176" s="57">
        <v>1.36</v>
      </c>
      <c r="K176" t="s">
        <v>98</v>
      </c>
      <c r="L176" s="58">
        <v>2.75E-2</v>
      </c>
      <c r="M176" s="58">
        <v>4.9500000000000002E-2</v>
      </c>
      <c r="N176" s="57">
        <v>28540.28</v>
      </c>
      <c r="O176" s="57">
        <v>98.05</v>
      </c>
      <c r="P176" s="57">
        <v>0</v>
      </c>
      <c r="Q176" s="57">
        <v>27.98374454</v>
      </c>
      <c r="R176" s="58">
        <v>1E-4</v>
      </c>
      <c r="S176" s="58">
        <v>1.1999999999999999E-3</v>
      </c>
      <c r="T176" s="58">
        <v>2.9999999999999997E-4</v>
      </c>
    </row>
    <row r="177" spans="1:20">
      <c r="A177" t="s">
        <v>724</v>
      </c>
      <c r="B177" t="s">
        <v>725</v>
      </c>
      <c r="C177" t="s">
        <v>96</v>
      </c>
      <c r="D177" t="s">
        <v>108</v>
      </c>
      <c r="E177" t="s">
        <v>718</v>
      </c>
      <c r="F177" t="s">
        <v>719</v>
      </c>
      <c r="G177" t="s">
        <v>456</v>
      </c>
      <c r="H177" t="s">
        <v>175</v>
      </c>
      <c r="I177" s="107" t="s">
        <v>3259</v>
      </c>
      <c r="J177" s="57">
        <v>2.37</v>
      </c>
      <c r="K177" t="s">
        <v>98</v>
      </c>
      <c r="L177" s="58">
        <v>2.1499999999999998E-2</v>
      </c>
      <c r="M177" s="58">
        <v>5.1900000000000002E-2</v>
      </c>
      <c r="N177" s="57">
        <v>28815.08</v>
      </c>
      <c r="O177" s="57">
        <v>93.26</v>
      </c>
      <c r="P177" s="57">
        <v>1.6772100000000001</v>
      </c>
      <c r="Q177" s="57">
        <v>28.550153607999999</v>
      </c>
      <c r="R177" s="58">
        <v>1E-4</v>
      </c>
      <c r="S177" s="58">
        <v>1.2999999999999999E-3</v>
      </c>
      <c r="T177" s="58">
        <v>2.9999999999999997E-4</v>
      </c>
    </row>
    <row r="178" spans="1:20">
      <c r="A178" t="s">
        <v>726</v>
      </c>
      <c r="B178" t="s">
        <v>727</v>
      </c>
      <c r="C178" t="s">
        <v>96</v>
      </c>
      <c r="D178" t="s">
        <v>108</v>
      </c>
      <c r="E178" t="s">
        <v>536</v>
      </c>
      <c r="F178" t="s">
        <v>537</v>
      </c>
      <c r="G178" t="s">
        <v>538</v>
      </c>
      <c r="H178" t="s">
        <v>127</v>
      </c>
      <c r="I178" s="107" t="s">
        <v>3259</v>
      </c>
      <c r="J178" s="57">
        <v>0.81</v>
      </c>
      <c r="K178" t="s">
        <v>98</v>
      </c>
      <c r="L178" s="58">
        <v>3.0499999999999999E-2</v>
      </c>
      <c r="M178" s="58">
        <v>4.8500000000000001E-2</v>
      </c>
      <c r="N178" s="57">
        <v>2251.4499999999998</v>
      </c>
      <c r="O178" s="57">
        <v>98.63</v>
      </c>
      <c r="P178" s="57">
        <v>0</v>
      </c>
      <c r="Q178" s="57">
        <v>2.220605135</v>
      </c>
      <c r="R178" s="58">
        <v>0</v>
      </c>
      <c r="S178" s="58">
        <v>1E-4</v>
      </c>
      <c r="T178" s="58">
        <v>0</v>
      </c>
    </row>
    <row r="179" spans="1:20">
      <c r="A179" t="s">
        <v>728</v>
      </c>
      <c r="B179" t="s">
        <v>729</v>
      </c>
      <c r="C179" t="s">
        <v>96</v>
      </c>
      <c r="D179" t="s">
        <v>108</v>
      </c>
      <c r="E179" t="s">
        <v>536</v>
      </c>
      <c r="F179" t="s">
        <v>537</v>
      </c>
      <c r="G179" t="s">
        <v>538</v>
      </c>
      <c r="H179" t="s">
        <v>127</v>
      </c>
      <c r="I179" s="107" t="s">
        <v>3259</v>
      </c>
      <c r="J179" s="57">
        <v>2.8</v>
      </c>
      <c r="K179" t="s">
        <v>98</v>
      </c>
      <c r="L179" s="58">
        <v>2.58E-2</v>
      </c>
      <c r="M179" s="58">
        <v>5.0799999999999998E-2</v>
      </c>
      <c r="N179" s="57">
        <v>18098.64</v>
      </c>
      <c r="O179" s="57">
        <v>93.51</v>
      </c>
      <c r="P179" s="57">
        <v>0</v>
      </c>
      <c r="Q179" s="57">
        <v>16.924038264</v>
      </c>
      <c r="R179" s="58">
        <v>1E-4</v>
      </c>
      <c r="S179" s="58">
        <v>6.9999999999999999E-4</v>
      </c>
      <c r="T179" s="58">
        <v>2.0000000000000001E-4</v>
      </c>
    </row>
    <row r="180" spans="1:20">
      <c r="A180" t="s">
        <v>730</v>
      </c>
      <c r="B180" t="s">
        <v>731</v>
      </c>
      <c r="C180" t="s">
        <v>96</v>
      </c>
      <c r="D180" t="s">
        <v>108</v>
      </c>
      <c r="E180" t="s">
        <v>551</v>
      </c>
      <c r="F180" t="s">
        <v>113</v>
      </c>
      <c r="G180" t="s">
        <v>533</v>
      </c>
      <c r="H180" t="s">
        <v>175</v>
      </c>
      <c r="I180" s="107" t="s">
        <v>3259</v>
      </c>
      <c r="J180" s="57">
        <v>1.55</v>
      </c>
      <c r="K180" t="s">
        <v>98</v>
      </c>
      <c r="L180" s="58">
        <v>3.5499999999999997E-2</v>
      </c>
      <c r="M180" s="58">
        <v>4.9000000000000002E-2</v>
      </c>
      <c r="N180" s="57">
        <v>30667.88</v>
      </c>
      <c r="O180" s="57">
        <v>98.03</v>
      </c>
      <c r="P180" s="57">
        <v>0.54435</v>
      </c>
      <c r="Q180" s="57">
        <v>30.608072763999999</v>
      </c>
      <c r="R180" s="58">
        <v>1E-4</v>
      </c>
      <c r="S180" s="58">
        <v>1.4E-3</v>
      </c>
      <c r="T180" s="58">
        <v>2.9999999999999997E-4</v>
      </c>
    </row>
    <row r="181" spans="1:20">
      <c r="A181" t="s">
        <v>732</v>
      </c>
      <c r="B181" t="s">
        <v>733</v>
      </c>
      <c r="C181" t="s">
        <v>96</v>
      </c>
      <c r="D181" t="s">
        <v>108</v>
      </c>
      <c r="E181" t="s">
        <v>551</v>
      </c>
      <c r="F181" t="s">
        <v>113</v>
      </c>
      <c r="G181" t="s">
        <v>533</v>
      </c>
      <c r="H181" t="s">
        <v>175</v>
      </c>
      <c r="I181" s="107" t="s">
        <v>3259</v>
      </c>
      <c r="J181" s="57">
        <v>2.56</v>
      </c>
      <c r="K181" t="s">
        <v>98</v>
      </c>
      <c r="L181" s="58">
        <v>2.5000000000000001E-2</v>
      </c>
      <c r="M181" s="58">
        <v>4.9099999999999998E-2</v>
      </c>
      <c r="N181" s="57">
        <v>107550</v>
      </c>
      <c r="O181" s="57">
        <v>94.18</v>
      </c>
      <c r="P181" s="57">
        <v>26.311340000000001</v>
      </c>
      <c r="Q181" s="57">
        <v>127.60193</v>
      </c>
      <c r="R181" s="58">
        <v>1E-4</v>
      </c>
      <c r="S181" s="58">
        <v>5.5999999999999999E-3</v>
      </c>
      <c r="T181" s="58">
        <v>1.2999999999999999E-3</v>
      </c>
    </row>
    <row r="182" spans="1:20">
      <c r="A182" t="s">
        <v>734</v>
      </c>
      <c r="B182" t="s">
        <v>735</v>
      </c>
      <c r="C182" t="s">
        <v>96</v>
      </c>
      <c r="D182" t="s">
        <v>108</v>
      </c>
      <c r="E182" t="s">
        <v>551</v>
      </c>
      <c r="F182" t="s">
        <v>113</v>
      </c>
      <c r="G182" t="s">
        <v>533</v>
      </c>
      <c r="H182" t="s">
        <v>175</v>
      </c>
      <c r="I182" s="107" t="s">
        <v>3259</v>
      </c>
      <c r="J182" s="57">
        <v>3.92</v>
      </c>
      <c r="K182" t="s">
        <v>98</v>
      </c>
      <c r="L182" s="58">
        <v>4.7300000000000002E-2</v>
      </c>
      <c r="M182" s="58">
        <v>5.04E-2</v>
      </c>
      <c r="N182" s="57">
        <v>47640.41</v>
      </c>
      <c r="O182" s="57">
        <v>99</v>
      </c>
      <c r="P182" s="57">
        <v>1.1267</v>
      </c>
      <c r="Q182" s="57">
        <v>48.290705899999999</v>
      </c>
      <c r="R182" s="58">
        <v>1E-4</v>
      </c>
      <c r="S182" s="58">
        <v>2.0999999999999999E-3</v>
      </c>
      <c r="T182" s="58">
        <v>5.0000000000000001E-4</v>
      </c>
    </row>
    <row r="183" spans="1:20">
      <c r="A183" t="s">
        <v>736</v>
      </c>
      <c r="B183" t="s">
        <v>737</v>
      </c>
      <c r="C183" t="s">
        <v>96</v>
      </c>
      <c r="D183" t="s">
        <v>108</v>
      </c>
      <c r="E183" t="s">
        <v>554</v>
      </c>
      <c r="F183" t="s">
        <v>313</v>
      </c>
      <c r="G183" t="s">
        <v>533</v>
      </c>
      <c r="H183" t="s">
        <v>175</v>
      </c>
      <c r="I183" s="107" t="s">
        <v>3259</v>
      </c>
      <c r="J183" s="57">
        <v>4.51</v>
      </c>
      <c r="K183" t="s">
        <v>98</v>
      </c>
      <c r="L183" s="58">
        <v>2.4299999999999999E-2</v>
      </c>
      <c r="M183" s="58">
        <v>4.9200000000000001E-2</v>
      </c>
      <c r="N183" s="57">
        <v>101325.24</v>
      </c>
      <c r="O183" s="57">
        <v>89.9</v>
      </c>
      <c r="P183" s="57">
        <v>0</v>
      </c>
      <c r="Q183" s="57">
        <v>91.091390759999996</v>
      </c>
      <c r="R183" s="58">
        <v>1E-4</v>
      </c>
      <c r="S183" s="58">
        <v>4.0000000000000001E-3</v>
      </c>
      <c r="T183" s="58">
        <v>8.9999999999999998E-4</v>
      </c>
    </row>
    <row r="184" spans="1:20">
      <c r="A184" t="s">
        <v>738</v>
      </c>
      <c r="B184" t="s">
        <v>739</v>
      </c>
      <c r="C184" t="s">
        <v>96</v>
      </c>
      <c r="D184" t="s">
        <v>108</v>
      </c>
      <c r="E184" t="s">
        <v>559</v>
      </c>
      <c r="F184" t="s">
        <v>110</v>
      </c>
      <c r="G184" t="s">
        <v>533</v>
      </c>
      <c r="H184" t="s">
        <v>175</v>
      </c>
      <c r="I184" s="107" t="s">
        <v>3259</v>
      </c>
      <c r="J184" s="57">
        <v>1.45</v>
      </c>
      <c r="K184" t="s">
        <v>98</v>
      </c>
      <c r="L184" s="58">
        <v>3.2500000000000001E-2</v>
      </c>
      <c r="M184" s="58">
        <v>5.7500000000000002E-2</v>
      </c>
      <c r="N184" s="57">
        <v>574.22</v>
      </c>
      <c r="O184" s="57">
        <v>97.29</v>
      </c>
      <c r="P184" s="57">
        <v>0</v>
      </c>
      <c r="Q184" s="57">
        <v>0.55865863800000004</v>
      </c>
      <c r="R184" s="58">
        <v>0</v>
      </c>
      <c r="S184" s="58">
        <v>0</v>
      </c>
      <c r="T184" s="58">
        <v>0</v>
      </c>
    </row>
    <row r="185" spans="1:20">
      <c r="A185" t="s">
        <v>740</v>
      </c>
      <c r="B185" t="s">
        <v>741</v>
      </c>
      <c r="C185" t="s">
        <v>96</v>
      </c>
      <c r="D185" t="s">
        <v>108</v>
      </c>
      <c r="E185" t="s">
        <v>559</v>
      </c>
      <c r="F185" t="s">
        <v>110</v>
      </c>
      <c r="G185" t="s">
        <v>533</v>
      </c>
      <c r="H185" t="s">
        <v>175</v>
      </c>
      <c r="I185" s="107" t="s">
        <v>3259</v>
      </c>
      <c r="J185" s="57">
        <v>2.16</v>
      </c>
      <c r="K185" t="s">
        <v>98</v>
      </c>
      <c r="L185" s="58">
        <v>5.7000000000000002E-2</v>
      </c>
      <c r="M185" s="58">
        <v>5.6500000000000002E-2</v>
      </c>
      <c r="N185" s="57">
        <v>161527.04999999999</v>
      </c>
      <c r="O185" s="57">
        <v>100.54</v>
      </c>
      <c r="P185" s="57">
        <v>0</v>
      </c>
      <c r="Q185" s="57">
        <v>162.39929606999999</v>
      </c>
      <c r="R185" s="58">
        <v>4.0000000000000002E-4</v>
      </c>
      <c r="S185" s="58">
        <v>7.1999999999999998E-3</v>
      </c>
      <c r="T185" s="58">
        <v>1.6999999999999999E-3</v>
      </c>
    </row>
    <row r="186" spans="1:20">
      <c r="A186" t="s">
        <v>742</v>
      </c>
      <c r="B186" t="s">
        <v>743</v>
      </c>
      <c r="C186" t="s">
        <v>96</v>
      </c>
      <c r="D186" t="s">
        <v>108</v>
      </c>
      <c r="E186" t="s">
        <v>564</v>
      </c>
      <c r="F186" t="s">
        <v>110</v>
      </c>
      <c r="G186" t="s">
        <v>533</v>
      </c>
      <c r="H186" t="s">
        <v>175</v>
      </c>
      <c r="I186" s="107" t="s">
        <v>3259</v>
      </c>
      <c r="J186" s="57">
        <v>1.92</v>
      </c>
      <c r="K186" t="s">
        <v>98</v>
      </c>
      <c r="L186" s="58">
        <v>2.8000000000000001E-2</v>
      </c>
      <c r="M186" s="58">
        <v>5.4399999999999997E-2</v>
      </c>
      <c r="N186" s="57">
        <v>27004.83</v>
      </c>
      <c r="O186" s="57">
        <v>95.26</v>
      </c>
      <c r="P186" s="57">
        <v>0</v>
      </c>
      <c r="Q186" s="57">
        <v>25.724801058000001</v>
      </c>
      <c r="R186" s="58">
        <v>1E-4</v>
      </c>
      <c r="S186" s="58">
        <v>1.1000000000000001E-3</v>
      </c>
      <c r="T186" s="58">
        <v>2.9999999999999997E-4</v>
      </c>
    </row>
    <row r="187" spans="1:20">
      <c r="A187" t="s">
        <v>744</v>
      </c>
      <c r="B187" t="s">
        <v>745</v>
      </c>
      <c r="C187" t="s">
        <v>96</v>
      </c>
      <c r="D187" t="s">
        <v>108</v>
      </c>
      <c r="E187" t="s">
        <v>564</v>
      </c>
      <c r="F187" t="s">
        <v>110</v>
      </c>
      <c r="G187" t="s">
        <v>533</v>
      </c>
      <c r="H187" t="s">
        <v>175</v>
      </c>
      <c r="I187" s="107" t="s">
        <v>3259</v>
      </c>
      <c r="J187" s="57">
        <v>3.19</v>
      </c>
      <c r="K187" t="s">
        <v>98</v>
      </c>
      <c r="L187" s="58">
        <v>5.6500000000000002E-2</v>
      </c>
      <c r="M187" s="58">
        <v>6.0100000000000001E-2</v>
      </c>
      <c r="N187" s="57">
        <v>86606.94</v>
      </c>
      <c r="O187" s="57">
        <v>100.53</v>
      </c>
      <c r="P187" s="57">
        <v>0</v>
      </c>
      <c r="Q187" s="57">
        <v>87.065956782000001</v>
      </c>
      <c r="R187" s="58">
        <v>2.0000000000000001E-4</v>
      </c>
      <c r="S187" s="58">
        <v>3.8E-3</v>
      </c>
      <c r="T187" s="58">
        <v>8.9999999999999998E-4</v>
      </c>
    </row>
    <row r="188" spans="1:20">
      <c r="A188" t="s">
        <v>746</v>
      </c>
      <c r="B188" t="s">
        <v>747</v>
      </c>
      <c r="C188" t="s">
        <v>96</v>
      </c>
      <c r="D188" t="s">
        <v>108</v>
      </c>
      <c r="E188" t="s">
        <v>571</v>
      </c>
      <c r="F188" t="s">
        <v>103</v>
      </c>
      <c r="G188" t="s">
        <v>533</v>
      </c>
      <c r="H188" t="s">
        <v>175</v>
      </c>
      <c r="I188" s="107" t="s">
        <v>3259</v>
      </c>
      <c r="J188" s="57">
        <v>4.43</v>
      </c>
      <c r="K188" t="s">
        <v>98</v>
      </c>
      <c r="L188" s="58">
        <v>5.5E-2</v>
      </c>
      <c r="M188" s="58">
        <v>5.7599999999999998E-2</v>
      </c>
      <c r="N188" s="57">
        <v>59594.58</v>
      </c>
      <c r="O188" s="57">
        <v>99.23</v>
      </c>
      <c r="P188" s="57">
        <v>0</v>
      </c>
      <c r="Q188" s="57">
        <v>59.135701734000001</v>
      </c>
      <c r="R188" s="58">
        <v>2.0000000000000001E-4</v>
      </c>
      <c r="S188" s="58">
        <v>2.5999999999999999E-3</v>
      </c>
      <c r="T188" s="58">
        <v>5.9999999999999995E-4</v>
      </c>
    </row>
    <row r="189" spans="1:20">
      <c r="A189" t="s">
        <v>748</v>
      </c>
      <c r="B189" t="s">
        <v>749</v>
      </c>
      <c r="C189" t="s">
        <v>96</v>
      </c>
      <c r="D189" t="s">
        <v>108</v>
      </c>
      <c r="E189" t="s">
        <v>750</v>
      </c>
      <c r="F189" t="s">
        <v>110</v>
      </c>
      <c r="G189" t="s">
        <v>533</v>
      </c>
      <c r="H189" t="s">
        <v>175</v>
      </c>
      <c r="I189" s="107" t="s">
        <v>3259</v>
      </c>
      <c r="J189" s="57">
        <v>0.73</v>
      </c>
      <c r="K189" t="s">
        <v>98</v>
      </c>
      <c r="L189" s="58">
        <v>2.9499999999999998E-2</v>
      </c>
      <c r="M189" s="58">
        <v>5.4800000000000001E-2</v>
      </c>
      <c r="N189" s="57">
        <v>8470.51</v>
      </c>
      <c r="O189" s="57">
        <v>98.25</v>
      </c>
      <c r="P189" s="57">
        <v>0</v>
      </c>
      <c r="Q189" s="57">
        <v>8.3222760749999996</v>
      </c>
      <c r="R189" s="58">
        <v>2.0000000000000001E-4</v>
      </c>
      <c r="S189" s="58">
        <v>4.0000000000000002E-4</v>
      </c>
      <c r="T189" s="58">
        <v>1E-4</v>
      </c>
    </row>
    <row r="190" spans="1:20">
      <c r="A190" t="s">
        <v>751</v>
      </c>
      <c r="B190" t="s">
        <v>752</v>
      </c>
      <c r="C190" t="s">
        <v>96</v>
      </c>
      <c r="D190" t="s">
        <v>108</v>
      </c>
      <c r="E190" t="s">
        <v>753</v>
      </c>
      <c r="F190" t="s">
        <v>754</v>
      </c>
      <c r="G190" t="s">
        <v>533</v>
      </c>
      <c r="H190" t="s">
        <v>175</v>
      </c>
      <c r="I190" s="107" t="s">
        <v>3259</v>
      </c>
      <c r="J190" s="57">
        <v>6.23</v>
      </c>
      <c r="K190" t="s">
        <v>98</v>
      </c>
      <c r="L190" s="58">
        <v>2.3400000000000001E-2</v>
      </c>
      <c r="M190" s="58">
        <v>5.2499999999999998E-2</v>
      </c>
      <c r="N190" s="57">
        <v>75106.12</v>
      </c>
      <c r="O190" s="57">
        <v>83.69</v>
      </c>
      <c r="P190" s="57">
        <v>0</v>
      </c>
      <c r="Q190" s="57">
        <v>62.856311828000003</v>
      </c>
      <c r="R190" s="58">
        <v>1E-4</v>
      </c>
      <c r="S190" s="58">
        <v>2.8E-3</v>
      </c>
      <c r="T190" s="58">
        <v>5.9999999999999995E-4</v>
      </c>
    </row>
    <row r="191" spans="1:20">
      <c r="A191" t="s">
        <v>756</v>
      </c>
      <c r="B191" t="s">
        <v>757</v>
      </c>
      <c r="C191" t="s">
        <v>96</v>
      </c>
      <c r="D191" t="s">
        <v>108</v>
      </c>
      <c r="E191" t="s">
        <v>758</v>
      </c>
      <c r="F191" t="s">
        <v>537</v>
      </c>
      <c r="G191" t="s">
        <v>602</v>
      </c>
      <c r="H191" t="s">
        <v>127</v>
      </c>
      <c r="I191" s="107" t="s">
        <v>3259</v>
      </c>
      <c r="J191" s="57">
        <v>2.09</v>
      </c>
      <c r="K191" t="s">
        <v>98</v>
      </c>
      <c r="L191" s="58">
        <v>2.9499999999999998E-2</v>
      </c>
      <c r="M191" s="58">
        <v>5.3600000000000002E-2</v>
      </c>
      <c r="N191" s="57">
        <v>62197.43</v>
      </c>
      <c r="O191" s="57">
        <v>95.31</v>
      </c>
      <c r="P191" s="57">
        <v>0</v>
      </c>
      <c r="Q191" s="57">
        <v>59.280370533000003</v>
      </c>
      <c r="R191" s="58">
        <v>2.0000000000000001E-4</v>
      </c>
      <c r="S191" s="58">
        <v>2.5999999999999999E-3</v>
      </c>
      <c r="T191" s="58">
        <v>5.9999999999999995E-4</v>
      </c>
    </row>
    <row r="192" spans="1:20">
      <c r="A192" t="s">
        <v>759</v>
      </c>
      <c r="B192" t="s">
        <v>760</v>
      </c>
      <c r="C192" t="s">
        <v>96</v>
      </c>
      <c r="D192" t="s">
        <v>108</v>
      </c>
      <c r="E192" t="s">
        <v>758</v>
      </c>
      <c r="F192" t="s">
        <v>537</v>
      </c>
      <c r="G192" t="s">
        <v>602</v>
      </c>
      <c r="H192" t="s">
        <v>127</v>
      </c>
      <c r="I192" s="107" t="s">
        <v>3259</v>
      </c>
      <c r="J192" s="57">
        <v>2.97</v>
      </c>
      <c r="K192" t="s">
        <v>98</v>
      </c>
      <c r="L192" s="58">
        <v>2.5499999999999998E-2</v>
      </c>
      <c r="M192" s="58">
        <v>5.5399999999999998E-2</v>
      </c>
      <c r="N192" s="57">
        <v>7187.25</v>
      </c>
      <c r="O192" s="57">
        <v>91.82</v>
      </c>
      <c r="P192" s="57">
        <v>0</v>
      </c>
      <c r="Q192" s="57">
        <v>6.59933295</v>
      </c>
      <c r="R192" s="58">
        <v>0</v>
      </c>
      <c r="S192" s="58">
        <v>2.9999999999999997E-4</v>
      </c>
      <c r="T192" s="58">
        <v>1E-4</v>
      </c>
    </row>
    <row r="193" spans="1:20">
      <c r="A193" t="s">
        <v>761</v>
      </c>
      <c r="B193" t="s">
        <v>762</v>
      </c>
      <c r="C193" t="s">
        <v>96</v>
      </c>
      <c r="D193" t="s">
        <v>108</v>
      </c>
      <c r="E193" t="s">
        <v>763</v>
      </c>
      <c r="F193" t="s">
        <v>660</v>
      </c>
      <c r="G193" t="s">
        <v>602</v>
      </c>
      <c r="H193" t="s">
        <v>127</v>
      </c>
      <c r="I193" s="107" t="s">
        <v>3259</v>
      </c>
      <c r="J193" s="57">
        <v>2.2000000000000002</v>
      </c>
      <c r="K193" t="s">
        <v>98</v>
      </c>
      <c r="L193" s="58">
        <v>3.4500000000000003E-2</v>
      </c>
      <c r="M193" s="58">
        <v>5.0500000000000003E-2</v>
      </c>
      <c r="N193" s="57">
        <v>1930.01</v>
      </c>
      <c r="O193" s="57">
        <v>97.85</v>
      </c>
      <c r="P193" s="57">
        <v>0</v>
      </c>
      <c r="Q193" s="57">
        <v>1.8885147849999999</v>
      </c>
      <c r="R193" s="58">
        <v>0</v>
      </c>
      <c r="S193" s="58">
        <v>1E-4</v>
      </c>
      <c r="T193" s="58">
        <v>0</v>
      </c>
    </row>
    <row r="194" spans="1:20">
      <c r="A194" t="s">
        <v>764</v>
      </c>
      <c r="B194" t="s">
        <v>765</v>
      </c>
      <c r="C194" t="s">
        <v>96</v>
      </c>
      <c r="D194" t="s">
        <v>108</v>
      </c>
      <c r="E194" t="s">
        <v>766</v>
      </c>
      <c r="F194" t="s">
        <v>660</v>
      </c>
      <c r="G194" t="s">
        <v>602</v>
      </c>
      <c r="H194" t="s">
        <v>127</v>
      </c>
      <c r="I194" s="107" t="s">
        <v>3259</v>
      </c>
      <c r="J194" s="57">
        <v>3.56</v>
      </c>
      <c r="K194" t="s">
        <v>98</v>
      </c>
      <c r="L194" s="58">
        <v>2.5000000000000001E-3</v>
      </c>
      <c r="M194" s="58">
        <v>5.1700000000000003E-2</v>
      </c>
      <c r="N194" s="57">
        <v>53739.88</v>
      </c>
      <c r="O194" s="57">
        <v>84.4</v>
      </c>
      <c r="P194" s="57">
        <v>0</v>
      </c>
      <c r="Q194" s="57">
        <v>45.356458719999999</v>
      </c>
      <c r="R194" s="58">
        <v>1E-4</v>
      </c>
      <c r="S194" s="58">
        <v>2E-3</v>
      </c>
      <c r="T194" s="58">
        <v>5.0000000000000001E-4</v>
      </c>
    </row>
    <row r="195" spans="1:20">
      <c r="A195" t="s">
        <v>767</v>
      </c>
      <c r="B195" t="s">
        <v>768</v>
      </c>
      <c r="C195" t="s">
        <v>96</v>
      </c>
      <c r="D195" t="s">
        <v>108</v>
      </c>
      <c r="E195" t="s">
        <v>600</v>
      </c>
      <c r="F195" t="s">
        <v>601</v>
      </c>
      <c r="G195" t="s">
        <v>602</v>
      </c>
      <c r="H195" t="s">
        <v>127</v>
      </c>
      <c r="I195" s="107" t="s">
        <v>3259</v>
      </c>
      <c r="J195" s="57">
        <v>1.68</v>
      </c>
      <c r="K195" t="s">
        <v>98</v>
      </c>
      <c r="L195" s="58">
        <v>3.2500000000000001E-2</v>
      </c>
      <c r="M195" s="58">
        <v>5.3699999999999998E-2</v>
      </c>
      <c r="N195" s="57">
        <v>13727.59</v>
      </c>
      <c r="O195" s="57">
        <v>96.68</v>
      </c>
      <c r="P195" s="57">
        <v>0</v>
      </c>
      <c r="Q195" s="57">
        <v>13.271834011999999</v>
      </c>
      <c r="R195" s="58">
        <v>0</v>
      </c>
      <c r="S195" s="58">
        <v>5.9999999999999995E-4</v>
      </c>
      <c r="T195" s="58">
        <v>1E-4</v>
      </c>
    </row>
    <row r="196" spans="1:20">
      <c r="A196" t="s">
        <v>769</v>
      </c>
      <c r="B196" t="s">
        <v>770</v>
      </c>
      <c r="C196" t="s">
        <v>96</v>
      </c>
      <c r="D196" t="s">
        <v>108</v>
      </c>
      <c r="E196" t="s">
        <v>600</v>
      </c>
      <c r="F196" t="s">
        <v>601</v>
      </c>
      <c r="G196" t="s">
        <v>602</v>
      </c>
      <c r="H196" t="s">
        <v>127</v>
      </c>
      <c r="I196" s="107" t="s">
        <v>3259</v>
      </c>
      <c r="J196" s="57">
        <v>3.55</v>
      </c>
      <c r="K196" t="s">
        <v>98</v>
      </c>
      <c r="L196" s="58">
        <v>2.1600000000000001E-2</v>
      </c>
      <c r="M196" s="58">
        <v>6.0499999999999998E-2</v>
      </c>
      <c r="N196" s="57">
        <v>193215.17</v>
      </c>
      <c r="O196" s="57">
        <v>87.98</v>
      </c>
      <c r="P196" s="57">
        <v>0</v>
      </c>
      <c r="Q196" s="57">
        <v>169.990706566</v>
      </c>
      <c r="R196" s="58">
        <v>2.0000000000000001E-4</v>
      </c>
      <c r="S196" s="58">
        <v>7.4999999999999997E-3</v>
      </c>
      <c r="T196" s="58">
        <v>1.8E-3</v>
      </c>
    </row>
    <row r="197" spans="1:20">
      <c r="A197" t="s">
        <v>771</v>
      </c>
      <c r="B197" t="s">
        <v>772</v>
      </c>
      <c r="C197" t="s">
        <v>96</v>
      </c>
      <c r="D197" t="s">
        <v>108</v>
      </c>
      <c r="E197" t="s">
        <v>773</v>
      </c>
      <c r="F197" t="s">
        <v>419</v>
      </c>
      <c r="G197" t="s">
        <v>602</v>
      </c>
      <c r="H197" t="s">
        <v>127</v>
      </c>
      <c r="I197" s="107" t="s">
        <v>3259</v>
      </c>
      <c r="J197" s="57">
        <v>1.82</v>
      </c>
      <c r="K197" t="s">
        <v>98</v>
      </c>
      <c r="L197" s="58">
        <v>3.27E-2</v>
      </c>
      <c r="M197" s="58">
        <v>4.5199999999999997E-2</v>
      </c>
      <c r="N197" s="57">
        <v>23438.45</v>
      </c>
      <c r="O197" s="57">
        <v>98.27</v>
      </c>
      <c r="P197" s="57">
        <v>0</v>
      </c>
      <c r="Q197" s="57">
        <v>23.032964815</v>
      </c>
      <c r="R197" s="58">
        <v>1E-4</v>
      </c>
      <c r="S197" s="58">
        <v>1E-3</v>
      </c>
      <c r="T197" s="58">
        <v>2.0000000000000001E-4</v>
      </c>
    </row>
    <row r="198" spans="1:20">
      <c r="A198" t="s">
        <v>774</v>
      </c>
      <c r="B198" t="s">
        <v>775</v>
      </c>
      <c r="C198" t="s">
        <v>96</v>
      </c>
      <c r="D198" t="s">
        <v>108</v>
      </c>
      <c r="E198" t="s">
        <v>617</v>
      </c>
      <c r="F198" t="s">
        <v>537</v>
      </c>
      <c r="G198" t="s">
        <v>618</v>
      </c>
      <c r="H198" t="s">
        <v>175</v>
      </c>
      <c r="I198" s="107" t="s">
        <v>3259</v>
      </c>
      <c r="J198" s="57">
        <v>2.31</v>
      </c>
      <c r="K198" t="s">
        <v>98</v>
      </c>
      <c r="L198" s="58">
        <v>4.2999999999999997E-2</v>
      </c>
      <c r="M198" s="58">
        <v>5.2400000000000002E-2</v>
      </c>
      <c r="N198" s="57">
        <v>56587.58</v>
      </c>
      <c r="O198" s="57">
        <v>99.99</v>
      </c>
      <c r="P198" s="57">
        <v>0</v>
      </c>
      <c r="Q198" s="57">
        <v>56.581921242</v>
      </c>
      <c r="R198" s="58">
        <v>0</v>
      </c>
      <c r="S198" s="58">
        <v>2.5000000000000001E-3</v>
      </c>
      <c r="T198" s="58">
        <v>5.9999999999999995E-4</v>
      </c>
    </row>
    <row r="199" spans="1:20">
      <c r="A199" t="s">
        <v>776</v>
      </c>
      <c r="B199" t="s">
        <v>777</v>
      </c>
      <c r="C199" t="s">
        <v>96</v>
      </c>
      <c r="D199" t="s">
        <v>108</v>
      </c>
      <c r="E199" t="s">
        <v>778</v>
      </c>
      <c r="F199" t="s">
        <v>606</v>
      </c>
      <c r="G199" t="s">
        <v>602</v>
      </c>
      <c r="H199" t="s">
        <v>127</v>
      </c>
      <c r="I199" s="107" t="s">
        <v>3259</v>
      </c>
      <c r="J199" s="57">
        <v>0.84</v>
      </c>
      <c r="K199" t="s">
        <v>98</v>
      </c>
      <c r="L199" s="58">
        <v>3.5000000000000003E-2</v>
      </c>
      <c r="M199" s="58">
        <v>5.3199999999999997E-2</v>
      </c>
      <c r="N199" s="57">
        <v>28683.74</v>
      </c>
      <c r="O199" s="57">
        <v>99.86</v>
      </c>
      <c r="P199" s="57">
        <v>0</v>
      </c>
      <c r="Q199" s="57">
        <v>28.643582764000001</v>
      </c>
      <c r="R199" s="58">
        <v>1E-4</v>
      </c>
      <c r="S199" s="58">
        <v>1.2999999999999999E-3</v>
      </c>
      <c r="T199" s="58">
        <v>2.9999999999999997E-4</v>
      </c>
    </row>
    <row r="200" spans="1:20">
      <c r="A200" t="s">
        <v>779</v>
      </c>
      <c r="B200" t="s">
        <v>780</v>
      </c>
      <c r="C200" t="s">
        <v>96</v>
      </c>
      <c r="D200" t="s">
        <v>108</v>
      </c>
      <c r="E200" t="s">
        <v>778</v>
      </c>
      <c r="F200" t="s">
        <v>606</v>
      </c>
      <c r="G200" t="s">
        <v>602</v>
      </c>
      <c r="H200" t="s">
        <v>127</v>
      </c>
      <c r="I200" s="107" t="s">
        <v>3259</v>
      </c>
      <c r="J200" s="57">
        <v>1.91</v>
      </c>
      <c r="K200" t="s">
        <v>98</v>
      </c>
      <c r="L200" s="58">
        <v>4.99E-2</v>
      </c>
      <c r="M200" s="58">
        <v>4.6899999999999997E-2</v>
      </c>
      <c r="N200" s="57">
        <v>80479</v>
      </c>
      <c r="O200" s="57">
        <v>101.94</v>
      </c>
      <c r="P200" s="57">
        <v>0</v>
      </c>
      <c r="Q200" s="57">
        <v>82.040292600000001</v>
      </c>
      <c r="R200" s="58">
        <v>4.0000000000000002E-4</v>
      </c>
      <c r="S200" s="58">
        <v>3.5999999999999999E-3</v>
      </c>
      <c r="T200" s="58">
        <v>8.0000000000000004E-4</v>
      </c>
    </row>
    <row r="201" spans="1:20">
      <c r="A201" t="s">
        <v>781</v>
      </c>
      <c r="B201" t="s">
        <v>782</v>
      </c>
      <c r="C201" t="s">
        <v>96</v>
      </c>
      <c r="D201" t="s">
        <v>108</v>
      </c>
      <c r="E201" t="s">
        <v>778</v>
      </c>
      <c r="F201" t="s">
        <v>606</v>
      </c>
      <c r="G201" t="s">
        <v>602</v>
      </c>
      <c r="H201" t="s">
        <v>127</v>
      </c>
      <c r="I201" s="107" t="s">
        <v>3259</v>
      </c>
      <c r="J201" s="57">
        <v>2.36</v>
      </c>
      <c r="K201" t="s">
        <v>98</v>
      </c>
      <c r="L201" s="58">
        <v>2.6499999999999999E-2</v>
      </c>
      <c r="M201" s="58">
        <v>5.2900000000000003E-2</v>
      </c>
      <c r="N201" s="57">
        <v>23522</v>
      </c>
      <c r="O201" s="57">
        <v>95.03</v>
      </c>
      <c r="P201" s="57">
        <v>0</v>
      </c>
      <c r="Q201" s="57">
        <v>22.352956599999999</v>
      </c>
      <c r="R201" s="58">
        <v>0</v>
      </c>
      <c r="S201" s="58">
        <v>1E-3</v>
      </c>
      <c r="T201" s="58">
        <v>2.0000000000000001E-4</v>
      </c>
    </row>
    <row r="202" spans="1:20">
      <c r="A202" t="s">
        <v>783</v>
      </c>
      <c r="B202" t="s">
        <v>784</v>
      </c>
      <c r="C202" t="s">
        <v>96</v>
      </c>
      <c r="D202" t="s">
        <v>108</v>
      </c>
      <c r="E202" t="s">
        <v>785</v>
      </c>
      <c r="F202" t="s">
        <v>537</v>
      </c>
      <c r="G202" t="s">
        <v>618</v>
      </c>
      <c r="H202" t="s">
        <v>175</v>
      </c>
      <c r="I202" s="107" t="s">
        <v>3259</v>
      </c>
      <c r="J202" s="57">
        <v>3.52</v>
      </c>
      <c r="K202" t="s">
        <v>98</v>
      </c>
      <c r="L202" s="58">
        <v>5.3400000000000003E-2</v>
      </c>
      <c r="M202" s="58">
        <v>5.6899999999999999E-2</v>
      </c>
      <c r="N202" s="57">
        <v>88858.08</v>
      </c>
      <c r="O202" s="57">
        <v>99.52</v>
      </c>
      <c r="P202" s="57">
        <v>0</v>
      </c>
      <c r="Q202" s="57">
        <v>88.431561216000006</v>
      </c>
      <c r="R202" s="58">
        <v>2.0000000000000001E-4</v>
      </c>
      <c r="S202" s="58">
        <v>3.8999999999999998E-3</v>
      </c>
      <c r="T202" s="58">
        <v>8.9999999999999998E-4</v>
      </c>
    </row>
    <row r="203" spans="1:20">
      <c r="A203" t="s">
        <v>786</v>
      </c>
      <c r="B203" t="s">
        <v>787</v>
      </c>
      <c r="C203" t="s">
        <v>96</v>
      </c>
      <c r="D203" t="s">
        <v>108</v>
      </c>
      <c r="E203" t="s">
        <v>632</v>
      </c>
      <c r="F203" t="s">
        <v>313</v>
      </c>
      <c r="G203" t="s">
        <v>633</v>
      </c>
      <c r="H203" t="s">
        <v>175</v>
      </c>
      <c r="I203" s="107" t="s">
        <v>3259</v>
      </c>
      <c r="J203" s="57">
        <v>3.54</v>
      </c>
      <c r="K203" t="s">
        <v>98</v>
      </c>
      <c r="L203" s="58">
        <v>2.5000000000000001E-2</v>
      </c>
      <c r="M203" s="58">
        <v>5.3900000000000003E-2</v>
      </c>
      <c r="N203" s="57">
        <v>12909.58</v>
      </c>
      <c r="O203" s="57">
        <v>91.27</v>
      </c>
      <c r="P203" s="57">
        <v>0</v>
      </c>
      <c r="Q203" s="57">
        <v>11.782573665999999</v>
      </c>
      <c r="R203" s="58">
        <v>0</v>
      </c>
      <c r="S203" s="58">
        <v>5.0000000000000001E-4</v>
      </c>
      <c r="T203" s="58">
        <v>1E-4</v>
      </c>
    </row>
    <row r="204" spans="1:20">
      <c r="A204" t="s">
        <v>788</v>
      </c>
      <c r="B204" t="s">
        <v>789</v>
      </c>
      <c r="C204" t="s">
        <v>96</v>
      </c>
      <c r="D204" t="s">
        <v>108</v>
      </c>
      <c r="E204" t="s">
        <v>790</v>
      </c>
      <c r="F204" t="s">
        <v>537</v>
      </c>
      <c r="G204" t="s">
        <v>636</v>
      </c>
      <c r="H204" t="s">
        <v>127</v>
      </c>
      <c r="I204" s="107" t="s">
        <v>3259</v>
      </c>
      <c r="J204" s="57">
        <v>2.93</v>
      </c>
      <c r="K204" t="s">
        <v>98</v>
      </c>
      <c r="L204" s="58">
        <v>4.53E-2</v>
      </c>
      <c r="M204" s="58">
        <v>5.6000000000000001E-2</v>
      </c>
      <c r="N204" s="57">
        <v>63243.53</v>
      </c>
      <c r="O204" s="57">
        <v>97.2</v>
      </c>
      <c r="P204" s="57">
        <v>0</v>
      </c>
      <c r="Q204" s="57">
        <v>61.472711160000003</v>
      </c>
      <c r="R204" s="58">
        <v>1E-4</v>
      </c>
      <c r="S204" s="58">
        <v>2.7000000000000001E-3</v>
      </c>
      <c r="T204" s="58">
        <v>5.9999999999999995E-4</v>
      </c>
    </row>
    <row r="205" spans="1:20">
      <c r="A205" t="s">
        <v>791</v>
      </c>
      <c r="B205" t="s">
        <v>792</v>
      </c>
      <c r="C205" t="s">
        <v>96</v>
      </c>
      <c r="D205" t="s">
        <v>108</v>
      </c>
      <c r="E205" t="s">
        <v>793</v>
      </c>
      <c r="F205" t="s">
        <v>537</v>
      </c>
      <c r="G205" t="s">
        <v>636</v>
      </c>
      <c r="H205" t="s">
        <v>127</v>
      </c>
      <c r="I205" s="107" t="s">
        <v>3259</v>
      </c>
      <c r="J205" s="57">
        <v>3.15</v>
      </c>
      <c r="K205" t="s">
        <v>98</v>
      </c>
      <c r="L205" s="58">
        <v>2.5000000000000001E-2</v>
      </c>
      <c r="M205" s="58">
        <v>6.1100000000000002E-2</v>
      </c>
      <c r="N205" s="57">
        <v>58050.42</v>
      </c>
      <c r="O205" s="57">
        <v>89.63</v>
      </c>
      <c r="P205" s="57">
        <v>0</v>
      </c>
      <c r="Q205" s="57">
        <v>52.030591446000003</v>
      </c>
      <c r="R205" s="58">
        <v>2.9999999999999997E-4</v>
      </c>
      <c r="S205" s="58">
        <v>2.3E-3</v>
      </c>
      <c r="T205" s="58">
        <v>5.0000000000000001E-4</v>
      </c>
    </row>
    <row r="206" spans="1:20">
      <c r="A206" t="s">
        <v>794</v>
      </c>
      <c r="B206" t="s">
        <v>795</v>
      </c>
      <c r="C206" t="s">
        <v>96</v>
      </c>
      <c r="D206" t="s">
        <v>108</v>
      </c>
      <c r="E206" t="s">
        <v>796</v>
      </c>
      <c r="F206" t="s">
        <v>313</v>
      </c>
      <c r="G206" t="s">
        <v>636</v>
      </c>
      <c r="H206" t="s">
        <v>127</v>
      </c>
      <c r="I206" s="107" t="s">
        <v>3259</v>
      </c>
      <c r="J206" s="57">
        <v>4.8</v>
      </c>
      <c r="K206" t="s">
        <v>98</v>
      </c>
      <c r="L206" s="58">
        <v>6.7699999999999996E-2</v>
      </c>
      <c r="M206" s="58">
        <v>5.9700000000000003E-2</v>
      </c>
      <c r="N206" s="57">
        <v>92361.58</v>
      </c>
      <c r="O206" s="57">
        <v>107.02</v>
      </c>
      <c r="P206" s="57">
        <v>0</v>
      </c>
      <c r="Q206" s="57">
        <v>98.845362915999999</v>
      </c>
      <c r="R206" s="58">
        <v>0</v>
      </c>
      <c r="S206" s="58">
        <v>4.4000000000000003E-3</v>
      </c>
      <c r="T206" s="58">
        <v>1E-3</v>
      </c>
    </row>
    <row r="207" spans="1:20">
      <c r="A207" t="s">
        <v>797</v>
      </c>
      <c r="B207" t="s">
        <v>798</v>
      </c>
      <c r="C207" t="s">
        <v>96</v>
      </c>
      <c r="D207" t="s">
        <v>108</v>
      </c>
      <c r="E207" t="s">
        <v>799</v>
      </c>
      <c r="F207" t="s">
        <v>660</v>
      </c>
      <c r="G207" s="65" t="s">
        <v>3173</v>
      </c>
      <c r="H207" s="107" t="s">
        <v>3259</v>
      </c>
      <c r="I207" s="107" t="s">
        <v>3259</v>
      </c>
      <c r="J207" s="57">
        <v>2.94</v>
      </c>
      <c r="K207" t="s">
        <v>98</v>
      </c>
      <c r="L207" s="58">
        <v>1.2E-2</v>
      </c>
      <c r="M207" s="58">
        <v>8.43E-2</v>
      </c>
      <c r="N207" s="57">
        <v>7154.54</v>
      </c>
      <c r="O207" s="57">
        <v>81.599999999999994</v>
      </c>
      <c r="P207" s="57">
        <v>0</v>
      </c>
      <c r="Q207" s="57">
        <v>5.8381046400000001</v>
      </c>
      <c r="R207" s="58">
        <v>1E-4</v>
      </c>
      <c r="S207" s="58">
        <v>2.9999999999999997E-4</v>
      </c>
      <c r="T207" s="58">
        <v>1E-4</v>
      </c>
    </row>
    <row r="208" spans="1:20">
      <c r="A208" t="s">
        <v>800</v>
      </c>
      <c r="B208" t="s">
        <v>801</v>
      </c>
      <c r="C208" t="s">
        <v>96</v>
      </c>
      <c r="D208" t="s">
        <v>108</v>
      </c>
      <c r="E208" t="s">
        <v>799</v>
      </c>
      <c r="F208" t="s">
        <v>660</v>
      </c>
      <c r="G208" s="65" t="s">
        <v>3173</v>
      </c>
      <c r="H208" s="107" t="s">
        <v>3259</v>
      </c>
      <c r="I208" s="107" t="s">
        <v>3259</v>
      </c>
      <c r="J208" s="57">
        <v>3.33</v>
      </c>
      <c r="K208" t="s">
        <v>98</v>
      </c>
      <c r="L208" s="58">
        <v>6.0499999999999998E-2</v>
      </c>
      <c r="M208" s="58">
        <v>5.8999999999999997E-2</v>
      </c>
      <c r="N208" s="57">
        <v>56027.94</v>
      </c>
      <c r="O208" s="57">
        <v>102.3</v>
      </c>
      <c r="P208" s="57">
        <v>0</v>
      </c>
      <c r="Q208" s="57">
        <v>57.316582619999998</v>
      </c>
      <c r="R208" s="58">
        <v>2.9999999999999997E-4</v>
      </c>
      <c r="S208" s="58">
        <v>2.5000000000000001E-3</v>
      </c>
      <c r="T208" s="58">
        <v>5.9999999999999995E-4</v>
      </c>
    </row>
    <row r="209" spans="1:20">
      <c r="A209" t="s">
        <v>802</v>
      </c>
      <c r="B209" t="s">
        <v>803</v>
      </c>
      <c r="C209" t="s">
        <v>96</v>
      </c>
      <c r="D209" t="s">
        <v>108</v>
      </c>
      <c r="E209" t="s">
        <v>799</v>
      </c>
      <c r="F209" t="s">
        <v>660</v>
      </c>
      <c r="G209" s="65" t="s">
        <v>3173</v>
      </c>
      <c r="H209" s="107" t="s">
        <v>3259</v>
      </c>
      <c r="I209" s="107" t="s">
        <v>3259</v>
      </c>
      <c r="J209" s="57">
        <v>0.97</v>
      </c>
      <c r="K209" t="s">
        <v>98</v>
      </c>
      <c r="L209" s="58">
        <v>3.5499999999999997E-2</v>
      </c>
      <c r="M209" s="58">
        <v>7.3099999999999998E-2</v>
      </c>
      <c r="N209" s="57">
        <v>11161.81</v>
      </c>
      <c r="O209" s="57">
        <v>96.63</v>
      </c>
      <c r="P209" s="57">
        <v>0</v>
      </c>
      <c r="Q209" s="57">
        <v>10.785657003000001</v>
      </c>
      <c r="R209" s="58">
        <v>0</v>
      </c>
      <c r="S209" s="58">
        <v>5.0000000000000001E-4</v>
      </c>
      <c r="T209" s="58">
        <v>1E-4</v>
      </c>
    </row>
    <row r="210" spans="1:20">
      <c r="A210" t="s">
        <v>804</v>
      </c>
      <c r="B210" t="s">
        <v>805</v>
      </c>
      <c r="C210" t="s">
        <v>96</v>
      </c>
      <c r="D210" t="s">
        <v>108</v>
      </c>
      <c r="E210" t="s">
        <v>806</v>
      </c>
      <c r="F210" t="s">
        <v>332</v>
      </c>
      <c r="G210" s="65" t="s">
        <v>3173</v>
      </c>
      <c r="H210" s="107" t="s">
        <v>3259</v>
      </c>
      <c r="I210" s="107" t="s">
        <v>3259</v>
      </c>
      <c r="J210" s="57">
        <v>1.98</v>
      </c>
      <c r="K210" t="s">
        <v>98</v>
      </c>
      <c r="L210" s="58">
        <v>0.01</v>
      </c>
      <c r="M210" s="58">
        <v>6.5199999999999994E-2</v>
      </c>
      <c r="N210" s="57">
        <v>17239.75</v>
      </c>
      <c r="O210" s="57">
        <v>90</v>
      </c>
      <c r="P210" s="57">
        <v>0</v>
      </c>
      <c r="Q210" s="57">
        <v>15.515775</v>
      </c>
      <c r="R210" s="58">
        <v>1E-4</v>
      </c>
      <c r="S210" s="58">
        <v>6.9999999999999999E-4</v>
      </c>
      <c r="T210" s="58">
        <v>2.0000000000000001E-4</v>
      </c>
    </row>
    <row r="211" spans="1:20">
      <c r="A211" s="59" t="s">
        <v>299</v>
      </c>
      <c r="B211" s="109" t="s">
        <v>3259</v>
      </c>
      <c r="C211" s="109" t="s">
        <v>3259</v>
      </c>
      <c r="D211" s="109" t="s">
        <v>3259</v>
      </c>
      <c r="E211" s="109" t="s">
        <v>3259</v>
      </c>
      <c r="F211" s="109" t="s">
        <v>3259</v>
      </c>
      <c r="G211" s="109" t="s">
        <v>3259</v>
      </c>
      <c r="H211" s="109" t="s">
        <v>3259</v>
      </c>
      <c r="I211" s="109" t="s">
        <v>3259</v>
      </c>
      <c r="J211" s="61">
        <v>2.82</v>
      </c>
      <c r="K211" s="109" t="s">
        <v>3259</v>
      </c>
      <c r="L211" s="109" t="s">
        <v>3259</v>
      </c>
      <c r="M211" s="60">
        <v>4.6899999999999997E-2</v>
      </c>
      <c r="N211" s="61">
        <v>41737.25</v>
      </c>
      <c r="O211" s="109" t="s">
        <v>3259</v>
      </c>
      <c r="P211" s="61">
        <v>0</v>
      </c>
      <c r="Q211" s="61">
        <v>42.9893675</v>
      </c>
      <c r="R211" s="109" t="s">
        <v>3259</v>
      </c>
      <c r="S211" s="60">
        <v>1.9E-3</v>
      </c>
      <c r="T211" s="60">
        <v>4.0000000000000002E-4</v>
      </c>
    </row>
    <row r="212" spans="1:20">
      <c r="A212" t="s">
        <v>807</v>
      </c>
      <c r="B212" t="s">
        <v>808</v>
      </c>
      <c r="C212" t="s">
        <v>96</v>
      </c>
      <c r="D212" t="s">
        <v>108</v>
      </c>
      <c r="E212" t="s">
        <v>809</v>
      </c>
      <c r="F212" t="s">
        <v>673</v>
      </c>
      <c r="G212" t="s">
        <v>345</v>
      </c>
      <c r="H212" t="s">
        <v>175</v>
      </c>
      <c r="I212" s="107" t="s">
        <v>3259</v>
      </c>
      <c r="J212" s="57">
        <v>2.82</v>
      </c>
      <c r="K212" t="s">
        <v>98</v>
      </c>
      <c r="L212" s="58">
        <v>2.12E-2</v>
      </c>
      <c r="M212" s="58">
        <v>4.7699999999999999E-2</v>
      </c>
      <c r="N212" s="57">
        <v>41737.25</v>
      </c>
      <c r="O212" s="57">
        <v>103</v>
      </c>
      <c r="P212" s="57">
        <v>0</v>
      </c>
      <c r="Q212" s="57">
        <v>42.9893675</v>
      </c>
      <c r="R212" s="58">
        <v>2.9999999999999997E-4</v>
      </c>
      <c r="S212" s="58">
        <v>1.9E-3</v>
      </c>
      <c r="T212" s="58">
        <v>4.0000000000000002E-4</v>
      </c>
    </row>
    <row r="213" spans="1:20">
      <c r="A213" s="59" t="s">
        <v>810</v>
      </c>
      <c r="B213" s="109" t="s">
        <v>3259</v>
      </c>
      <c r="C213" s="109" t="s">
        <v>3259</v>
      </c>
      <c r="D213" s="109" t="s">
        <v>3259</v>
      </c>
      <c r="E213" s="109" t="s">
        <v>3259</v>
      </c>
      <c r="F213" s="109" t="s">
        <v>3259</v>
      </c>
      <c r="G213" s="109" t="s">
        <v>3259</v>
      </c>
      <c r="H213" s="109" t="s">
        <v>3259</v>
      </c>
      <c r="I213" s="109" t="s">
        <v>3259</v>
      </c>
      <c r="J213" s="61">
        <v>0</v>
      </c>
      <c r="K213" s="109" t="s">
        <v>3259</v>
      </c>
      <c r="L213" s="109" t="s">
        <v>3259</v>
      </c>
      <c r="M213" s="60">
        <v>0</v>
      </c>
      <c r="N213" s="61">
        <v>0</v>
      </c>
      <c r="O213" s="109" t="s">
        <v>3259</v>
      </c>
      <c r="P213" s="61">
        <v>0</v>
      </c>
      <c r="Q213" s="61">
        <v>0</v>
      </c>
      <c r="R213" s="109" t="s">
        <v>3259</v>
      </c>
      <c r="S213" s="60">
        <v>0</v>
      </c>
      <c r="T213" s="60">
        <v>0</v>
      </c>
    </row>
    <row r="214" spans="1:20">
      <c r="A214" t="s">
        <v>177</v>
      </c>
      <c r="B214" t="s">
        <v>177</v>
      </c>
      <c r="C214" s="109" t="s">
        <v>3259</v>
      </c>
      <c r="D214" s="109" t="s">
        <v>3259</v>
      </c>
      <c r="E214" s="109" t="s">
        <v>3259</v>
      </c>
      <c r="F214" t="s">
        <v>177</v>
      </c>
      <c r="G214" t="s">
        <v>177</v>
      </c>
      <c r="H214" s="109" t="s">
        <v>3259</v>
      </c>
      <c r="I214" s="109" t="s">
        <v>3259</v>
      </c>
      <c r="J214" s="57">
        <v>0</v>
      </c>
      <c r="K214" t="s">
        <v>177</v>
      </c>
      <c r="L214" s="58">
        <v>0</v>
      </c>
      <c r="M214" s="58">
        <v>0</v>
      </c>
      <c r="N214" s="57">
        <v>0</v>
      </c>
      <c r="O214" s="57">
        <v>0</v>
      </c>
      <c r="P214" s="109" t="s">
        <v>3259</v>
      </c>
      <c r="Q214" s="57">
        <v>0</v>
      </c>
      <c r="R214" s="58">
        <v>0</v>
      </c>
      <c r="S214" s="58">
        <v>0</v>
      </c>
      <c r="T214" s="58">
        <v>0</v>
      </c>
    </row>
    <row r="215" spans="1:20">
      <c r="A215" s="59" t="s">
        <v>183</v>
      </c>
      <c r="B215" s="109" t="s">
        <v>3259</v>
      </c>
      <c r="C215" s="109" t="s">
        <v>3259</v>
      </c>
      <c r="D215" s="109" t="s">
        <v>3259</v>
      </c>
      <c r="E215" s="109" t="s">
        <v>3259</v>
      </c>
      <c r="F215" s="109" t="s">
        <v>3259</v>
      </c>
      <c r="G215" s="109" t="s">
        <v>3259</v>
      </c>
      <c r="H215" s="109" t="s">
        <v>3259</v>
      </c>
      <c r="I215" s="109" t="s">
        <v>3259</v>
      </c>
      <c r="J215" s="61">
        <v>4.74</v>
      </c>
      <c r="K215" s="109" t="s">
        <v>3259</v>
      </c>
      <c r="L215" s="109" t="s">
        <v>3259</v>
      </c>
      <c r="M215" s="60">
        <v>6.3899999999999998E-2</v>
      </c>
      <c r="N215" s="61">
        <v>992361.41</v>
      </c>
      <c r="O215" s="109" t="s">
        <v>3259</v>
      </c>
      <c r="P215" s="61">
        <v>0</v>
      </c>
      <c r="Q215" s="61">
        <v>3726.7031840695977</v>
      </c>
      <c r="R215" s="109" t="s">
        <v>3259</v>
      </c>
      <c r="S215" s="60">
        <v>0.16439999999999999</v>
      </c>
      <c r="T215" s="60">
        <v>3.8399999999999997E-2</v>
      </c>
    </row>
    <row r="216" spans="1:20">
      <c r="A216" s="59" t="s">
        <v>300</v>
      </c>
      <c r="B216" s="109" t="s">
        <v>3259</v>
      </c>
      <c r="C216" s="109" t="s">
        <v>3259</v>
      </c>
      <c r="D216" s="109" t="s">
        <v>3259</v>
      </c>
      <c r="E216" s="109" t="s">
        <v>3259</v>
      </c>
      <c r="F216" s="109" t="s">
        <v>3259</v>
      </c>
      <c r="G216" s="109" t="s">
        <v>3259</v>
      </c>
      <c r="H216" s="109" t="s">
        <v>3259</v>
      </c>
      <c r="I216" s="109" t="s">
        <v>3259</v>
      </c>
      <c r="J216" s="61">
        <v>5.09</v>
      </c>
      <c r="K216" s="109" t="s">
        <v>3259</v>
      </c>
      <c r="L216" s="109" t="s">
        <v>3259</v>
      </c>
      <c r="M216" s="60">
        <v>7.6200000000000004E-2</v>
      </c>
      <c r="N216" s="61">
        <v>186107.69</v>
      </c>
      <c r="O216" s="109" t="s">
        <v>3259</v>
      </c>
      <c r="P216" s="61">
        <v>0</v>
      </c>
      <c r="Q216" s="61">
        <v>646.51481318694175</v>
      </c>
      <c r="R216" s="109" t="s">
        <v>3259</v>
      </c>
      <c r="S216" s="60">
        <v>2.8500000000000001E-2</v>
      </c>
      <c r="T216" s="60">
        <v>6.7000000000000002E-3</v>
      </c>
    </row>
    <row r="217" spans="1:20">
      <c r="A217" t="s">
        <v>811</v>
      </c>
      <c r="B217" t="s">
        <v>812</v>
      </c>
      <c r="C217" t="s">
        <v>108</v>
      </c>
      <c r="D217" t="s">
        <v>813</v>
      </c>
      <c r="E217" t="s">
        <v>312</v>
      </c>
      <c r="F217" t="s">
        <v>313</v>
      </c>
      <c r="G217" t="s">
        <v>814</v>
      </c>
      <c r="H217" t="s">
        <v>815</v>
      </c>
      <c r="I217" s="107" t="s">
        <v>3259</v>
      </c>
      <c r="J217" s="57">
        <v>6.86</v>
      </c>
      <c r="K217" t="s">
        <v>100</v>
      </c>
      <c r="L217" s="58">
        <v>3.7499999999999999E-2</v>
      </c>
      <c r="M217" s="58">
        <v>6.1400000000000003E-2</v>
      </c>
      <c r="N217" s="57">
        <v>7188.76</v>
      </c>
      <c r="O217" s="57">
        <v>85.582329999999942</v>
      </c>
      <c r="P217" s="57">
        <v>0</v>
      </c>
      <c r="Q217" s="57">
        <v>22.314422226253701</v>
      </c>
      <c r="R217" s="58">
        <v>0</v>
      </c>
      <c r="S217" s="58">
        <v>1E-3</v>
      </c>
      <c r="T217" s="58">
        <v>2.0000000000000001E-4</v>
      </c>
    </row>
    <row r="218" spans="1:20">
      <c r="A218" t="s">
        <v>816</v>
      </c>
      <c r="B218" t="s">
        <v>817</v>
      </c>
      <c r="C218" t="s">
        <v>108</v>
      </c>
      <c r="D218" t="s">
        <v>813</v>
      </c>
      <c r="E218" t="s">
        <v>437</v>
      </c>
      <c r="F218" t="s">
        <v>305</v>
      </c>
      <c r="G218" t="s">
        <v>818</v>
      </c>
      <c r="H218" t="s">
        <v>290</v>
      </c>
      <c r="I218" s="107" t="s">
        <v>3259</v>
      </c>
      <c r="J218" s="57">
        <v>2.64</v>
      </c>
      <c r="K218" t="s">
        <v>100</v>
      </c>
      <c r="L218" s="58">
        <v>3.2599999999999997E-2</v>
      </c>
      <c r="M218" s="58">
        <v>8.6599999999999996E-2</v>
      </c>
      <c r="N218" s="57">
        <v>21589.26</v>
      </c>
      <c r="O218" s="57">
        <v>87.799629999999965</v>
      </c>
      <c r="P218" s="57">
        <v>0</v>
      </c>
      <c r="Q218" s="57">
        <v>68.750838279849702</v>
      </c>
      <c r="R218" s="58">
        <v>0</v>
      </c>
      <c r="S218" s="58">
        <v>3.0000000000000001E-3</v>
      </c>
      <c r="T218" s="58">
        <v>6.9999999999999999E-4</v>
      </c>
    </row>
    <row r="219" spans="1:20">
      <c r="A219" t="s">
        <v>819</v>
      </c>
      <c r="B219" t="s">
        <v>820</v>
      </c>
      <c r="C219" t="s">
        <v>108</v>
      </c>
      <c r="D219" t="s">
        <v>813</v>
      </c>
      <c r="E219" t="s">
        <v>427</v>
      </c>
      <c r="F219" t="s">
        <v>305</v>
      </c>
      <c r="G219" t="s">
        <v>818</v>
      </c>
      <c r="H219" t="s">
        <v>290</v>
      </c>
      <c r="I219" s="107" t="s">
        <v>3259</v>
      </c>
      <c r="J219" s="57">
        <v>1.99</v>
      </c>
      <c r="K219" t="s">
        <v>100</v>
      </c>
      <c r="L219" s="58">
        <v>3.2800000000000003E-2</v>
      </c>
      <c r="M219" s="58">
        <v>8.3099999999999993E-2</v>
      </c>
      <c r="N219" s="57">
        <v>30559.37</v>
      </c>
      <c r="O219" s="57">
        <v>91.480680000000064</v>
      </c>
      <c r="P219" s="57">
        <v>0</v>
      </c>
      <c r="Q219" s="57">
        <v>101.39611995292999</v>
      </c>
      <c r="R219" s="58">
        <v>0</v>
      </c>
      <c r="S219" s="58">
        <v>4.4999999999999997E-3</v>
      </c>
      <c r="T219" s="58">
        <v>1E-3</v>
      </c>
    </row>
    <row r="220" spans="1:20">
      <c r="A220" t="s">
        <v>821</v>
      </c>
      <c r="B220" t="s">
        <v>822</v>
      </c>
      <c r="C220" t="s">
        <v>108</v>
      </c>
      <c r="D220" t="s">
        <v>813</v>
      </c>
      <c r="E220" t="s">
        <v>427</v>
      </c>
      <c r="F220" t="s">
        <v>305</v>
      </c>
      <c r="G220" t="s">
        <v>818</v>
      </c>
      <c r="H220" t="s">
        <v>290</v>
      </c>
      <c r="I220" s="107" t="s">
        <v>3259</v>
      </c>
      <c r="J220" s="57">
        <v>3.83</v>
      </c>
      <c r="K220" t="s">
        <v>100</v>
      </c>
      <c r="L220" s="58">
        <v>7.1300000000000002E-2</v>
      </c>
      <c r="M220" s="58">
        <v>7.4999999999999997E-2</v>
      </c>
      <c r="N220" s="57">
        <v>17455.150000000001</v>
      </c>
      <c r="O220" s="57">
        <v>101.25704999999996</v>
      </c>
      <c r="P220" s="57">
        <v>0</v>
      </c>
      <c r="Q220" s="57">
        <v>64.105665256072996</v>
      </c>
      <c r="R220" s="58">
        <v>0</v>
      </c>
      <c r="S220" s="58">
        <v>2.8E-3</v>
      </c>
      <c r="T220" s="58">
        <v>6.9999999999999999E-4</v>
      </c>
    </row>
    <row r="221" spans="1:20">
      <c r="A221" t="s">
        <v>823</v>
      </c>
      <c r="B221" t="s">
        <v>824</v>
      </c>
      <c r="C221" t="s">
        <v>108</v>
      </c>
      <c r="D221" t="s">
        <v>813</v>
      </c>
      <c r="E221" t="s">
        <v>825</v>
      </c>
      <c r="F221" t="s">
        <v>465</v>
      </c>
      <c r="G221" t="s">
        <v>826</v>
      </c>
      <c r="H221" t="s">
        <v>290</v>
      </c>
      <c r="I221" s="107" t="s">
        <v>3259</v>
      </c>
      <c r="J221" s="57">
        <v>9.4600000000000009</v>
      </c>
      <c r="K221" t="s">
        <v>100</v>
      </c>
      <c r="L221" s="58">
        <v>6.3799999999999996E-2</v>
      </c>
      <c r="M221" s="58">
        <v>6.8699999999999997E-2</v>
      </c>
      <c r="N221" s="57">
        <v>43683.8</v>
      </c>
      <c r="O221" s="57">
        <v>94.761249999999691</v>
      </c>
      <c r="P221" s="57">
        <v>0</v>
      </c>
      <c r="Q221" s="57">
        <v>150.140807242042</v>
      </c>
      <c r="R221" s="58">
        <v>1E-4</v>
      </c>
      <c r="S221" s="58">
        <v>6.6E-3</v>
      </c>
      <c r="T221" s="58">
        <v>1.5E-3</v>
      </c>
    </row>
    <row r="222" spans="1:20">
      <c r="A222" t="s">
        <v>827</v>
      </c>
      <c r="B222" t="s">
        <v>828</v>
      </c>
      <c r="C222" t="s">
        <v>108</v>
      </c>
      <c r="D222" t="s">
        <v>813</v>
      </c>
      <c r="E222" t="s">
        <v>829</v>
      </c>
      <c r="F222" t="s">
        <v>305</v>
      </c>
      <c r="G222" t="s">
        <v>826</v>
      </c>
      <c r="H222" t="s">
        <v>815</v>
      </c>
      <c r="I222" s="107" t="s">
        <v>3259</v>
      </c>
      <c r="J222" s="57">
        <v>2.19</v>
      </c>
      <c r="K222" t="s">
        <v>100</v>
      </c>
      <c r="L222" s="58">
        <v>3.0800000000000001E-2</v>
      </c>
      <c r="M222" s="58">
        <v>8.6099999999999996E-2</v>
      </c>
      <c r="N222" s="57">
        <v>24519.89</v>
      </c>
      <c r="O222" s="57">
        <v>89.040419999999969</v>
      </c>
      <c r="P222" s="57">
        <v>0</v>
      </c>
      <c r="Q222" s="57">
        <v>79.186887494404303</v>
      </c>
      <c r="R222" s="58">
        <v>0</v>
      </c>
      <c r="S222" s="58">
        <v>3.5000000000000001E-3</v>
      </c>
      <c r="T222" s="58">
        <v>8.0000000000000004E-4</v>
      </c>
    </row>
    <row r="223" spans="1:20">
      <c r="A223" t="s">
        <v>830</v>
      </c>
      <c r="B223" t="s">
        <v>831</v>
      </c>
      <c r="C223" t="s">
        <v>108</v>
      </c>
      <c r="D223" t="s">
        <v>813</v>
      </c>
      <c r="E223" t="s">
        <v>832</v>
      </c>
      <c r="F223" t="s">
        <v>833</v>
      </c>
      <c r="G223" t="s">
        <v>834</v>
      </c>
      <c r="H223" t="s">
        <v>815</v>
      </c>
      <c r="I223" s="107" t="s">
        <v>3259</v>
      </c>
      <c r="J223" s="57">
        <v>6.49</v>
      </c>
      <c r="K223" t="s">
        <v>100</v>
      </c>
      <c r="L223" s="58">
        <v>8.5000000000000006E-2</v>
      </c>
      <c r="M223" s="58">
        <v>9.1800000000000007E-2</v>
      </c>
      <c r="N223" s="57">
        <v>18373.84</v>
      </c>
      <c r="O223" s="57">
        <v>99.108279999999993</v>
      </c>
      <c r="P223" s="57">
        <v>0</v>
      </c>
      <c r="Q223" s="57">
        <v>66.0476583716639</v>
      </c>
      <c r="R223" s="58">
        <v>0</v>
      </c>
      <c r="S223" s="58">
        <v>2.8999999999999998E-3</v>
      </c>
      <c r="T223" s="58">
        <v>6.9999999999999999E-4</v>
      </c>
    </row>
    <row r="224" spans="1:20">
      <c r="A224" t="s">
        <v>835</v>
      </c>
      <c r="B224" t="s">
        <v>836</v>
      </c>
      <c r="C224" t="s">
        <v>108</v>
      </c>
      <c r="D224" t="s">
        <v>813</v>
      </c>
      <c r="E224" t="s">
        <v>837</v>
      </c>
      <c r="F224" t="s">
        <v>838</v>
      </c>
      <c r="G224" t="s">
        <v>834</v>
      </c>
      <c r="H224" t="s">
        <v>290</v>
      </c>
      <c r="I224" s="107" t="s">
        <v>3259</v>
      </c>
      <c r="J224" s="57">
        <v>5.55</v>
      </c>
      <c r="K224" t="s">
        <v>102</v>
      </c>
      <c r="L224" s="58">
        <v>4.3799999999999999E-2</v>
      </c>
      <c r="M224" s="58">
        <v>5.4800000000000001E-2</v>
      </c>
      <c r="N224" s="57">
        <v>4593.46</v>
      </c>
      <c r="O224" s="57">
        <v>94.237790000000032</v>
      </c>
      <c r="P224" s="57">
        <v>0</v>
      </c>
      <c r="Q224" s="57">
        <v>17.365314546322999</v>
      </c>
      <c r="R224" s="58">
        <v>0</v>
      </c>
      <c r="S224" s="58">
        <v>8.0000000000000004E-4</v>
      </c>
      <c r="T224" s="58">
        <v>2.0000000000000001E-4</v>
      </c>
    </row>
    <row r="225" spans="1:20">
      <c r="A225" t="s">
        <v>839</v>
      </c>
      <c r="B225" t="s">
        <v>840</v>
      </c>
      <c r="C225" t="s">
        <v>108</v>
      </c>
      <c r="D225" t="s">
        <v>813</v>
      </c>
      <c r="E225" t="s">
        <v>837</v>
      </c>
      <c r="F225" t="s">
        <v>838</v>
      </c>
      <c r="G225" t="s">
        <v>834</v>
      </c>
      <c r="H225" t="s">
        <v>290</v>
      </c>
      <c r="I225" s="107" t="s">
        <v>3259</v>
      </c>
      <c r="J225" s="57">
        <v>4.54</v>
      </c>
      <c r="K225" t="s">
        <v>102</v>
      </c>
      <c r="L225" s="58">
        <v>7.3800000000000004E-2</v>
      </c>
      <c r="M225" s="58">
        <v>5.3199999999999997E-2</v>
      </c>
      <c r="N225" s="57">
        <v>9416.59</v>
      </c>
      <c r="O225" s="57">
        <v>111.22804000000001</v>
      </c>
      <c r="P225" s="57">
        <v>0</v>
      </c>
      <c r="Q225" s="57">
        <v>42.017051073849302</v>
      </c>
      <c r="R225" s="58">
        <v>0</v>
      </c>
      <c r="S225" s="58">
        <v>1.9E-3</v>
      </c>
      <c r="T225" s="58">
        <v>4.0000000000000002E-4</v>
      </c>
    </row>
    <row r="226" spans="1:20">
      <c r="A226" t="s">
        <v>841</v>
      </c>
      <c r="B226" t="s">
        <v>842</v>
      </c>
      <c r="C226" t="s">
        <v>108</v>
      </c>
      <c r="D226" t="s">
        <v>813</v>
      </c>
      <c r="E226" t="s">
        <v>837</v>
      </c>
      <c r="F226" t="s">
        <v>838</v>
      </c>
      <c r="G226" t="s">
        <v>834</v>
      </c>
      <c r="H226" t="s">
        <v>290</v>
      </c>
      <c r="I226" s="107" t="s">
        <v>3259</v>
      </c>
      <c r="J226" s="57">
        <v>5.69</v>
      </c>
      <c r="K226" t="s">
        <v>100</v>
      </c>
      <c r="L226" s="58">
        <v>8.1299999999999997E-2</v>
      </c>
      <c r="M226" s="58">
        <v>6.5299999999999997E-2</v>
      </c>
      <c r="N226" s="57">
        <v>8727.57</v>
      </c>
      <c r="O226" s="57">
        <v>111.16779000000005</v>
      </c>
      <c r="P226" s="57">
        <v>0</v>
      </c>
      <c r="Q226" s="57">
        <v>35.190048743552801</v>
      </c>
      <c r="R226" s="58">
        <v>0</v>
      </c>
      <c r="S226" s="58">
        <v>1.6000000000000001E-3</v>
      </c>
      <c r="T226" s="58">
        <v>4.0000000000000002E-4</v>
      </c>
    </row>
    <row r="227" spans="1:20">
      <c r="A227" s="59" t="s">
        <v>301</v>
      </c>
      <c r="B227" s="109" t="s">
        <v>3259</v>
      </c>
      <c r="C227" s="109" t="s">
        <v>3259</v>
      </c>
      <c r="D227" s="109" t="s">
        <v>3259</v>
      </c>
      <c r="E227" s="109" t="s">
        <v>3259</v>
      </c>
      <c r="F227" s="109" t="s">
        <v>3259</v>
      </c>
      <c r="G227" s="109" t="s">
        <v>3259</v>
      </c>
      <c r="H227" s="109" t="s">
        <v>3259</v>
      </c>
      <c r="I227" s="109" t="s">
        <v>3259</v>
      </c>
      <c r="J227" s="61">
        <v>4.66</v>
      </c>
      <c r="K227" s="109" t="s">
        <v>3259</v>
      </c>
      <c r="L227" s="109" t="s">
        <v>3259</v>
      </c>
      <c r="M227" s="60">
        <v>6.13E-2</v>
      </c>
      <c r="N227" s="61">
        <v>806253.72</v>
      </c>
      <c r="O227" s="109" t="s">
        <v>3259</v>
      </c>
      <c r="P227" s="61">
        <v>0</v>
      </c>
      <c r="Q227" s="61">
        <v>3080.1883708826558</v>
      </c>
      <c r="R227" s="109" t="s">
        <v>3259</v>
      </c>
      <c r="S227" s="60">
        <v>0.13589999999999999</v>
      </c>
      <c r="T227" s="60">
        <v>3.1699999999999999E-2</v>
      </c>
    </row>
    <row r="228" spans="1:20">
      <c r="A228" t="s">
        <v>843</v>
      </c>
      <c r="B228" t="s">
        <v>844</v>
      </c>
      <c r="C228" t="s">
        <v>108</v>
      </c>
      <c r="D228" t="s">
        <v>813</v>
      </c>
      <c r="E228" s="107" t="s">
        <v>3259</v>
      </c>
      <c r="F228" t="s">
        <v>845</v>
      </c>
      <c r="G228" t="s">
        <v>289</v>
      </c>
      <c r="H228" t="s">
        <v>815</v>
      </c>
      <c r="I228" s="107" t="s">
        <v>3259</v>
      </c>
      <c r="J228" s="57">
        <v>7.16</v>
      </c>
      <c r="K228" t="s">
        <v>102</v>
      </c>
      <c r="L228" s="58">
        <v>4.2500000000000003E-2</v>
      </c>
      <c r="M228" s="58">
        <v>4.36E-2</v>
      </c>
      <c r="N228" s="57">
        <v>9186.92</v>
      </c>
      <c r="O228" s="57">
        <v>100.85723000000009</v>
      </c>
      <c r="P228" s="57">
        <v>0</v>
      </c>
      <c r="Q228" s="57">
        <v>37.1701739444621</v>
      </c>
      <c r="R228" s="58">
        <v>0</v>
      </c>
      <c r="S228" s="58">
        <v>1.6000000000000001E-3</v>
      </c>
      <c r="T228" s="58">
        <v>4.0000000000000002E-4</v>
      </c>
    </row>
    <row r="229" spans="1:20">
      <c r="A229" t="s">
        <v>846</v>
      </c>
      <c r="B229" t="s">
        <v>847</v>
      </c>
      <c r="C229" t="s">
        <v>108</v>
      </c>
      <c r="D229" t="s">
        <v>813</v>
      </c>
      <c r="E229" s="107" t="s">
        <v>3259</v>
      </c>
      <c r="F229" t="s">
        <v>845</v>
      </c>
      <c r="G229" t="s">
        <v>848</v>
      </c>
      <c r="H229" t="s">
        <v>815</v>
      </c>
      <c r="I229" s="107" t="s">
        <v>3259</v>
      </c>
      <c r="J229" s="57">
        <v>0.69</v>
      </c>
      <c r="K229" t="s">
        <v>100</v>
      </c>
      <c r="L229" s="58">
        <v>4.4999999999999998E-2</v>
      </c>
      <c r="M229" s="58">
        <v>6.0699999999999997E-2</v>
      </c>
      <c r="N229" s="57">
        <v>5.97</v>
      </c>
      <c r="O229" s="57">
        <v>101.30180904522614</v>
      </c>
      <c r="P229" s="57">
        <v>0</v>
      </c>
      <c r="Q229" s="57">
        <v>2.1935073186E-2</v>
      </c>
      <c r="R229" s="58">
        <v>0</v>
      </c>
      <c r="S229" s="58">
        <v>0</v>
      </c>
      <c r="T229" s="58">
        <v>0</v>
      </c>
    </row>
    <row r="230" spans="1:20">
      <c r="A230" t="s">
        <v>849</v>
      </c>
      <c r="B230" t="s">
        <v>850</v>
      </c>
      <c r="C230" t="s">
        <v>108</v>
      </c>
      <c r="D230" t="s">
        <v>813</v>
      </c>
      <c r="E230" s="107" t="s">
        <v>3259</v>
      </c>
      <c r="F230" t="s">
        <v>845</v>
      </c>
      <c r="G230" t="s">
        <v>851</v>
      </c>
      <c r="H230" t="s">
        <v>852</v>
      </c>
      <c r="I230" s="107" t="s">
        <v>3259</v>
      </c>
      <c r="J230" s="57">
        <v>6.41</v>
      </c>
      <c r="K230" t="s">
        <v>100</v>
      </c>
      <c r="L230" s="58">
        <v>0.03</v>
      </c>
      <c r="M230" s="58">
        <v>6.2899999999999998E-2</v>
      </c>
      <c r="N230" s="57">
        <v>16995.8</v>
      </c>
      <c r="O230" s="57">
        <v>82.705669999999969</v>
      </c>
      <c r="P230" s="57">
        <v>0</v>
      </c>
      <c r="Q230" s="57">
        <v>50.982890179766201</v>
      </c>
      <c r="R230" s="58">
        <v>0</v>
      </c>
      <c r="S230" s="58">
        <v>2.2000000000000001E-3</v>
      </c>
      <c r="T230" s="58">
        <v>5.0000000000000001E-4</v>
      </c>
    </row>
    <row r="231" spans="1:20">
      <c r="A231" t="s">
        <v>853</v>
      </c>
      <c r="B231" t="s">
        <v>854</v>
      </c>
      <c r="C231" t="s">
        <v>108</v>
      </c>
      <c r="D231" t="s">
        <v>813</v>
      </c>
      <c r="E231" s="107" t="s">
        <v>3259</v>
      </c>
      <c r="F231" t="s">
        <v>845</v>
      </c>
      <c r="G231" t="s">
        <v>851</v>
      </c>
      <c r="H231" t="s">
        <v>852</v>
      </c>
      <c r="I231" s="107" t="s">
        <v>3259</v>
      </c>
      <c r="J231" s="57">
        <v>7.05</v>
      </c>
      <c r="K231" t="s">
        <v>100</v>
      </c>
      <c r="L231" s="58">
        <v>3.5000000000000003E-2</v>
      </c>
      <c r="M231" s="58">
        <v>6.3600000000000004E-2</v>
      </c>
      <c r="N231" s="57">
        <v>6890.19</v>
      </c>
      <c r="O231" s="57">
        <v>83.612890000000178</v>
      </c>
      <c r="P231" s="57">
        <v>0</v>
      </c>
      <c r="Q231" s="57">
        <v>20.895462496375899</v>
      </c>
      <c r="R231" s="58">
        <v>0</v>
      </c>
      <c r="S231" s="58">
        <v>8.9999999999999998E-4</v>
      </c>
      <c r="T231" s="58">
        <v>2.0000000000000001E-4</v>
      </c>
    </row>
    <row r="232" spans="1:20">
      <c r="A232" t="s">
        <v>855</v>
      </c>
      <c r="B232" t="s">
        <v>856</v>
      </c>
      <c r="C232" t="s">
        <v>108</v>
      </c>
      <c r="D232" t="s">
        <v>813</v>
      </c>
      <c r="E232" s="107" t="s">
        <v>3259</v>
      </c>
      <c r="F232" t="s">
        <v>845</v>
      </c>
      <c r="G232" t="s">
        <v>857</v>
      </c>
      <c r="H232" t="s">
        <v>852</v>
      </c>
      <c r="I232" s="107" t="s">
        <v>3259</v>
      </c>
      <c r="J232" s="57">
        <v>3.54</v>
      </c>
      <c r="K232" t="s">
        <v>100</v>
      </c>
      <c r="L232" s="58">
        <v>3.2000000000000001E-2</v>
      </c>
      <c r="M232" s="58">
        <v>9.8799999999999999E-2</v>
      </c>
      <c r="N232" s="57">
        <v>14699.07</v>
      </c>
      <c r="O232" s="57">
        <v>81.108329999999924</v>
      </c>
      <c r="P232" s="57">
        <v>0</v>
      </c>
      <c r="Q232" s="57">
        <v>43.241711324579903</v>
      </c>
      <c r="R232" s="58">
        <v>0</v>
      </c>
      <c r="S232" s="58">
        <v>1.9E-3</v>
      </c>
      <c r="T232" s="58">
        <v>4.0000000000000002E-4</v>
      </c>
    </row>
    <row r="233" spans="1:20">
      <c r="A233" t="s">
        <v>858</v>
      </c>
      <c r="B233" t="s">
        <v>859</v>
      </c>
      <c r="C233" t="s">
        <v>108</v>
      </c>
      <c r="D233" t="s">
        <v>813</v>
      </c>
      <c r="E233" s="107" t="s">
        <v>3259</v>
      </c>
      <c r="F233" t="s">
        <v>845</v>
      </c>
      <c r="G233" t="s">
        <v>860</v>
      </c>
      <c r="H233" t="s">
        <v>815</v>
      </c>
      <c r="I233" s="107" t="s">
        <v>3259</v>
      </c>
      <c r="J233" s="57">
        <v>7.18</v>
      </c>
      <c r="K233" t="s">
        <v>102</v>
      </c>
      <c r="L233" s="58">
        <v>4.2500000000000003E-2</v>
      </c>
      <c r="M233" s="58">
        <v>4.3900000000000002E-2</v>
      </c>
      <c r="N233" s="57">
        <v>18373.84</v>
      </c>
      <c r="O233" s="57">
        <v>102.01257999999996</v>
      </c>
      <c r="P233" s="57">
        <v>0</v>
      </c>
      <c r="Q233" s="57">
        <v>75.191939003745205</v>
      </c>
      <c r="R233" s="58">
        <v>0</v>
      </c>
      <c r="S233" s="58">
        <v>3.3E-3</v>
      </c>
      <c r="T233" s="58">
        <v>8.0000000000000004E-4</v>
      </c>
    </row>
    <row r="234" spans="1:20">
      <c r="A234" t="s">
        <v>861</v>
      </c>
      <c r="B234" t="s">
        <v>862</v>
      </c>
      <c r="C234" t="s">
        <v>108</v>
      </c>
      <c r="D234" t="s">
        <v>813</v>
      </c>
      <c r="E234" s="107" t="s">
        <v>3259</v>
      </c>
      <c r="F234" t="s">
        <v>863</v>
      </c>
      <c r="G234" t="s">
        <v>860</v>
      </c>
      <c r="H234" t="s">
        <v>815</v>
      </c>
      <c r="I234" s="107" t="s">
        <v>3259</v>
      </c>
      <c r="J234" s="57">
        <v>7.37</v>
      </c>
      <c r="K234" t="s">
        <v>100</v>
      </c>
      <c r="L234" s="58">
        <v>5.8799999999999998E-2</v>
      </c>
      <c r="M234" s="58">
        <v>5.4800000000000001E-2</v>
      </c>
      <c r="N234" s="57">
        <v>9186.92</v>
      </c>
      <c r="O234" s="57">
        <v>106.23859999999988</v>
      </c>
      <c r="P234" s="57">
        <v>0</v>
      </c>
      <c r="Q234" s="57">
        <v>35.399720178192197</v>
      </c>
      <c r="R234" s="58">
        <v>0</v>
      </c>
      <c r="S234" s="58">
        <v>1.6000000000000001E-3</v>
      </c>
      <c r="T234" s="58">
        <v>4.0000000000000002E-4</v>
      </c>
    </row>
    <row r="235" spans="1:20">
      <c r="A235" t="s">
        <v>864</v>
      </c>
      <c r="B235" t="s">
        <v>865</v>
      </c>
      <c r="C235" t="s">
        <v>108</v>
      </c>
      <c r="D235" t="s">
        <v>813</v>
      </c>
      <c r="E235" s="107" t="s">
        <v>3259</v>
      </c>
      <c r="F235" t="s">
        <v>866</v>
      </c>
      <c r="G235" t="s">
        <v>860</v>
      </c>
      <c r="H235" t="s">
        <v>815</v>
      </c>
      <c r="I235" s="107" t="s">
        <v>3259</v>
      </c>
      <c r="J235" s="57">
        <v>3.33</v>
      </c>
      <c r="K235" t="s">
        <v>104</v>
      </c>
      <c r="L235" s="58">
        <v>4.6300000000000001E-2</v>
      </c>
      <c r="M235" s="58">
        <v>5.8299999999999998E-2</v>
      </c>
      <c r="N235" s="57">
        <v>13780.38</v>
      </c>
      <c r="O235" s="57">
        <v>97.506600000000049</v>
      </c>
      <c r="P235" s="57">
        <v>0</v>
      </c>
      <c r="Q235" s="57">
        <v>62.0900167254742</v>
      </c>
      <c r="R235" s="58">
        <v>0</v>
      </c>
      <c r="S235" s="58">
        <v>2.7000000000000001E-3</v>
      </c>
      <c r="T235" s="58">
        <v>5.9999999999999995E-4</v>
      </c>
    </row>
    <row r="236" spans="1:20">
      <c r="A236" t="s">
        <v>867</v>
      </c>
      <c r="B236" t="s">
        <v>868</v>
      </c>
      <c r="C236" t="s">
        <v>108</v>
      </c>
      <c r="D236" t="s">
        <v>813</v>
      </c>
      <c r="E236" s="107" t="s">
        <v>3259</v>
      </c>
      <c r="F236" t="s">
        <v>866</v>
      </c>
      <c r="G236" t="s">
        <v>814</v>
      </c>
      <c r="H236" t="s">
        <v>815</v>
      </c>
      <c r="I236" s="107" t="s">
        <v>3259</v>
      </c>
      <c r="J236" s="57">
        <v>6.91</v>
      </c>
      <c r="K236" t="s">
        <v>100</v>
      </c>
      <c r="L236" s="58">
        <v>6.7400000000000002E-2</v>
      </c>
      <c r="M236" s="58">
        <v>5.6399999999999999E-2</v>
      </c>
      <c r="N236" s="57">
        <v>6890.19</v>
      </c>
      <c r="O236" s="57">
        <v>107.58700999999995</v>
      </c>
      <c r="P236" s="57">
        <v>0</v>
      </c>
      <c r="Q236" s="57">
        <v>26.886767489465001</v>
      </c>
      <c r="R236" s="58">
        <v>0</v>
      </c>
      <c r="S236" s="58">
        <v>1.1999999999999999E-3</v>
      </c>
      <c r="T236" s="58">
        <v>2.9999999999999997E-4</v>
      </c>
    </row>
    <row r="237" spans="1:20">
      <c r="A237" t="s">
        <v>869</v>
      </c>
      <c r="B237" t="s">
        <v>870</v>
      </c>
      <c r="C237" t="s">
        <v>108</v>
      </c>
      <c r="D237" t="s">
        <v>813</v>
      </c>
      <c r="E237" s="107" t="s">
        <v>3259</v>
      </c>
      <c r="F237" t="s">
        <v>866</v>
      </c>
      <c r="G237" t="s">
        <v>814</v>
      </c>
      <c r="H237" t="s">
        <v>815</v>
      </c>
      <c r="I237" s="107" t="s">
        <v>3259</v>
      </c>
      <c r="J237" s="57">
        <v>4.95</v>
      </c>
      <c r="K237" t="s">
        <v>100</v>
      </c>
      <c r="L237" s="58">
        <v>3.9300000000000002E-2</v>
      </c>
      <c r="M237" s="58">
        <v>5.8700000000000002E-2</v>
      </c>
      <c r="N237" s="57">
        <v>9715.17</v>
      </c>
      <c r="O237" s="57">
        <v>92.249899999999968</v>
      </c>
      <c r="P237" s="57">
        <v>0</v>
      </c>
      <c r="Q237" s="57">
        <v>32.506024929853403</v>
      </c>
      <c r="R237" s="58">
        <v>0</v>
      </c>
      <c r="S237" s="58">
        <v>1.4E-3</v>
      </c>
      <c r="T237" s="58">
        <v>2.9999999999999997E-4</v>
      </c>
    </row>
    <row r="238" spans="1:20">
      <c r="A238" t="s">
        <v>871</v>
      </c>
      <c r="B238" t="s">
        <v>872</v>
      </c>
      <c r="C238" t="s">
        <v>108</v>
      </c>
      <c r="D238" t="s">
        <v>813</v>
      </c>
      <c r="E238" s="107" t="s">
        <v>3259</v>
      </c>
      <c r="F238" t="s">
        <v>873</v>
      </c>
      <c r="G238" t="s">
        <v>814</v>
      </c>
      <c r="H238" t="s">
        <v>290</v>
      </c>
      <c r="I238" s="107" t="s">
        <v>3259</v>
      </c>
      <c r="J238" s="57">
        <v>2.5499999999999998</v>
      </c>
      <c r="K238" t="s">
        <v>100</v>
      </c>
      <c r="L238" s="58">
        <v>4.7500000000000001E-2</v>
      </c>
      <c r="M238" s="58">
        <v>7.3499999999999996E-2</v>
      </c>
      <c r="N238" s="57">
        <v>10564.96</v>
      </c>
      <c r="O238" s="57">
        <v>94.500670000000099</v>
      </c>
      <c r="P238" s="57">
        <v>0</v>
      </c>
      <c r="Q238" s="57">
        <v>36.211815612436503</v>
      </c>
      <c r="R238" s="58">
        <v>0</v>
      </c>
      <c r="S238" s="58">
        <v>1.6000000000000001E-3</v>
      </c>
      <c r="T238" s="58">
        <v>4.0000000000000002E-4</v>
      </c>
    </row>
    <row r="239" spans="1:20">
      <c r="A239" t="s">
        <v>874</v>
      </c>
      <c r="B239" t="s">
        <v>875</v>
      </c>
      <c r="C239" t="s">
        <v>108</v>
      </c>
      <c r="D239" t="s">
        <v>813</v>
      </c>
      <c r="E239" s="107" t="s">
        <v>3259</v>
      </c>
      <c r="F239" t="s">
        <v>873</v>
      </c>
      <c r="G239" t="s">
        <v>814</v>
      </c>
      <c r="H239" t="s">
        <v>290</v>
      </c>
      <c r="I239" s="107" t="s">
        <v>3259</v>
      </c>
      <c r="J239" s="57">
        <v>5.62</v>
      </c>
      <c r="K239" t="s">
        <v>100</v>
      </c>
      <c r="L239" s="58">
        <v>5.1299999999999998E-2</v>
      </c>
      <c r="M239" s="58">
        <v>7.2099999999999997E-2</v>
      </c>
      <c r="N239" s="57">
        <v>7556.24</v>
      </c>
      <c r="O239" s="57">
        <v>89.959669999999946</v>
      </c>
      <c r="P239" s="57">
        <v>0</v>
      </c>
      <c r="Q239" s="57">
        <v>24.654781197615801</v>
      </c>
      <c r="R239" s="58">
        <v>0</v>
      </c>
      <c r="S239" s="58">
        <v>1.1000000000000001E-3</v>
      </c>
      <c r="T239" s="58">
        <v>2.9999999999999997E-4</v>
      </c>
    </row>
    <row r="240" spans="1:20">
      <c r="A240" t="s">
        <v>876</v>
      </c>
      <c r="B240" t="s">
        <v>877</v>
      </c>
      <c r="C240" t="s">
        <v>108</v>
      </c>
      <c r="D240" t="s">
        <v>813</v>
      </c>
      <c r="E240" s="107" t="s">
        <v>3259</v>
      </c>
      <c r="F240" t="s">
        <v>878</v>
      </c>
      <c r="G240" t="s">
        <v>818</v>
      </c>
      <c r="H240" t="s">
        <v>290</v>
      </c>
      <c r="I240" s="107" t="s">
        <v>3259</v>
      </c>
      <c r="J240" s="57">
        <v>6.96</v>
      </c>
      <c r="K240" t="s">
        <v>100</v>
      </c>
      <c r="L240" s="58">
        <v>3.3000000000000002E-2</v>
      </c>
      <c r="M240" s="58">
        <v>5.2699999999999997E-2</v>
      </c>
      <c r="N240" s="57">
        <v>13780.38</v>
      </c>
      <c r="O240" s="57">
        <v>88.376000000000005</v>
      </c>
      <c r="P240" s="57">
        <v>0</v>
      </c>
      <c r="Q240" s="57">
        <v>44.171595876657598</v>
      </c>
      <c r="R240" s="58">
        <v>0</v>
      </c>
      <c r="S240" s="58">
        <v>1.9E-3</v>
      </c>
      <c r="T240" s="58">
        <v>5.0000000000000001E-4</v>
      </c>
    </row>
    <row r="241" spans="1:20">
      <c r="A241" t="s">
        <v>879</v>
      </c>
      <c r="B241" t="s">
        <v>880</v>
      </c>
      <c r="C241" t="s">
        <v>108</v>
      </c>
      <c r="D241" t="s">
        <v>813</v>
      </c>
      <c r="E241" s="107" t="s">
        <v>3259</v>
      </c>
      <c r="F241" t="s">
        <v>845</v>
      </c>
      <c r="G241" t="s">
        <v>881</v>
      </c>
      <c r="H241" t="s">
        <v>852</v>
      </c>
      <c r="I241" s="107" t="s">
        <v>3259</v>
      </c>
      <c r="J241" s="57">
        <v>6.52</v>
      </c>
      <c r="K241" t="s">
        <v>102</v>
      </c>
      <c r="L241" s="58">
        <v>5.8000000000000003E-2</v>
      </c>
      <c r="M241" s="58">
        <v>4.58E-2</v>
      </c>
      <c r="N241" s="57">
        <v>6890.19</v>
      </c>
      <c r="O241" s="57">
        <v>110.29676999999997</v>
      </c>
      <c r="P241" s="57">
        <v>0</v>
      </c>
      <c r="Q241" s="57">
        <v>30.4867840888476</v>
      </c>
      <c r="R241" s="58">
        <v>0</v>
      </c>
      <c r="S241" s="58">
        <v>1.2999999999999999E-3</v>
      </c>
      <c r="T241" s="58">
        <v>2.9999999999999997E-4</v>
      </c>
    </row>
    <row r="242" spans="1:20">
      <c r="A242" t="s">
        <v>882</v>
      </c>
      <c r="B242" t="s">
        <v>883</v>
      </c>
      <c r="C242" t="s">
        <v>108</v>
      </c>
      <c r="D242" t="s">
        <v>813</v>
      </c>
      <c r="E242" s="107" t="s">
        <v>3259</v>
      </c>
      <c r="F242" t="s">
        <v>866</v>
      </c>
      <c r="G242" t="s">
        <v>818</v>
      </c>
      <c r="H242" t="s">
        <v>815</v>
      </c>
      <c r="I242" s="107" t="s">
        <v>3259</v>
      </c>
      <c r="J242" s="57">
        <v>7.26</v>
      </c>
      <c r="K242" t="s">
        <v>100</v>
      </c>
      <c r="L242" s="58">
        <v>6.1699999999999998E-2</v>
      </c>
      <c r="M242" s="58">
        <v>5.6800000000000003E-2</v>
      </c>
      <c r="N242" s="57">
        <v>6890.19</v>
      </c>
      <c r="O242" s="57">
        <v>103.8492499999999</v>
      </c>
      <c r="P242" s="57">
        <v>0</v>
      </c>
      <c r="Q242" s="57">
        <v>25.9526743861115</v>
      </c>
      <c r="R242" s="58">
        <v>0</v>
      </c>
      <c r="S242" s="58">
        <v>1.1000000000000001E-3</v>
      </c>
      <c r="T242" s="58">
        <v>2.9999999999999997E-4</v>
      </c>
    </row>
    <row r="243" spans="1:20">
      <c r="A243" t="s">
        <v>884</v>
      </c>
      <c r="B243" t="s">
        <v>885</v>
      </c>
      <c r="C243" t="s">
        <v>108</v>
      </c>
      <c r="D243" t="s">
        <v>813</v>
      </c>
      <c r="E243" s="107" t="s">
        <v>3259</v>
      </c>
      <c r="F243" t="s">
        <v>886</v>
      </c>
      <c r="G243" t="s">
        <v>818</v>
      </c>
      <c r="H243" t="s">
        <v>290</v>
      </c>
      <c r="I243" s="107" t="s">
        <v>3259</v>
      </c>
      <c r="J243" s="57">
        <v>6.72</v>
      </c>
      <c r="K243" t="s">
        <v>100</v>
      </c>
      <c r="L243" s="58">
        <v>6.4000000000000001E-2</v>
      </c>
      <c r="M243" s="58">
        <v>5.4600000000000003E-2</v>
      </c>
      <c r="N243" s="57">
        <v>5971.5</v>
      </c>
      <c r="O243" s="57">
        <v>109.184</v>
      </c>
      <c r="P243" s="57">
        <v>0</v>
      </c>
      <c r="Q243" s="57">
        <v>23.64775912512</v>
      </c>
      <c r="R243" s="58">
        <v>0</v>
      </c>
      <c r="S243" s="58">
        <v>1E-3</v>
      </c>
      <c r="T243" s="58">
        <v>2.0000000000000001E-4</v>
      </c>
    </row>
    <row r="244" spans="1:20">
      <c r="A244" t="s">
        <v>887</v>
      </c>
      <c r="B244" t="s">
        <v>888</v>
      </c>
      <c r="C244" t="s">
        <v>108</v>
      </c>
      <c r="D244" t="s">
        <v>813</v>
      </c>
      <c r="E244" s="107" t="s">
        <v>3259</v>
      </c>
      <c r="F244" t="s">
        <v>866</v>
      </c>
      <c r="G244" t="s">
        <v>818</v>
      </c>
      <c r="H244" t="s">
        <v>815</v>
      </c>
      <c r="I244" s="107" t="s">
        <v>3259</v>
      </c>
      <c r="J244" s="57">
        <v>4.05</v>
      </c>
      <c r="K244" t="s">
        <v>102</v>
      </c>
      <c r="L244" s="58">
        <v>4.1300000000000003E-2</v>
      </c>
      <c r="M244" s="58">
        <v>0.04</v>
      </c>
      <c r="N244" s="57">
        <v>13642.58</v>
      </c>
      <c r="O244" s="57">
        <v>101.70788999999996</v>
      </c>
      <c r="P244" s="57">
        <v>0</v>
      </c>
      <c r="Q244" s="57">
        <v>55.663277769258897</v>
      </c>
      <c r="R244" s="58">
        <v>0</v>
      </c>
      <c r="S244" s="58">
        <v>2.5000000000000001E-3</v>
      </c>
      <c r="T244" s="58">
        <v>5.9999999999999995E-4</v>
      </c>
    </row>
    <row r="245" spans="1:20">
      <c r="A245" t="s">
        <v>889</v>
      </c>
      <c r="B245" t="s">
        <v>890</v>
      </c>
      <c r="C245" t="s">
        <v>108</v>
      </c>
      <c r="D245" t="s">
        <v>813</v>
      </c>
      <c r="E245" s="107" t="s">
        <v>3259</v>
      </c>
      <c r="F245" t="s">
        <v>891</v>
      </c>
      <c r="G245" t="s">
        <v>818</v>
      </c>
      <c r="H245" t="s">
        <v>815</v>
      </c>
      <c r="I245" s="107" t="s">
        <v>3259</v>
      </c>
      <c r="J245" s="57">
        <v>6.78</v>
      </c>
      <c r="K245" t="s">
        <v>100</v>
      </c>
      <c r="L245" s="58">
        <v>6.8000000000000005E-2</v>
      </c>
      <c r="M245" s="58">
        <v>5.8299999999999998E-2</v>
      </c>
      <c r="N245" s="57">
        <v>13780.38</v>
      </c>
      <c r="O245" s="57">
        <v>109.30910000000009</v>
      </c>
      <c r="P245" s="57">
        <v>0</v>
      </c>
      <c r="Q245" s="57">
        <v>54.634260329061703</v>
      </c>
      <c r="R245" s="58">
        <v>0</v>
      </c>
      <c r="S245" s="58">
        <v>2.3999999999999998E-3</v>
      </c>
      <c r="T245" s="58">
        <v>5.9999999999999995E-4</v>
      </c>
    </row>
    <row r="246" spans="1:20">
      <c r="A246" t="s">
        <v>892</v>
      </c>
      <c r="B246" t="s">
        <v>893</v>
      </c>
      <c r="C246" t="s">
        <v>108</v>
      </c>
      <c r="D246" t="s">
        <v>813</v>
      </c>
      <c r="E246" s="107" t="s">
        <v>3259</v>
      </c>
      <c r="F246" t="s">
        <v>845</v>
      </c>
      <c r="G246" t="s">
        <v>818</v>
      </c>
      <c r="H246" t="s">
        <v>290</v>
      </c>
      <c r="I246" s="107" t="s">
        <v>3259</v>
      </c>
      <c r="J246" s="57">
        <v>6.59</v>
      </c>
      <c r="K246" t="s">
        <v>100</v>
      </c>
      <c r="L246" s="58">
        <v>0.06</v>
      </c>
      <c r="M246" s="58">
        <v>6.0299999999999999E-2</v>
      </c>
      <c r="N246" s="57">
        <v>11483.65</v>
      </c>
      <c r="O246" s="57">
        <v>101.31632999999997</v>
      </c>
      <c r="P246" s="57">
        <v>0</v>
      </c>
      <c r="Q246" s="57">
        <v>42.1994657718732</v>
      </c>
      <c r="R246" s="58">
        <v>0</v>
      </c>
      <c r="S246" s="58">
        <v>1.9E-3</v>
      </c>
      <c r="T246" s="58">
        <v>4.0000000000000002E-4</v>
      </c>
    </row>
    <row r="247" spans="1:20">
      <c r="A247" t="s">
        <v>894</v>
      </c>
      <c r="B247" t="s">
        <v>895</v>
      </c>
      <c r="C247" t="s">
        <v>108</v>
      </c>
      <c r="D247" t="s">
        <v>813</v>
      </c>
      <c r="E247" s="107" t="s">
        <v>3259</v>
      </c>
      <c r="F247" t="s">
        <v>866</v>
      </c>
      <c r="G247" t="s">
        <v>818</v>
      </c>
      <c r="H247" t="s">
        <v>815</v>
      </c>
      <c r="I247" s="107" t="s">
        <v>3259</v>
      </c>
      <c r="J247" s="57">
        <v>3.29</v>
      </c>
      <c r="K247" t="s">
        <v>100</v>
      </c>
      <c r="L247" s="58">
        <v>8.1299999999999997E-2</v>
      </c>
      <c r="M247" s="58">
        <v>6.7400000000000002E-2</v>
      </c>
      <c r="N247" s="57">
        <v>9186.92</v>
      </c>
      <c r="O247" s="57">
        <v>105.57916999999992</v>
      </c>
      <c r="P247" s="57">
        <v>0</v>
      </c>
      <c r="Q247" s="57">
        <v>35.179991779313603</v>
      </c>
      <c r="R247" s="58">
        <v>0</v>
      </c>
      <c r="S247" s="58">
        <v>1.6000000000000001E-3</v>
      </c>
      <c r="T247" s="58">
        <v>4.0000000000000002E-4</v>
      </c>
    </row>
    <row r="248" spans="1:20">
      <c r="A248" t="s">
        <v>896</v>
      </c>
      <c r="B248" t="s">
        <v>897</v>
      </c>
      <c r="C248" t="s">
        <v>108</v>
      </c>
      <c r="D248" t="s">
        <v>813</v>
      </c>
      <c r="E248" s="107" t="s">
        <v>3259</v>
      </c>
      <c r="F248" t="s">
        <v>898</v>
      </c>
      <c r="G248" t="s">
        <v>818</v>
      </c>
      <c r="H248" t="s">
        <v>815</v>
      </c>
      <c r="I248" s="107" t="s">
        <v>3259</v>
      </c>
      <c r="J248" s="57">
        <v>6.99</v>
      </c>
      <c r="K248" t="s">
        <v>100</v>
      </c>
      <c r="L248" s="58">
        <v>7.85E-2</v>
      </c>
      <c r="M248" s="58">
        <v>6.8699999999999997E-2</v>
      </c>
      <c r="N248" s="57">
        <v>8727.57</v>
      </c>
      <c r="O248" s="57">
        <v>107.25458000000012</v>
      </c>
      <c r="P248" s="57">
        <v>0</v>
      </c>
      <c r="Q248" s="57">
        <v>33.951326172529697</v>
      </c>
      <c r="R248" s="58">
        <v>0</v>
      </c>
      <c r="S248" s="58">
        <v>1.5E-3</v>
      </c>
      <c r="T248" s="58">
        <v>2.9999999999999997E-4</v>
      </c>
    </row>
    <row r="249" spans="1:20">
      <c r="A249" t="s">
        <v>899</v>
      </c>
      <c r="B249" t="s">
        <v>900</v>
      </c>
      <c r="C249" t="s">
        <v>108</v>
      </c>
      <c r="D249" t="s">
        <v>813</v>
      </c>
      <c r="E249" s="107" t="s">
        <v>3259</v>
      </c>
      <c r="F249" t="s">
        <v>866</v>
      </c>
      <c r="G249" t="s">
        <v>826</v>
      </c>
      <c r="H249" t="s">
        <v>815</v>
      </c>
      <c r="I249" s="107" t="s">
        <v>3259</v>
      </c>
      <c r="J249" s="57">
        <v>4.05</v>
      </c>
      <c r="K249" t="s">
        <v>102</v>
      </c>
      <c r="L249" s="58">
        <v>7.2499999999999995E-2</v>
      </c>
      <c r="M249" s="58">
        <v>5.7500000000000002E-2</v>
      </c>
      <c r="N249" s="57">
        <v>16398.650000000001</v>
      </c>
      <c r="O249" s="57">
        <v>105.85034000000007</v>
      </c>
      <c r="P249" s="57">
        <v>0</v>
      </c>
      <c r="Q249" s="57">
        <v>69.633460232292805</v>
      </c>
      <c r="R249" s="58">
        <v>0</v>
      </c>
      <c r="S249" s="58">
        <v>3.0999999999999999E-3</v>
      </c>
      <c r="T249" s="58">
        <v>6.9999999999999999E-4</v>
      </c>
    </row>
    <row r="250" spans="1:20">
      <c r="A250" t="s">
        <v>901</v>
      </c>
      <c r="B250" t="s">
        <v>902</v>
      </c>
      <c r="C250" t="s">
        <v>108</v>
      </c>
      <c r="D250" t="s">
        <v>813</v>
      </c>
      <c r="E250" s="107" t="s">
        <v>3259</v>
      </c>
      <c r="F250" t="s">
        <v>866</v>
      </c>
      <c r="G250" t="s">
        <v>826</v>
      </c>
      <c r="H250" t="s">
        <v>815</v>
      </c>
      <c r="I250" s="107" t="s">
        <v>3259</v>
      </c>
      <c r="J250" s="57">
        <v>7.13</v>
      </c>
      <c r="K250" t="s">
        <v>100</v>
      </c>
      <c r="L250" s="58">
        <v>7.1199999999999999E-2</v>
      </c>
      <c r="M250" s="58">
        <v>6.1899999999999997E-2</v>
      </c>
      <c r="N250" s="57">
        <v>9186.92</v>
      </c>
      <c r="O250" s="57">
        <v>106.28433000000008</v>
      </c>
      <c r="P250" s="57">
        <v>0</v>
      </c>
      <c r="Q250" s="57">
        <v>35.414957852669801</v>
      </c>
      <c r="R250" s="58">
        <v>0</v>
      </c>
      <c r="S250" s="58">
        <v>1.6000000000000001E-3</v>
      </c>
      <c r="T250" s="58">
        <v>4.0000000000000002E-4</v>
      </c>
    </row>
    <row r="251" spans="1:20">
      <c r="A251" t="s">
        <v>903</v>
      </c>
      <c r="B251" t="s">
        <v>904</v>
      </c>
      <c r="C251" t="s">
        <v>108</v>
      </c>
      <c r="D251" t="s">
        <v>813</v>
      </c>
      <c r="E251" s="107" t="s">
        <v>3259</v>
      </c>
      <c r="F251" t="s">
        <v>891</v>
      </c>
      <c r="G251" t="s">
        <v>826</v>
      </c>
      <c r="H251" t="s">
        <v>815</v>
      </c>
      <c r="I251" s="107" t="s">
        <v>3259</v>
      </c>
      <c r="J251" s="57">
        <v>2.85</v>
      </c>
      <c r="K251" t="s">
        <v>100</v>
      </c>
      <c r="L251" s="58">
        <v>2.63E-2</v>
      </c>
      <c r="M251" s="58">
        <v>6.1400000000000003E-2</v>
      </c>
      <c r="N251" s="57">
        <v>11646.72</v>
      </c>
      <c r="O251" s="57">
        <v>90.603380000000072</v>
      </c>
      <c r="P251" s="57">
        <v>0</v>
      </c>
      <c r="Q251" s="57">
        <v>38.2732718183263</v>
      </c>
      <c r="R251" s="58">
        <v>0</v>
      </c>
      <c r="S251" s="58">
        <v>1.6999999999999999E-3</v>
      </c>
      <c r="T251" s="58">
        <v>4.0000000000000002E-4</v>
      </c>
    </row>
    <row r="252" spans="1:20">
      <c r="A252" t="s">
        <v>905</v>
      </c>
      <c r="B252" t="s">
        <v>906</v>
      </c>
      <c r="C252" t="s">
        <v>108</v>
      </c>
      <c r="D252" t="s">
        <v>813</v>
      </c>
      <c r="E252" s="107" t="s">
        <v>3259</v>
      </c>
      <c r="F252" t="s">
        <v>891</v>
      </c>
      <c r="G252" t="s">
        <v>826</v>
      </c>
      <c r="H252" t="s">
        <v>815</v>
      </c>
      <c r="I252" s="107" t="s">
        <v>3259</v>
      </c>
      <c r="J252" s="57">
        <v>1.64</v>
      </c>
      <c r="K252" t="s">
        <v>100</v>
      </c>
      <c r="L252" s="58">
        <v>7.0499999999999993E-2</v>
      </c>
      <c r="M252" s="58">
        <v>5.8700000000000002E-2</v>
      </c>
      <c r="N252" s="57">
        <v>4593.46</v>
      </c>
      <c r="O252" s="57">
        <v>103.52607999999978</v>
      </c>
      <c r="P252" s="57">
        <v>0</v>
      </c>
      <c r="Q252" s="57">
        <v>17.247941252732701</v>
      </c>
      <c r="R252" s="58">
        <v>0</v>
      </c>
      <c r="S252" s="58">
        <v>8.0000000000000004E-4</v>
      </c>
      <c r="T252" s="58">
        <v>2.0000000000000001E-4</v>
      </c>
    </row>
    <row r="253" spans="1:20">
      <c r="A253" t="s">
        <v>907</v>
      </c>
      <c r="B253" t="s">
        <v>908</v>
      </c>
      <c r="C253" t="s">
        <v>108</v>
      </c>
      <c r="D253" t="s">
        <v>813</v>
      </c>
      <c r="E253" s="107" t="s">
        <v>3259</v>
      </c>
      <c r="F253" t="s">
        <v>833</v>
      </c>
      <c r="G253" t="s">
        <v>826</v>
      </c>
      <c r="H253" t="s">
        <v>290</v>
      </c>
      <c r="I253" s="107" t="s">
        <v>3259</v>
      </c>
      <c r="J253" s="57">
        <v>3.16</v>
      </c>
      <c r="K253" t="s">
        <v>100</v>
      </c>
      <c r="L253" s="58">
        <v>5.5E-2</v>
      </c>
      <c r="M253" s="58">
        <v>8.1199999999999994E-2</v>
      </c>
      <c r="N253" s="57">
        <v>3215.42</v>
      </c>
      <c r="O253" s="57">
        <v>94.118110000000229</v>
      </c>
      <c r="P253" s="57">
        <v>0</v>
      </c>
      <c r="Q253" s="57">
        <v>10.9763630156024</v>
      </c>
      <c r="R253" s="58">
        <v>0</v>
      </c>
      <c r="S253" s="58">
        <v>5.0000000000000001E-4</v>
      </c>
      <c r="T253" s="58">
        <v>1E-4</v>
      </c>
    </row>
    <row r="254" spans="1:20">
      <c r="A254" t="s">
        <v>909</v>
      </c>
      <c r="B254" t="s">
        <v>910</v>
      </c>
      <c r="C254" t="s">
        <v>108</v>
      </c>
      <c r="D254" t="s">
        <v>813</v>
      </c>
      <c r="E254" s="107" t="s">
        <v>3259</v>
      </c>
      <c r="F254" t="s">
        <v>833</v>
      </c>
      <c r="G254" t="s">
        <v>826</v>
      </c>
      <c r="H254" t="s">
        <v>290</v>
      </c>
      <c r="I254" s="107" t="s">
        <v>3259</v>
      </c>
      <c r="J254" s="57">
        <v>2.73</v>
      </c>
      <c r="K254" t="s">
        <v>100</v>
      </c>
      <c r="L254" s="58">
        <v>0.06</v>
      </c>
      <c r="M254" s="58">
        <v>7.7399999999999997E-2</v>
      </c>
      <c r="N254" s="57">
        <v>14473.99</v>
      </c>
      <c r="O254" s="57">
        <v>97.244670000000013</v>
      </c>
      <c r="P254" s="57">
        <v>0</v>
      </c>
      <c r="Q254" s="57">
        <v>51.050691683704798</v>
      </c>
      <c r="R254" s="58">
        <v>0</v>
      </c>
      <c r="S254" s="58">
        <v>2.3E-3</v>
      </c>
      <c r="T254" s="58">
        <v>5.0000000000000001E-4</v>
      </c>
    </row>
    <row r="255" spans="1:20">
      <c r="A255" t="s">
        <v>911</v>
      </c>
      <c r="B255" t="s">
        <v>912</v>
      </c>
      <c r="C255" t="s">
        <v>108</v>
      </c>
      <c r="D255" t="s">
        <v>813</v>
      </c>
      <c r="E255" s="107" t="s">
        <v>3259</v>
      </c>
      <c r="F255" t="s">
        <v>891</v>
      </c>
      <c r="G255" t="s">
        <v>826</v>
      </c>
      <c r="H255" t="s">
        <v>290</v>
      </c>
      <c r="I255" s="107" t="s">
        <v>3259</v>
      </c>
      <c r="J255" s="57">
        <v>1.08</v>
      </c>
      <c r="K255" t="s">
        <v>100</v>
      </c>
      <c r="L255" s="58">
        <v>4.2500000000000003E-2</v>
      </c>
      <c r="M255" s="58">
        <v>6.83E-2</v>
      </c>
      <c r="N255" s="57">
        <v>10105.61</v>
      </c>
      <c r="O255" s="57">
        <v>98.778559999999914</v>
      </c>
      <c r="P255" s="57">
        <v>0</v>
      </c>
      <c r="Q255" s="57">
        <v>36.205352486982399</v>
      </c>
      <c r="R255" s="58">
        <v>0</v>
      </c>
      <c r="S255" s="58">
        <v>1.6000000000000001E-3</v>
      </c>
      <c r="T255" s="58">
        <v>4.0000000000000002E-4</v>
      </c>
    </row>
    <row r="256" spans="1:20">
      <c r="A256" t="s">
        <v>913</v>
      </c>
      <c r="B256" t="s">
        <v>914</v>
      </c>
      <c r="C256" t="s">
        <v>108</v>
      </c>
      <c r="D256" t="s">
        <v>813</v>
      </c>
      <c r="E256" s="107" t="s">
        <v>3259</v>
      </c>
      <c r="F256" t="s">
        <v>891</v>
      </c>
      <c r="G256" t="s">
        <v>826</v>
      </c>
      <c r="H256" t="s">
        <v>290</v>
      </c>
      <c r="I256" s="107" t="s">
        <v>3259</v>
      </c>
      <c r="J256" s="57">
        <v>4.1900000000000004</v>
      </c>
      <c r="K256" t="s">
        <v>100</v>
      </c>
      <c r="L256" s="58">
        <v>7.8799999999999995E-2</v>
      </c>
      <c r="M256" s="58">
        <v>6.4100000000000004E-2</v>
      </c>
      <c r="N256" s="57">
        <v>4593.46</v>
      </c>
      <c r="O256" s="57">
        <v>106.73112999999972</v>
      </c>
      <c r="P256" s="57">
        <v>0</v>
      </c>
      <c r="Q256" s="57">
        <v>17.781917948383398</v>
      </c>
      <c r="R256" s="58">
        <v>0</v>
      </c>
      <c r="S256" s="58">
        <v>8.0000000000000004E-4</v>
      </c>
      <c r="T256" s="58">
        <v>2.0000000000000001E-4</v>
      </c>
    </row>
    <row r="257" spans="1:20">
      <c r="A257" t="s">
        <v>915</v>
      </c>
      <c r="B257" t="s">
        <v>916</v>
      </c>
      <c r="C257" t="s">
        <v>108</v>
      </c>
      <c r="D257" t="s">
        <v>813</v>
      </c>
      <c r="E257" s="107" t="s">
        <v>3259</v>
      </c>
      <c r="F257" t="s">
        <v>917</v>
      </c>
      <c r="G257" t="s">
        <v>826</v>
      </c>
      <c r="H257" t="s">
        <v>815</v>
      </c>
      <c r="I257" s="107" t="s">
        <v>3259</v>
      </c>
      <c r="J257" s="57">
        <v>4.12</v>
      </c>
      <c r="K257" t="s">
        <v>102</v>
      </c>
      <c r="L257" s="58">
        <v>4.8800000000000003E-2</v>
      </c>
      <c r="M257" s="58">
        <v>4.6300000000000001E-2</v>
      </c>
      <c r="N257" s="57">
        <v>12586.08</v>
      </c>
      <c r="O257" s="57">
        <v>102.81483</v>
      </c>
      <c r="P257" s="57">
        <v>0</v>
      </c>
      <c r="Q257" s="57">
        <v>51.911535161021703</v>
      </c>
      <c r="R257" s="58">
        <v>0</v>
      </c>
      <c r="S257" s="58">
        <v>2.3E-3</v>
      </c>
      <c r="T257" s="58">
        <v>5.0000000000000001E-4</v>
      </c>
    </row>
    <row r="258" spans="1:20">
      <c r="A258" t="s">
        <v>918</v>
      </c>
      <c r="B258" t="s">
        <v>919</v>
      </c>
      <c r="C258" t="s">
        <v>108</v>
      </c>
      <c r="D258" t="s">
        <v>813</v>
      </c>
      <c r="E258" s="107" t="s">
        <v>3259</v>
      </c>
      <c r="F258" t="s">
        <v>920</v>
      </c>
      <c r="G258" t="s">
        <v>826</v>
      </c>
      <c r="H258" t="s">
        <v>815</v>
      </c>
      <c r="I258" s="107" t="s">
        <v>3259</v>
      </c>
      <c r="J258" s="57">
        <v>6.95</v>
      </c>
      <c r="K258" t="s">
        <v>100</v>
      </c>
      <c r="L258" s="58">
        <v>5.8999999999999997E-2</v>
      </c>
      <c r="M258" s="58">
        <v>5.5800000000000002E-2</v>
      </c>
      <c r="N258" s="57">
        <v>12861.69</v>
      </c>
      <c r="O258" s="57">
        <v>103.72428000000008</v>
      </c>
      <c r="P258" s="57">
        <v>0</v>
      </c>
      <c r="Q258" s="57">
        <v>48.386702028400201</v>
      </c>
      <c r="R258" s="58">
        <v>0</v>
      </c>
      <c r="S258" s="58">
        <v>2.0999999999999999E-3</v>
      </c>
      <c r="T258" s="58">
        <v>5.0000000000000001E-4</v>
      </c>
    </row>
    <row r="259" spans="1:20">
      <c r="A259" t="s">
        <v>921</v>
      </c>
      <c r="B259" t="s">
        <v>922</v>
      </c>
      <c r="C259" t="s">
        <v>108</v>
      </c>
      <c r="D259" t="s">
        <v>813</v>
      </c>
      <c r="E259" s="107" t="s">
        <v>3259</v>
      </c>
      <c r="F259" t="s">
        <v>923</v>
      </c>
      <c r="G259" t="s">
        <v>826</v>
      </c>
      <c r="H259" t="s">
        <v>815</v>
      </c>
      <c r="I259" s="107" t="s">
        <v>3259</v>
      </c>
      <c r="J259" s="57">
        <v>6.82</v>
      </c>
      <c r="K259" t="s">
        <v>100</v>
      </c>
      <c r="L259" s="58">
        <v>3.15E-2</v>
      </c>
      <c r="M259" s="58">
        <v>5.7099999999999998E-2</v>
      </c>
      <c r="N259" s="57">
        <v>9186.92</v>
      </c>
      <c r="O259" s="57">
        <v>84.473249999999993</v>
      </c>
      <c r="P259" s="57">
        <v>0</v>
      </c>
      <c r="Q259" s="57">
        <v>28.147296863310299</v>
      </c>
      <c r="R259" s="58">
        <v>0</v>
      </c>
      <c r="S259" s="58">
        <v>1.1999999999999999E-3</v>
      </c>
      <c r="T259" s="58">
        <v>2.9999999999999997E-4</v>
      </c>
    </row>
    <row r="260" spans="1:20">
      <c r="A260" t="s">
        <v>924</v>
      </c>
      <c r="B260" t="s">
        <v>925</v>
      </c>
      <c r="C260" t="s">
        <v>108</v>
      </c>
      <c r="D260" t="s">
        <v>813</v>
      </c>
      <c r="E260" s="107" t="s">
        <v>3259</v>
      </c>
      <c r="F260" t="s">
        <v>898</v>
      </c>
      <c r="G260" t="s">
        <v>826</v>
      </c>
      <c r="H260" t="s">
        <v>290</v>
      </c>
      <c r="I260" s="107" t="s">
        <v>3259</v>
      </c>
      <c r="J260" s="57">
        <v>7.17</v>
      </c>
      <c r="K260" t="s">
        <v>100</v>
      </c>
      <c r="L260" s="58">
        <v>6.25E-2</v>
      </c>
      <c r="M260" s="58">
        <v>5.6099999999999997E-2</v>
      </c>
      <c r="N260" s="57">
        <v>11483.65</v>
      </c>
      <c r="O260" s="57">
        <v>104.44441999999998</v>
      </c>
      <c r="P260" s="57">
        <v>0</v>
      </c>
      <c r="Q260" s="57">
        <v>43.502352748595897</v>
      </c>
      <c r="R260" s="58">
        <v>0</v>
      </c>
      <c r="S260" s="58">
        <v>1.9E-3</v>
      </c>
      <c r="T260" s="58">
        <v>4.0000000000000002E-4</v>
      </c>
    </row>
    <row r="261" spans="1:20">
      <c r="A261" t="s">
        <v>926</v>
      </c>
      <c r="B261" t="s">
        <v>927</v>
      </c>
      <c r="C261" t="s">
        <v>108</v>
      </c>
      <c r="D261" t="s">
        <v>813</v>
      </c>
      <c r="E261" s="107" t="s">
        <v>3259</v>
      </c>
      <c r="F261" t="s">
        <v>878</v>
      </c>
      <c r="G261" t="s">
        <v>826</v>
      </c>
      <c r="H261" t="s">
        <v>290</v>
      </c>
      <c r="I261" s="107" t="s">
        <v>3259</v>
      </c>
      <c r="J261" s="57">
        <v>4.13</v>
      </c>
      <c r="K261" t="s">
        <v>100</v>
      </c>
      <c r="L261" s="58">
        <v>4.4999999999999998E-2</v>
      </c>
      <c r="M261" s="58">
        <v>5.9400000000000001E-2</v>
      </c>
      <c r="N261" s="57">
        <v>13852.5</v>
      </c>
      <c r="O261" s="57">
        <v>95.608500000000006</v>
      </c>
      <c r="P261" s="57">
        <v>0</v>
      </c>
      <c r="Q261" s="57">
        <v>48.036595386487498</v>
      </c>
      <c r="R261" s="58">
        <v>0</v>
      </c>
      <c r="S261" s="58">
        <v>2.0999999999999999E-3</v>
      </c>
      <c r="T261" s="58">
        <v>5.0000000000000001E-4</v>
      </c>
    </row>
    <row r="262" spans="1:20">
      <c r="A262" t="s">
        <v>928</v>
      </c>
      <c r="B262" t="s">
        <v>929</v>
      </c>
      <c r="C262" t="s">
        <v>108</v>
      </c>
      <c r="D262" t="s">
        <v>813</v>
      </c>
      <c r="E262" s="107" t="s">
        <v>3259</v>
      </c>
      <c r="F262" t="s">
        <v>833</v>
      </c>
      <c r="G262" t="s">
        <v>826</v>
      </c>
      <c r="H262" t="s">
        <v>290</v>
      </c>
      <c r="I262" s="107" t="s">
        <v>3259</v>
      </c>
      <c r="J262" s="57">
        <v>2.71</v>
      </c>
      <c r="K262" t="s">
        <v>100</v>
      </c>
      <c r="L262" s="58">
        <v>6.88E-2</v>
      </c>
      <c r="M262" s="58">
        <v>5.7299999999999997E-2</v>
      </c>
      <c r="N262" s="57">
        <v>11483.65</v>
      </c>
      <c r="O262" s="57">
        <v>106.19403999999996</v>
      </c>
      <c r="P262" s="57">
        <v>0</v>
      </c>
      <c r="Q262" s="57">
        <v>44.2310904486664</v>
      </c>
      <c r="R262" s="58">
        <v>0</v>
      </c>
      <c r="S262" s="58">
        <v>2E-3</v>
      </c>
      <c r="T262" s="58">
        <v>5.0000000000000001E-4</v>
      </c>
    </row>
    <row r="263" spans="1:20">
      <c r="A263" t="s">
        <v>930</v>
      </c>
      <c r="B263" t="s">
        <v>931</v>
      </c>
      <c r="C263" t="s">
        <v>108</v>
      </c>
      <c r="D263" t="s">
        <v>813</v>
      </c>
      <c r="E263" s="107" t="s">
        <v>3259</v>
      </c>
      <c r="F263" t="s">
        <v>866</v>
      </c>
      <c r="G263" t="s">
        <v>826</v>
      </c>
      <c r="H263" t="s">
        <v>815</v>
      </c>
      <c r="I263" s="107" t="s">
        <v>3259</v>
      </c>
      <c r="J263" s="57">
        <v>3.66</v>
      </c>
      <c r="K263" t="s">
        <v>104</v>
      </c>
      <c r="L263" s="58">
        <v>7.4200000000000002E-2</v>
      </c>
      <c r="M263" s="58">
        <v>6.1499999999999999E-2</v>
      </c>
      <c r="N263" s="57">
        <v>15617.76</v>
      </c>
      <c r="O263" s="57">
        <v>104.88656000000005</v>
      </c>
      <c r="P263" s="57">
        <v>0</v>
      </c>
      <c r="Q263" s="57">
        <v>75.6946450424105</v>
      </c>
      <c r="R263" s="58">
        <v>0</v>
      </c>
      <c r="S263" s="58">
        <v>3.3E-3</v>
      </c>
      <c r="T263" s="58">
        <v>8.0000000000000004E-4</v>
      </c>
    </row>
    <row r="264" spans="1:20">
      <c r="A264" t="s">
        <v>932</v>
      </c>
      <c r="B264" t="s">
        <v>933</v>
      </c>
      <c r="C264" t="s">
        <v>108</v>
      </c>
      <c r="D264" t="s">
        <v>813</v>
      </c>
      <c r="E264" s="107" t="s">
        <v>3259</v>
      </c>
      <c r="F264" t="s">
        <v>863</v>
      </c>
      <c r="G264" t="s">
        <v>826</v>
      </c>
      <c r="H264" t="s">
        <v>815</v>
      </c>
      <c r="I264" s="107" t="s">
        <v>3259</v>
      </c>
      <c r="J264" s="57">
        <v>2.86</v>
      </c>
      <c r="K264" t="s">
        <v>100</v>
      </c>
      <c r="L264" s="58">
        <v>4.7E-2</v>
      </c>
      <c r="M264" s="58">
        <v>6.5799999999999997E-2</v>
      </c>
      <c r="N264" s="57">
        <v>8727.57</v>
      </c>
      <c r="O264" s="57">
        <v>96.442890000000091</v>
      </c>
      <c r="P264" s="57">
        <v>0</v>
      </c>
      <c r="Q264" s="57">
        <v>30.5288969050217</v>
      </c>
      <c r="R264" s="58">
        <v>0</v>
      </c>
      <c r="S264" s="58">
        <v>1.2999999999999999E-3</v>
      </c>
      <c r="T264" s="58">
        <v>2.9999999999999997E-4</v>
      </c>
    </row>
    <row r="265" spans="1:20">
      <c r="A265" t="s">
        <v>934</v>
      </c>
      <c r="B265" t="s">
        <v>935</v>
      </c>
      <c r="C265" t="s">
        <v>108</v>
      </c>
      <c r="D265" t="s">
        <v>813</v>
      </c>
      <c r="E265" s="107" t="s">
        <v>3259</v>
      </c>
      <c r="F265" t="s">
        <v>891</v>
      </c>
      <c r="G265" t="s">
        <v>826</v>
      </c>
      <c r="H265" t="s">
        <v>815</v>
      </c>
      <c r="I265" s="107" t="s">
        <v>3259</v>
      </c>
      <c r="J265" s="57">
        <v>3.77</v>
      </c>
      <c r="K265" t="s">
        <v>100</v>
      </c>
      <c r="L265" s="58">
        <v>7.9500000000000001E-2</v>
      </c>
      <c r="M265" s="58">
        <v>6.9199999999999998E-2</v>
      </c>
      <c r="N265" s="57">
        <v>6890.19</v>
      </c>
      <c r="O265" s="57">
        <v>103.98741999999982</v>
      </c>
      <c r="P265" s="57">
        <v>0</v>
      </c>
      <c r="Q265" s="57">
        <v>25.987204062733401</v>
      </c>
      <c r="R265" s="58">
        <v>0</v>
      </c>
      <c r="S265" s="58">
        <v>1.1000000000000001E-3</v>
      </c>
      <c r="T265" s="58">
        <v>2.9999999999999997E-4</v>
      </c>
    </row>
    <row r="266" spans="1:20">
      <c r="A266" t="s">
        <v>936</v>
      </c>
      <c r="B266" t="s">
        <v>937</v>
      </c>
      <c r="C266" t="s">
        <v>108</v>
      </c>
      <c r="D266" t="s">
        <v>813</v>
      </c>
      <c r="E266" s="107" t="s">
        <v>3259</v>
      </c>
      <c r="F266" t="s">
        <v>866</v>
      </c>
      <c r="G266" t="s">
        <v>938</v>
      </c>
      <c r="H266" t="s">
        <v>852</v>
      </c>
      <c r="I266" s="107" t="s">
        <v>3259</v>
      </c>
      <c r="J266" s="57">
        <v>3.16</v>
      </c>
      <c r="K266" t="s">
        <v>100</v>
      </c>
      <c r="L266" s="58">
        <v>6.88E-2</v>
      </c>
      <c r="M266" s="58">
        <v>7.3999999999999996E-2</v>
      </c>
      <c r="N266" s="57">
        <v>4960.9399999999996</v>
      </c>
      <c r="O266" s="57">
        <v>98.033000000000001</v>
      </c>
      <c r="P266" s="57">
        <v>0</v>
      </c>
      <c r="Q266" s="57">
        <v>17.639400591095399</v>
      </c>
      <c r="R266" s="58">
        <v>0</v>
      </c>
      <c r="S266" s="58">
        <v>8.0000000000000004E-4</v>
      </c>
      <c r="T266" s="58">
        <v>2.0000000000000001E-4</v>
      </c>
    </row>
    <row r="267" spans="1:20">
      <c r="A267" t="s">
        <v>939</v>
      </c>
      <c r="B267" t="s">
        <v>940</v>
      </c>
      <c r="C267" t="s">
        <v>108</v>
      </c>
      <c r="D267" t="s">
        <v>813</v>
      </c>
      <c r="E267" s="107" t="s">
        <v>3259</v>
      </c>
      <c r="F267" t="s">
        <v>845</v>
      </c>
      <c r="G267" t="s">
        <v>826</v>
      </c>
      <c r="H267" t="s">
        <v>290</v>
      </c>
      <c r="I267" s="107" t="s">
        <v>3259</v>
      </c>
      <c r="J267" s="57">
        <v>1.56</v>
      </c>
      <c r="K267" t="s">
        <v>100</v>
      </c>
      <c r="L267" s="58">
        <v>5.7500000000000002E-2</v>
      </c>
      <c r="M267" s="58">
        <v>6.4899999999999999E-2</v>
      </c>
      <c r="N267" s="57">
        <v>3892.96</v>
      </c>
      <c r="O267" s="57">
        <v>100.52221999999983</v>
      </c>
      <c r="P267" s="57">
        <v>0</v>
      </c>
      <c r="Q267" s="57">
        <v>14.1935021615874</v>
      </c>
      <c r="R267" s="58">
        <v>0</v>
      </c>
      <c r="S267" s="58">
        <v>5.9999999999999995E-4</v>
      </c>
      <c r="T267" s="58">
        <v>1E-4</v>
      </c>
    </row>
    <row r="268" spans="1:20">
      <c r="A268" t="s">
        <v>941</v>
      </c>
      <c r="B268" t="s">
        <v>942</v>
      </c>
      <c r="C268" t="s">
        <v>108</v>
      </c>
      <c r="D268" t="s">
        <v>813</v>
      </c>
      <c r="E268" s="107" t="s">
        <v>3259</v>
      </c>
      <c r="F268" t="s">
        <v>917</v>
      </c>
      <c r="G268" t="s">
        <v>826</v>
      </c>
      <c r="H268" t="s">
        <v>815</v>
      </c>
      <c r="I268" s="107" t="s">
        <v>3259</v>
      </c>
      <c r="J268" s="57">
        <v>3.71</v>
      </c>
      <c r="K268" t="s">
        <v>102</v>
      </c>
      <c r="L268" s="58">
        <v>0.04</v>
      </c>
      <c r="M268" s="58">
        <v>4.8000000000000001E-2</v>
      </c>
      <c r="N268" s="57">
        <v>11024.3</v>
      </c>
      <c r="O268" s="57">
        <v>99.467670000000012</v>
      </c>
      <c r="P268" s="57">
        <v>0</v>
      </c>
      <c r="Q268" s="57">
        <v>43.989658501628199</v>
      </c>
      <c r="R268" s="58">
        <v>0</v>
      </c>
      <c r="S268" s="58">
        <v>1.9E-3</v>
      </c>
      <c r="T268" s="58">
        <v>5.0000000000000001E-4</v>
      </c>
    </row>
    <row r="269" spans="1:20">
      <c r="A269" t="s">
        <v>943</v>
      </c>
      <c r="B269" t="s">
        <v>944</v>
      </c>
      <c r="C269" t="s">
        <v>108</v>
      </c>
      <c r="D269" t="s">
        <v>813</v>
      </c>
      <c r="E269" s="107" t="s">
        <v>3259</v>
      </c>
      <c r="F269" t="s">
        <v>945</v>
      </c>
      <c r="G269" t="s">
        <v>826</v>
      </c>
      <c r="H269" t="s">
        <v>815</v>
      </c>
      <c r="I269" s="107" t="s">
        <v>3259</v>
      </c>
      <c r="J269" s="57">
        <v>3.71</v>
      </c>
      <c r="K269" t="s">
        <v>102</v>
      </c>
      <c r="L269" s="58">
        <v>4.6300000000000001E-2</v>
      </c>
      <c r="M269" s="58">
        <v>4.65E-2</v>
      </c>
      <c r="N269" s="57">
        <v>9416.59</v>
      </c>
      <c r="O269" s="57">
        <v>99.669369999999986</v>
      </c>
      <c r="P269" s="57">
        <v>0</v>
      </c>
      <c r="Q269" s="57">
        <v>37.650695002702399</v>
      </c>
      <c r="R269" s="58">
        <v>0</v>
      </c>
      <c r="S269" s="58">
        <v>1.6999999999999999E-3</v>
      </c>
      <c r="T269" s="58">
        <v>4.0000000000000002E-4</v>
      </c>
    </row>
    <row r="270" spans="1:20">
      <c r="A270" t="s">
        <v>946</v>
      </c>
      <c r="B270" t="s">
        <v>947</v>
      </c>
      <c r="C270" t="s">
        <v>108</v>
      </c>
      <c r="D270" t="s">
        <v>813</v>
      </c>
      <c r="E270" s="107" t="s">
        <v>3259</v>
      </c>
      <c r="F270" t="s">
        <v>886</v>
      </c>
      <c r="G270" t="s">
        <v>826</v>
      </c>
      <c r="H270" t="s">
        <v>815</v>
      </c>
      <c r="I270" s="107" t="s">
        <v>3259</v>
      </c>
      <c r="J270" s="57">
        <v>4.05</v>
      </c>
      <c r="K270" t="s">
        <v>102</v>
      </c>
      <c r="L270" s="58">
        <v>4.6300000000000001E-2</v>
      </c>
      <c r="M270" s="58">
        <v>5.3600000000000002E-2</v>
      </c>
      <c r="N270" s="57">
        <v>6476.78</v>
      </c>
      <c r="O270" s="57">
        <v>99.122050000000058</v>
      </c>
      <c r="P270" s="57">
        <v>0</v>
      </c>
      <c r="Q270" s="57">
        <v>25.754139478435899</v>
      </c>
      <c r="R270" s="58">
        <v>0</v>
      </c>
      <c r="S270" s="58">
        <v>1.1000000000000001E-3</v>
      </c>
      <c r="T270" s="58">
        <v>2.9999999999999997E-4</v>
      </c>
    </row>
    <row r="271" spans="1:20">
      <c r="A271" t="s">
        <v>948</v>
      </c>
      <c r="B271" t="s">
        <v>949</v>
      </c>
      <c r="C271" t="s">
        <v>108</v>
      </c>
      <c r="D271" t="s">
        <v>813</v>
      </c>
      <c r="E271" s="107" t="s">
        <v>3259</v>
      </c>
      <c r="F271" t="s">
        <v>917</v>
      </c>
      <c r="G271" t="s">
        <v>826</v>
      </c>
      <c r="H271" t="s">
        <v>815</v>
      </c>
      <c r="I271" s="107" t="s">
        <v>3259</v>
      </c>
      <c r="J271" s="57">
        <v>6.59</v>
      </c>
      <c r="K271" t="s">
        <v>102</v>
      </c>
      <c r="L271" s="58">
        <v>7.8799999999999995E-2</v>
      </c>
      <c r="M271" s="58">
        <v>5.9400000000000001E-2</v>
      </c>
      <c r="N271" s="57">
        <v>12402.34</v>
      </c>
      <c r="O271" s="57">
        <v>114.79790000000006</v>
      </c>
      <c r="P271" s="57">
        <v>0</v>
      </c>
      <c r="Q271" s="57">
        <v>57.115659943541999</v>
      </c>
      <c r="R271" s="58">
        <v>0</v>
      </c>
      <c r="S271" s="58">
        <v>2.5000000000000001E-3</v>
      </c>
      <c r="T271" s="58">
        <v>5.9999999999999995E-4</v>
      </c>
    </row>
    <row r="272" spans="1:20">
      <c r="A272" t="s">
        <v>950</v>
      </c>
      <c r="B272" t="s">
        <v>951</v>
      </c>
      <c r="C272" t="s">
        <v>108</v>
      </c>
      <c r="D272" t="s">
        <v>813</v>
      </c>
      <c r="E272" s="107" t="s">
        <v>3259</v>
      </c>
      <c r="F272" t="s">
        <v>952</v>
      </c>
      <c r="G272" t="s">
        <v>826</v>
      </c>
      <c r="H272" t="s">
        <v>290</v>
      </c>
      <c r="I272" s="107" t="s">
        <v>3259</v>
      </c>
      <c r="J272" s="57">
        <v>6.84</v>
      </c>
      <c r="K272" t="s">
        <v>100</v>
      </c>
      <c r="L272" s="58">
        <v>4.2799999999999998E-2</v>
      </c>
      <c r="M272" s="58">
        <v>5.5599999999999997E-2</v>
      </c>
      <c r="N272" s="57">
        <v>13780.38</v>
      </c>
      <c r="O272" s="57">
        <v>92.668039999999991</v>
      </c>
      <c r="P272" s="57">
        <v>0</v>
      </c>
      <c r="Q272" s="57">
        <v>46.316819199352103</v>
      </c>
      <c r="R272" s="58">
        <v>0</v>
      </c>
      <c r="S272" s="58">
        <v>2E-3</v>
      </c>
      <c r="T272" s="58">
        <v>5.0000000000000001E-4</v>
      </c>
    </row>
    <row r="273" spans="1:20">
      <c r="A273" t="s">
        <v>953</v>
      </c>
      <c r="B273" t="s">
        <v>954</v>
      </c>
      <c r="C273" t="s">
        <v>108</v>
      </c>
      <c r="D273" t="s">
        <v>813</v>
      </c>
      <c r="E273" s="107" t="s">
        <v>3259</v>
      </c>
      <c r="F273" t="s">
        <v>878</v>
      </c>
      <c r="G273" t="s">
        <v>955</v>
      </c>
      <c r="H273" t="s">
        <v>290</v>
      </c>
      <c r="I273" s="107" t="s">
        <v>3259</v>
      </c>
      <c r="J273" s="57">
        <v>1.4</v>
      </c>
      <c r="K273" t="s">
        <v>100</v>
      </c>
      <c r="L273" s="58">
        <v>6.5000000000000002E-2</v>
      </c>
      <c r="M273" s="58">
        <v>6.4600000000000005E-2</v>
      </c>
      <c r="N273" s="57">
        <v>4593.46</v>
      </c>
      <c r="O273" s="57">
        <v>99.831830000000082</v>
      </c>
      <c r="P273" s="57">
        <v>0</v>
      </c>
      <c r="Q273" s="57">
        <v>16.6324614917594</v>
      </c>
      <c r="R273" s="58">
        <v>0</v>
      </c>
      <c r="S273" s="58">
        <v>6.9999999999999999E-4</v>
      </c>
      <c r="T273" s="58">
        <v>2.0000000000000001E-4</v>
      </c>
    </row>
    <row r="274" spans="1:20">
      <c r="A274" t="s">
        <v>956</v>
      </c>
      <c r="B274" t="s">
        <v>957</v>
      </c>
      <c r="C274" t="s">
        <v>108</v>
      </c>
      <c r="D274" t="s">
        <v>813</v>
      </c>
      <c r="E274" s="107" t="s">
        <v>3259</v>
      </c>
      <c r="F274" t="s">
        <v>917</v>
      </c>
      <c r="G274" t="s">
        <v>955</v>
      </c>
      <c r="H274" t="s">
        <v>290</v>
      </c>
      <c r="I274" s="107" t="s">
        <v>3259</v>
      </c>
      <c r="J274" s="57">
        <v>4.09</v>
      </c>
      <c r="K274" t="s">
        <v>100</v>
      </c>
      <c r="L274" s="58">
        <v>4.1300000000000003E-2</v>
      </c>
      <c r="M274" s="58">
        <v>5.7799999999999997E-2</v>
      </c>
      <c r="N274" s="57">
        <v>7808.88</v>
      </c>
      <c r="O274" s="57">
        <v>93.508880000000048</v>
      </c>
      <c r="P274" s="57">
        <v>0</v>
      </c>
      <c r="Q274" s="57">
        <v>26.4843403209291</v>
      </c>
      <c r="R274" s="58">
        <v>0</v>
      </c>
      <c r="S274" s="58">
        <v>1.1999999999999999E-3</v>
      </c>
      <c r="T274" s="58">
        <v>2.9999999999999997E-4</v>
      </c>
    </row>
    <row r="275" spans="1:20">
      <c r="A275" t="s">
        <v>958</v>
      </c>
      <c r="B275" t="s">
        <v>959</v>
      </c>
      <c r="C275" t="s">
        <v>108</v>
      </c>
      <c r="D275" t="s">
        <v>813</v>
      </c>
      <c r="E275" s="107" t="s">
        <v>3259</v>
      </c>
      <c r="F275" t="s">
        <v>960</v>
      </c>
      <c r="G275" t="s">
        <v>955</v>
      </c>
      <c r="H275" t="s">
        <v>815</v>
      </c>
      <c r="I275" s="107" t="s">
        <v>3259</v>
      </c>
      <c r="J275" s="57">
        <v>4.4000000000000004</v>
      </c>
      <c r="K275" t="s">
        <v>102</v>
      </c>
      <c r="L275" s="58">
        <v>6.6299999999999998E-2</v>
      </c>
      <c r="M275" s="58">
        <v>6.1400000000000003E-2</v>
      </c>
      <c r="N275" s="57">
        <v>7808.88</v>
      </c>
      <c r="O275" s="57">
        <v>101.70060999999984</v>
      </c>
      <c r="P275" s="57">
        <v>0</v>
      </c>
      <c r="Q275" s="57">
        <v>31.858837848364299</v>
      </c>
      <c r="R275" s="58">
        <v>0</v>
      </c>
      <c r="S275" s="58">
        <v>1.4E-3</v>
      </c>
      <c r="T275" s="58">
        <v>2.9999999999999997E-4</v>
      </c>
    </row>
    <row r="276" spans="1:20">
      <c r="A276" t="s">
        <v>961</v>
      </c>
      <c r="B276" t="s">
        <v>962</v>
      </c>
      <c r="C276" t="s">
        <v>108</v>
      </c>
      <c r="D276" t="s">
        <v>813</v>
      </c>
      <c r="E276" s="107" t="s">
        <v>3259</v>
      </c>
      <c r="F276" t="s">
        <v>866</v>
      </c>
      <c r="G276" t="s">
        <v>963</v>
      </c>
      <c r="H276" t="s">
        <v>852</v>
      </c>
      <c r="I276" s="107" t="s">
        <v>3259</v>
      </c>
      <c r="J276" s="57">
        <v>4.54</v>
      </c>
      <c r="K276" t="s">
        <v>100</v>
      </c>
      <c r="L276" s="58">
        <v>7.7499999999999999E-2</v>
      </c>
      <c r="M276" s="58">
        <v>7.22E-2</v>
      </c>
      <c r="N276" s="57">
        <v>9484.1200000000008</v>
      </c>
      <c r="O276" s="57">
        <v>104.81171999999992</v>
      </c>
      <c r="P276" s="57">
        <v>0</v>
      </c>
      <c r="Q276" s="57">
        <v>36.054082146979702</v>
      </c>
      <c r="R276" s="58">
        <v>0</v>
      </c>
      <c r="S276" s="58">
        <v>1.6000000000000001E-3</v>
      </c>
      <c r="T276" s="58">
        <v>4.0000000000000002E-4</v>
      </c>
    </row>
    <row r="277" spans="1:20">
      <c r="A277" t="s">
        <v>964</v>
      </c>
      <c r="B277" t="s">
        <v>965</v>
      </c>
      <c r="C277" t="s">
        <v>108</v>
      </c>
      <c r="D277" t="s">
        <v>813</v>
      </c>
      <c r="E277" s="107" t="s">
        <v>3259</v>
      </c>
      <c r="F277" t="s">
        <v>945</v>
      </c>
      <c r="G277" t="s">
        <v>955</v>
      </c>
      <c r="H277" t="s">
        <v>290</v>
      </c>
      <c r="I277" s="107" t="s">
        <v>3259</v>
      </c>
      <c r="J277" s="57">
        <v>4.2699999999999996</v>
      </c>
      <c r="K277" t="s">
        <v>104</v>
      </c>
      <c r="L277" s="58">
        <v>8.3799999999999999E-2</v>
      </c>
      <c r="M277" s="58">
        <v>6.93E-2</v>
      </c>
      <c r="N277" s="57">
        <v>13780.38</v>
      </c>
      <c r="O277" s="57">
        <v>105.74071000000002</v>
      </c>
      <c r="P277" s="57">
        <v>0</v>
      </c>
      <c r="Q277" s="57">
        <v>67.3333133599522</v>
      </c>
      <c r="R277" s="58">
        <v>0</v>
      </c>
      <c r="S277" s="58">
        <v>3.0000000000000001E-3</v>
      </c>
      <c r="T277" s="58">
        <v>6.9999999999999999E-4</v>
      </c>
    </row>
    <row r="278" spans="1:20">
      <c r="A278" t="s">
        <v>966</v>
      </c>
      <c r="B278" t="s">
        <v>967</v>
      </c>
      <c r="C278" t="s">
        <v>108</v>
      </c>
      <c r="D278" t="s">
        <v>813</v>
      </c>
      <c r="E278" s="107" t="s">
        <v>3259</v>
      </c>
      <c r="F278" t="s">
        <v>917</v>
      </c>
      <c r="G278" t="s">
        <v>955</v>
      </c>
      <c r="H278" t="s">
        <v>815</v>
      </c>
      <c r="I278" s="107" t="s">
        <v>3259</v>
      </c>
      <c r="J278" s="57">
        <v>5.89</v>
      </c>
      <c r="K278" t="s">
        <v>102</v>
      </c>
      <c r="L278" s="58">
        <v>6.6299999999999998E-2</v>
      </c>
      <c r="M278" s="58">
        <v>5.5E-2</v>
      </c>
      <c r="N278" s="57">
        <v>18373.84</v>
      </c>
      <c r="O278" s="57">
        <v>109.26632000000002</v>
      </c>
      <c r="P278" s="57">
        <v>0</v>
      </c>
      <c r="Q278" s="57">
        <v>80.538561700955995</v>
      </c>
      <c r="R278" s="58">
        <v>0</v>
      </c>
      <c r="S278" s="58">
        <v>3.5999999999999999E-3</v>
      </c>
      <c r="T278" s="58">
        <v>8.0000000000000004E-4</v>
      </c>
    </row>
    <row r="279" spans="1:20">
      <c r="A279" t="s">
        <v>968</v>
      </c>
      <c r="B279" t="s">
        <v>969</v>
      </c>
      <c r="C279" t="s">
        <v>108</v>
      </c>
      <c r="D279" t="s">
        <v>813</v>
      </c>
      <c r="E279" s="107" t="s">
        <v>3259</v>
      </c>
      <c r="F279" t="s">
        <v>886</v>
      </c>
      <c r="G279" t="s">
        <v>963</v>
      </c>
      <c r="H279" t="s">
        <v>852</v>
      </c>
      <c r="I279" s="107" t="s">
        <v>3259</v>
      </c>
      <c r="J279" s="57">
        <v>3.85</v>
      </c>
      <c r="K279" t="s">
        <v>102</v>
      </c>
      <c r="L279" s="58">
        <v>6.13E-2</v>
      </c>
      <c r="M279" s="58">
        <v>4.0399999999999998E-2</v>
      </c>
      <c r="N279" s="57">
        <v>9186.92</v>
      </c>
      <c r="O279" s="57">
        <v>111.74013000000012</v>
      </c>
      <c r="P279" s="57">
        <v>0</v>
      </c>
      <c r="Q279" s="57">
        <v>41.180984929655601</v>
      </c>
      <c r="R279" s="58">
        <v>0</v>
      </c>
      <c r="S279" s="58">
        <v>1.8E-3</v>
      </c>
      <c r="T279" s="58">
        <v>4.0000000000000002E-4</v>
      </c>
    </row>
    <row r="280" spans="1:20">
      <c r="A280" t="s">
        <v>970</v>
      </c>
      <c r="B280" t="s">
        <v>971</v>
      </c>
      <c r="C280" t="s">
        <v>108</v>
      </c>
      <c r="D280" t="s">
        <v>813</v>
      </c>
      <c r="E280" s="107" t="s">
        <v>3259</v>
      </c>
      <c r="F280" t="s">
        <v>886</v>
      </c>
      <c r="G280" t="s">
        <v>963</v>
      </c>
      <c r="H280" t="s">
        <v>852</v>
      </c>
      <c r="I280" s="107" t="s">
        <v>3259</v>
      </c>
      <c r="J280" s="57">
        <v>3.32</v>
      </c>
      <c r="K280" t="s">
        <v>100</v>
      </c>
      <c r="L280" s="58">
        <v>7.3499999999999996E-2</v>
      </c>
      <c r="M280" s="58">
        <v>5.7099999999999998E-2</v>
      </c>
      <c r="N280" s="57">
        <v>7349.54</v>
      </c>
      <c r="O280" s="57">
        <v>106.43532999999995</v>
      </c>
      <c r="P280" s="57">
        <v>0</v>
      </c>
      <c r="Q280" s="57">
        <v>28.372233442052199</v>
      </c>
      <c r="R280" s="58">
        <v>0</v>
      </c>
      <c r="S280" s="58">
        <v>1.2999999999999999E-3</v>
      </c>
      <c r="T280" s="58">
        <v>2.9999999999999997E-4</v>
      </c>
    </row>
    <row r="281" spans="1:20">
      <c r="A281" t="s">
        <v>972</v>
      </c>
      <c r="B281" t="s">
        <v>973</v>
      </c>
      <c r="C281" t="s">
        <v>108</v>
      </c>
      <c r="D281" t="s">
        <v>813</v>
      </c>
      <c r="E281" s="107" t="s">
        <v>3259</v>
      </c>
      <c r="F281" t="s">
        <v>866</v>
      </c>
      <c r="G281" t="s">
        <v>963</v>
      </c>
      <c r="H281" t="s">
        <v>852</v>
      </c>
      <c r="I281" s="107" t="s">
        <v>3259</v>
      </c>
      <c r="J281" s="57">
        <v>4.13</v>
      </c>
      <c r="K281" t="s">
        <v>100</v>
      </c>
      <c r="L281" s="58">
        <v>7.4999999999999997E-2</v>
      </c>
      <c r="M281" s="58">
        <v>7.46E-2</v>
      </c>
      <c r="N281" s="57">
        <v>11024.3</v>
      </c>
      <c r="O281" s="57">
        <v>100.63467000000007</v>
      </c>
      <c r="P281" s="57">
        <v>0</v>
      </c>
      <c r="Q281" s="57">
        <v>40.238909763285903</v>
      </c>
      <c r="R281" s="58">
        <v>0</v>
      </c>
      <c r="S281" s="58">
        <v>1.8E-3</v>
      </c>
      <c r="T281" s="58">
        <v>4.0000000000000002E-4</v>
      </c>
    </row>
    <row r="282" spans="1:20">
      <c r="A282" t="s">
        <v>974</v>
      </c>
      <c r="B282" t="s">
        <v>975</v>
      </c>
      <c r="C282" t="s">
        <v>108</v>
      </c>
      <c r="D282" t="s">
        <v>813</v>
      </c>
      <c r="E282" s="107" t="s">
        <v>3259</v>
      </c>
      <c r="F282" t="s">
        <v>952</v>
      </c>
      <c r="G282" t="s">
        <v>955</v>
      </c>
      <c r="H282" t="s">
        <v>815</v>
      </c>
      <c r="I282" s="107" t="s">
        <v>3259</v>
      </c>
      <c r="J282" s="57">
        <v>6.57</v>
      </c>
      <c r="K282" t="s">
        <v>100</v>
      </c>
      <c r="L282" s="58">
        <v>5.1299999999999998E-2</v>
      </c>
      <c r="M282" s="58">
        <v>5.8299999999999998E-2</v>
      </c>
      <c r="N282" s="57">
        <v>9875.94</v>
      </c>
      <c r="O282" s="57">
        <v>96.784879999999873</v>
      </c>
      <c r="P282" s="57">
        <v>0</v>
      </c>
      <c r="Q282" s="57">
        <v>34.6683772906417</v>
      </c>
      <c r="R282" s="58">
        <v>0</v>
      </c>
      <c r="S282" s="58">
        <v>1.5E-3</v>
      </c>
      <c r="T282" s="58">
        <v>4.0000000000000002E-4</v>
      </c>
    </row>
    <row r="283" spans="1:20">
      <c r="A283" t="s">
        <v>976</v>
      </c>
      <c r="B283" t="s">
        <v>977</v>
      </c>
      <c r="C283" t="s">
        <v>108</v>
      </c>
      <c r="D283" t="s">
        <v>813</v>
      </c>
      <c r="E283" s="107" t="s">
        <v>3259</v>
      </c>
      <c r="F283" t="s">
        <v>878</v>
      </c>
      <c r="G283" t="s">
        <v>955</v>
      </c>
      <c r="H283" t="s">
        <v>815</v>
      </c>
      <c r="I283" s="107" t="s">
        <v>3259</v>
      </c>
      <c r="J283" s="57">
        <v>6.96</v>
      </c>
      <c r="K283" t="s">
        <v>100</v>
      </c>
      <c r="L283" s="58">
        <v>6.4000000000000001E-2</v>
      </c>
      <c r="M283" s="58">
        <v>5.79E-2</v>
      </c>
      <c r="N283" s="57">
        <v>11483.65</v>
      </c>
      <c r="O283" s="57">
        <v>105.33632999999996</v>
      </c>
      <c r="P283" s="57">
        <v>0</v>
      </c>
      <c r="Q283" s="57">
        <v>43.873843953583197</v>
      </c>
      <c r="R283" s="58">
        <v>0</v>
      </c>
      <c r="S283" s="58">
        <v>1.9E-3</v>
      </c>
      <c r="T283" s="58">
        <v>5.0000000000000001E-4</v>
      </c>
    </row>
    <row r="284" spans="1:20">
      <c r="A284" t="s">
        <v>978</v>
      </c>
      <c r="B284" t="s">
        <v>979</v>
      </c>
      <c r="C284" t="s">
        <v>108</v>
      </c>
      <c r="D284" t="s">
        <v>813</v>
      </c>
      <c r="E284" s="107" t="s">
        <v>3259</v>
      </c>
      <c r="F284" t="s">
        <v>866</v>
      </c>
      <c r="G284" t="s">
        <v>963</v>
      </c>
      <c r="H284" t="s">
        <v>852</v>
      </c>
      <c r="I284" s="107" t="s">
        <v>3259</v>
      </c>
      <c r="J284" s="57">
        <v>3.94</v>
      </c>
      <c r="K284" t="s">
        <v>100</v>
      </c>
      <c r="L284" s="58">
        <v>7.6300000000000007E-2</v>
      </c>
      <c r="M284" s="58">
        <v>8.2699999999999996E-2</v>
      </c>
      <c r="N284" s="57">
        <v>13780.38</v>
      </c>
      <c r="O284" s="57">
        <v>99.136600000000087</v>
      </c>
      <c r="P284" s="57">
        <v>0</v>
      </c>
      <c r="Q284" s="57">
        <v>49.549898522063202</v>
      </c>
      <c r="R284" s="58">
        <v>0</v>
      </c>
      <c r="S284" s="58">
        <v>2.2000000000000001E-3</v>
      </c>
      <c r="T284" s="58">
        <v>5.0000000000000001E-4</v>
      </c>
    </row>
    <row r="285" spans="1:20">
      <c r="A285" t="s">
        <v>980</v>
      </c>
      <c r="B285" t="s">
        <v>981</v>
      </c>
      <c r="C285" t="s">
        <v>108</v>
      </c>
      <c r="D285" t="s">
        <v>813</v>
      </c>
      <c r="E285" s="107" t="s">
        <v>3259</v>
      </c>
      <c r="F285" t="s">
        <v>833</v>
      </c>
      <c r="G285" t="s">
        <v>963</v>
      </c>
      <c r="H285" t="s">
        <v>852</v>
      </c>
      <c r="I285" s="107" t="s">
        <v>3259</v>
      </c>
      <c r="J285" s="57">
        <v>2.92</v>
      </c>
      <c r="K285" t="s">
        <v>100</v>
      </c>
      <c r="L285" s="58">
        <v>5.2999999999999999E-2</v>
      </c>
      <c r="M285" s="58">
        <v>9.1899999999999996E-2</v>
      </c>
      <c r="N285" s="57">
        <v>14216.76</v>
      </c>
      <c r="O285" s="57">
        <v>90.461829999999964</v>
      </c>
      <c r="P285" s="57">
        <v>0</v>
      </c>
      <c r="Q285" s="57">
        <v>46.645908559841899</v>
      </c>
      <c r="R285" s="58">
        <v>0</v>
      </c>
      <c r="S285" s="58">
        <v>2.0999999999999999E-3</v>
      </c>
      <c r="T285" s="58">
        <v>5.0000000000000001E-4</v>
      </c>
    </row>
    <row r="286" spans="1:20">
      <c r="A286" t="s">
        <v>982</v>
      </c>
      <c r="B286" t="s">
        <v>983</v>
      </c>
      <c r="C286" t="s">
        <v>108</v>
      </c>
      <c r="D286" t="s">
        <v>813</v>
      </c>
      <c r="E286" s="107" t="s">
        <v>3259</v>
      </c>
      <c r="F286" t="s">
        <v>945</v>
      </c>
      <c r="G286" t="s">
        <v>955</v>
      </c>
      <c r="H286" t="s">
        <v>290</v>
      </c>
      <c r="I286" s="107" t="s">
        <v>3259</v>
      </c>
      <c r="J286" s="57">
        <v>6.17</v>
      </c>
      <c r="K286" t="s">
        <v>100</v>
      </c>
      <c r="L286" s="58">
        <v>4.1300000000000003E-2</v>
      </c>
      <c r="M286" s="58">
        <v>6.6600000000000006E-2</v>
      </c>
      <c r="N286" s="57">
        <v>4823.13</v>
      </c>
      <c r="O286" s="57">
        <v>85.646920000000051</v>
      </c>
      <c r="P286" s="57">
        <v>0</v>
      </c>
      <c r="Q286" s="57">
        <v>14.982637535245701</v>
      </c>
      <c r="R286" s="58">
        <v>0</v>
      </c>
      <c r="S286" s="58">
        <v>6.9999999999999999E-4</v>
      </c>
      <c r="T286" s="58">
        <v>2.0000000000000001E-4</v>
      </c>
    </row>
    <row r="287" spans="1:20">
      <c r="A287" t="s">
        <v>984</v>
      </c>
      <c r="B287" t="s">
        <v>985</v>
      </c>
      <c r="C287" t="s">
        <v>108</v>
      </c>
      <c r="D287" t="s">
        <v>813</v>
      </c>
      <c r="E287" s="107" t="s">
        <v>3259</v>
      </c>
      <c r="F287" t="s">
        <v>945</v>
      </c>
      <c r="G287" t="s">
        <v>955</v>
      </c>
      <c r="H287" t="s">
        <v>290</v>
      </c>
      <c r="I287" s="107" t="s">
        <v>3259</v>
      </c>
      <c r="J287" s="57">
        <v>4.66</v>
      </c>
      <c r="K287" t="s">
        <v>102</v>
      </c>
      <c r="L287" s="58">
        <v>6.5000000000000002E-2</v>
      </c>
      <c r="M287" s="58">
        <v>4.9700000000000001E-2</v>
      </c>
      <c r="N287" s="57">
        <v>5512.15</v>
      </c>
      <c r="O287" s="57">
        <v>108.95942999999981</v>
      </c>
      <c r="P287" s="57">
        <v>0</v>
      </c>
      <c r="Q287" s="57">
        <v>24.093698566740599</v>
      </c>
      <c r="R287" s="58">
        <v>0</v>
      </c>
      <c r="S287" s="58">
        <v>1.1000000000000001E-3</v>
      </c>
      <c r="T287" s="58">
        <v>2.0000000000000001E-4</v>
      </c>
    </row>
    <row r="288" spans="1:20">
      <c r="A288" t="s">
        <v>986</v>
      </c>
      <c r="B288" t="s">
        <v>987</v>
      </c>
      <c r="C288" t="s">
        <v>108</v>
      </c>
      <c r="D288" t="s">
        <v>813</v>
      </c>
      <c r="E288" s="107" t="s">
        <v>3259</v>
      </c>
      <c r="F288" t="s">
        <v>945</v>
      </c>
      <c r="G288" t="s">
        <v>955</v>
      </c>
      <c r="H288" t="s">
        <v>290</v>
      </c>
      <c r="I288" s="107" t="s">
        <v>3259</v>
      </c>
      <c r="J288" s="57">
        <v>0.5</v>
      </c>
      <c r="K288" t="s">
        <v>100</v>
      </c>
      <c r="L288" s="58">
        <v>6.25E-2</v>
      </c>
      <c r="M288" s="58">
        <v>6.6400000000000001E-2</v>
      </c>
      <c r="N288" s="57">
        <v>12261.78</v>
      </c>
      <c r="O288" s="57">
        <v>100.89441999999988</v>
      </c>
      <c r="P288" s="57">
        <v>0</v>
      </c>
      <c r="Q288" s="57">
        <v>44.871255724575803</v>
      </c>
      <c r="R288" s="58">
        <v>0</v>
      </c>
      <c r="S288" s="58">
        <v>2E-3</v>
      </c>
      <c r="T288" s="58">
        <v>5.0000000000000001E-4</v>
      </c>
    </row>
    <row r="289" spans="1:20">
      <c r="A289" t="s">
        <v>988</v>
      </c>
      <c r="B289" t="s">
        <v>989</v>
      </c>
      <c r="C289" t="s">
        <v>108</v>
      </c>
      <c r="D289" t="s">
        <v>813</v>
      </c>
      <c r="E289" s="107" t="s">
        <v>3259</v>
      </c>
      <c r="F289" t="s">
        <v>878</v>
      </c>
      <c r="G289" t="s">
        <v>955</v>
      </c>
      <c r="H289" t="s">
        <v>815</v>
      </c>
      <c r="I289" s="107" t="s">
        <v>3259</v>
      </c>
      <c r="J289" s="57">
        <v>2.35</v>
      </c>
      <c r="K289" t="s">
        <v>102</v>
      </c>
      <c r="L289" s="58">
        <v>5.7500000000000002E-2</v>
      </c>
      <c r="M289" s="58">
        <v>4.2599999999999999E-2</v>
      </c>
      <c r="N289" s="57">
        <v>4180.05</v>
      </c>
      <c r="O289" s="57">
        <v>105.49755999999971</v>
      </c>
      <c r="P289" s="57">
        <v>0</v>
      </c>
      <c r="Q289" s="57">
        <v>17.6905572958986</v>
      </c>
      <c r="R289" s="58">
        <v>0</v>
      </c>
      <c r="S289" s="58">
        <v>8.0000000000000004E-4</v>
      </c>
      <c r="T289" s="58">
        <v>2.0000000000000001E-4</v>
      </c>
    </row>
    <row r="290" spans="1:20">
      <c r="A290" t="s">
        <v>990</v>
      </c>
      <c r="B290" t="s">
        <v>991</v>
      </c>
      <c r="C290" t="s">
        <v>108</v>
      </c>
      <c r="D290" t="s">
        <v>813</v>
      </c>
      <c r="E290" s="107" t="s">
        <v>3259</v>
      </c>
      <c r="F290" t="s">
        <v>878</v>
      </c>
      <c r="G290" t="s">
        <v>955</v>
      </c>
      <c r="H290" t="s">
        <v>815</v>
      </c>
      <c r="I290" s="107" t="s">
        <v>3259</v>
      </c>
      <c r="J290" s="57">
        <v>4.3499999999999996</v>
      </c>
      <c r="K290" t="s">
        <v>102</v>
      </c>
      <c r="L290" s="58">
        <v>6.13E-2</v>
      </c>
      <c r="M290" s="58">
        <v>4.6300000000000001E-2</v>
      </c>
      <c r="N290" s="57">
        <v>9186.92</v>
      </c>
      <c r="O290" s="57">
        <v>107.98210999999989</v>
      </c>
      <c r="P290" s="57">
        <v>0</v>
      </c>
      <c r="Q290" s="57">
        <v>39.795994908744099</v>
      </c>
      <c r="R290" s="58">
        <v>0</v>
      </c>
      <c r="S290" s="58">
        <v>1.8E-3</v>
      </c>
      <c r="T290" s="58">
        <v>4.0000000000000002E-4</v>
      </c>
    </row>
    <row r="291" spans="1:20">
      <c r="A291" t="s">
        <v>992</v>
      </c>
      <c r="B291" t="s">
        <v>993</v>
      </c>
      <c r="C291" t="s">
        <v>108</v>
      </c>
      <c r="D291" t="s">
        <v>813</v>
      </c>
      <c r="E291" s="107" t="s">
        <v>3259</v>
      </c>
      <c r="F291" t="s">
        <v>994</v>
      </c>
      <c r="G291" t="s">
        <v>995</v>
      </c>
      <c r="H291" t="s">
        <v>290</v>
      </c>
      <c r="I291" s="107" t="s">
        <v>3259</v>
      </c>
      <c r="J291" s="57">
        <v>4.34</v>
      </c>
      <c r="K291" t="s">
        <v>102</v>
      </c>
      <c r="L291" s="58">
        <v>7.2499999999999995E-2</v>
      </c>
      <c r="M291" s="58">
        <v>5.1900000000000002E-2</v>
      </c>
      <c r="N291" s="57">
        <v>9186.92</v>
      </c>
      <c r="O291" s="57">
        <v>110.17250999999993</v>
      </c>
      <c r="P291" s="57">
        <v>0</v>
      </c>
      <c r="Q291" s="57">
        <v>40.603250362894002</v>
      </c>
      <c r="R291" s="58">
        <v>0</v>
      </c>
      <c r="S291" s="58">
        <v>1.8E-3</v>
      </c>
      <c r="T291" s="58">
        <v>4.0000000000000002E-4</v>
      </c>
    </row>
    <row r="292" spans="1:20">
      <c r="A292" t="s">
        <v>996</v>
      </c>
      <c r="B292" t="s">
        <v>997</v>
      </c>
      <c r="C292" t="s">
        <v>108</v>
      </c>
      <c r="D292" t="s">
        <v>813</v>
      </c>
      <c r="E292" s="107" t="s">
        <v>3259</v>
      </c>
      <c r="F292" t="s">
        <v>878</v>
      </c>
      <c r="G292" t="s">
        <v>998</v>
      </c>
      <c r="H292" t="s">
        <v>852</v>
      </c>
      <c r="I292" s="107" t="s">
        <v>3259</v>
      </c>
      <c r="J292" s="57">
        <v>6.11</v>
      </c>
      <c r="K292" t="s">
        <v>100</v>
      </c>
      <c r="L292" s="58">
        <v>3.7499999999999999E-2</v>
      </c>
      <c r="M292" s="58">
        <v>5.7599999999999998E-2</v>
      </c>
      <c r="N292" s="57">
        <v>14699.07</v>
      </c>
      <c r="O292" s="57">
        <v>89.758499999999913</v>
      </c>
      <c r="P292" s="57">
        <v>0</v>
      </c>
      <c r="Q292" s="57">
        <v>47.853422033560598</v>
      </c>
      <c r="R292" s="58">
        <v>0</v>
      </c>
      <c r="S292" s="58">
        <v>2.0999999999999999E-3</v>
      </c>
      <c r="T292" s="58">
        <v>5.0000000000000001E-4</v>
      </c>
    </row>
    <row r="293" spans="1:20">
      <c r="A293" t="s">
        <v>999</v>
      </c>
      <c r="B293" t="s">
        <v>1000</v>
      </c>
      <c r="C293" t="s">
        <v>108</v>
      </c>
      <c r="D293" t="s">
        <v>813</v>
      </c>
      <c r="E293" s="107" t="s">
        <v>3259</v>
      </c>
      <c r="F293" t="s">
        <v>1001</v>
      </c>
      <c r="G293" t="s">
        <v>995</v>
      </c>
      <c r="H293" t="s">
        <v>815</v>
      </c>
      <c r="I293" s="107" t="s">
        <v>3259</v>
      </c>
      <c r="J293" s="57">
        <v>6.19</v>
      </c>
      <c r="K293" t="s">
        <v>100</v>
      </c>
      <c r="L293" s="58">
        <v>0.04</v>
      </c>
      <c r="M293" s="58">
        <v>5.6099999999999997E-2</v>
      </c>
      <c r="N293" s="57">
        <v>13780.38</v>
      </c>
      <c r="O293" s="57">
        <v>91.413669999999911</v>
      </c>
      <c r="P293" s="57">
        <v>0</v>
      </c>
      <c r="Q293" s="57">
        <v>45.689867032250099</v>
      </c>
      <c r="R293" s="58">
        <v>0</v>
      </c>
      <c r="S293" s="58">
        <v>2E-3</v>
      </c>
      <c r="T293" s="58">
        <v>5.0000000000000001E-4</v>
      </c>
    </row>
    <row r="294" spans="1:20">
      <c r="A294" t="s">
        <v>1002</v>
      </c>
      <c r="B294" t="s">
        <v>1003</v>
      </c>
      <c r="C294" t="s">
        <v>108</v>
      </c>
      <c r="D294" t="s">
        <v>813</v>
      </c>
      <c r="E294" s="107" t="s">
        <v>3259</v>
      </c>
      <c r="F294" t="s">
        <v>886</v>
      </c>
      <c r="G294" t="s">
        <v>995</v>
      </c>
      <c r="H294" t="s">
        <v>815</v>
      </c>
      <c r="I294" s="107" t="s">
        <v>3259</v>
      </c>
      <c r="J294" s="57">
        <v>5.36</v>
      </c>
      <c r="K294" t="s">
        <v>100</v>
      </c>
      <c r="L294" s="58">
        <v>3.7499999999999999E-2</v>
      </c>
      <c r="M294" s="58">
        <v>5.57E-2</v>
      </c>
      <c r="N294" s="57">
        <v>8727.57</v>
      </c>
      <c r="O294" s="57">
        <v>91.905079999999955</v>
      </c>
      <c r="P294" s="57">
        <v>0</v>
      </c>
      <c r="Q294" s="57">
        <v>29.092457851146602</v>
      </c>
      <c r="R294" s="58">
        <v>0</v>
      </c>
      <c r="S294" s="58">
        <v>1.2999999999999999E-3</v>
      </c>
      <c r="T294" s="58">
        <v>2.9999999999999997E-4</v>
      </c>
    </row>
    <row r="295" spans="1:20">
      <c r="A295" t="s">
        <v>1004</v>
      </c>
      <c r="B295" t="s">
        <v>1005</v>
      </c>
      <c r="C295" t="s">
        <v>108</v>
      </c>
      <c r="D295" t="s">
        <v>813</v>
      </c>
      <c r="E295" s="107" t="s">
        <v>3259</v>
      </c>
      <c r="F295" t="s">
        <v>833</v>
      </c>
      <c r="G295" t="s">
        <v>998</v>
      </c>
      <c r="H295" t="s">
        <v>852</v>
      </c>
      <c r="I295" s="107" t="s">
        <v>3259</v>
      </c>
      <c r="J295" s="57">
        <v>4.0199999999999996</v>
      </c>
      <c r="K295" t="s">
        <v>100</v>
      </c>
      <c r="L295" s="58">
        <v>5.1299999999999998E-2</v>
      </c>
      <c r="M295" s="58">
        <v>5.9700000000000003E-2</v>
      </c>
      <c r="N295" s="57">
        <v>9493.2999999999993</v>
      </c>
      <c r="O295" s="57">
        <v>96.576539999999881</v>
      </c>
      <c r="P295" s="57">
        <v>0</v>
      </c>
      <c r="Q295" s="57">
        <v>33.253426536691101</v>
      </c>
      <c r="R295" s="58">
        <v>0</v>
      </c>
      <c r="S295" s="58">
        <v>1.5E-3</v>
      </c>
      <c r="T295" s="58">
        <v>2.9999999999999997E-4</v>
      </c>
    </row>
    <row r="296" spans="1:20">
      <c r="A296" t="s">
        <v>1006</v>
      </c>
      <c r="B296" t="s">
        <v>1007</v>
      </c>
      <c r="C296" t="s">
        <v>108</v>
      </c>
      <c r="D296" t="s">
        <v>813</v>
      </c>
      <c r="E296" s="107" t="s">
        <v>3259</v>
      </c>
      <c r="F296" t="s">
        <v>866</v>
      </c>
      <c r="G296" t="s">
        <v>995</v>
      </c>
      <c r="H296" t="s">
        <v>815</v>
      </c>
      <c r="I296" s="107" t="s">
        <v>3259</v>
      </c>
      <c r="J296" s="57">
        <v>4.46</v>
      </c>
      <c r="K296" t="s">
        <v>102</v>
      </c>
      <c r="L296" s="58">
        <v>7.8799999999999995E-2</v>
      </c>
      <c r="M296" s="58">
        <v>7.1400000000000005E-2</v>
      </c>
      <c r="N296" s="57">
        <v>13688.51</v>
      </c>
      <c r="O296" s="57">
        <v>106.47930999999988</v>
      </c>
      <c r="P296" s="57">
        <v>0</v>
      </c>
      <c r="Q296" s="57">
        <v>58.470798988692401</v>
      </c>
      <c r="R296" s="58">
        <v>0</v>
      </c>
      <c r="S296" s="58">
        <v>2.5999999999999999E-3</v>
      </c>
      <c r="T296" s="58">
        <v>5.9999999999999995E-4</v>
      </c>
    </row>
    <row r="297" spans="1:20">
      <c r="A297" t="s">
        <v>1008</v>
      </c>
      <c r="B297" t="s">
        <v>1009</v>
      </c>
      <c r="C297" t="s">
        <v>108</v>
      </c>
      <c r="D297" t="s">
        <v>813</v>
      </c>
      <c r="E297" s="107" t="s">
        <v>3259</v>
      </c>
      <c r="F297" t="s">
        <v>945</v>
      </c>
      <c r="G297" t="s">
        <v>995</v>
      </c>
      <c r="H297" t="s">
        <v>815</v>
      </c>
      <c r="I297" s="107" t="s">
        <v>3259</v>
      </c>
      <c r="J297" s="57">
        <v>5.78</v>
      </c>
      <c r="K297" t="s">
        <v>102</v>
      </c>
      <c r="L297" s="58">
        <v>6.1400000000000003E-2</v>
      </c>
      <c r="M297" s="58">
        <v>4.9700000000000001E-2</v>
      </c>
      <c r="N297" s="57">
        <v>4593.46</v>
      </c>
      <c r="O297" s="57">
        <v>108.23022</v>
      </c>
      <c r="P297" s="57">
        <v>0</v>
      </c>
      <c r="Q297" s="57">
        <v>19.943716992065902</v>
      </c>
      <c r="R297" s="58">
        <v>0</v>
      </c>
      <c r="S297" s="58">
        <v>8.9999999999999998E-4</v>
      </c>
      <c r="T297" s="58">
        <v>2.0000000000000001E-4</v>
      </c>
    </row>
    <row r="298" spans="1:20">
      <c r="A298" t="s">
        <v>1010</v>
      </c>
      <c r="B298" t="s">
        <v>1011</v>
      </c>
      <c r="C298" t="s">
        <v>108</v>
      </c>
      <c r="D298" t="s">
        <v>813</v>
      </c>
      <c r="E298" s="107" t="s">
        <v>3259</v>
      </c>
      <c r="F298" t="s">
        <v>945</v>
      </c>
      <c r="G298" t="s">
        <v>995</v>
      </c>
      <c r="H298" t="s">
        <v>815</v>
      </c>
      <c r="I298" s="107" t="s">
        <v>3259</v>
      </c>
      <c r="J298" s="57">
        <v>4.0999999999999996</v>
      </c>
      <c r="K298" t="s">
        <v>102</v>
      </c>
      <c r="L298" s="58">
        <v>7.1300000000000002E-2</v>
      </c>
      <c r="M298" s="58">
        <v>5.1200000000000002E-2</v>
      </c>
      <c r="N298" s="57">
        <v>13780.38</v>
      </c>
      <c r="O298" s="57">
        <v>108.44174999999993</v>
      </c>
      <c r="P298" s="57">
        <v>0</v>
      </c>
      <c r="Q298" s="57">
        <v>59.948087663252302</v>
      </c>
      <c r="R298" s="58">
        <v>0</v>
      </c>
      <c r="S298" s="58">
        <v>2.5999999999999999E-3</v>
      </c>
      <c r="T298" s="58">
        <v>5.9999999999999995E-4</v>
      </c>
    </row>
    <row r="299" spans="1:20">
      <c r="A299" t="s">
        <v>1012</v>
      </c>
      <c r="B299" t="s">
        <v>1013</v>
      </c>
      <c r="C299" t="s">
        <v>108</v>
      </c>
      <c r="D299" t="s">
        <v>813</v>
      </c>
      <c r="E299" s="107" t="s">
        <v>3259</v>
      </c>
      <c r="F299" t="s">
        <v>920</v>
      </c>
      <c r="G299" t="s">
        <v>834</v>
      </c>
      <c r="H299" t="s">
        <v>815</v>
      </c>
      <c r="I299" s="107" t="s">
        <v>3259</v>
      </c>
      <c r="J299" s="57">
        <v>3.97</v>
      </c>
      <c r="K299" t="s">
        <v>100</v>
      </c>
      <c r="L299" s="58">
        <v>4.6300000000000001E-2</v>
      </c>
      <c r="M299" s="58">
        <v>5.7700000000000001E-2</v>
      </c>
      <c r="N299" s="57">
        <v>11485.03</v>
      </c>
      <c r="O299" s="57">
        <v>95.765130000000113</v>
      </c>
      <c r="P299" s="57">
        <v>0</v>
      </c>
      <c r="Q299" s="57">
        <v>39.892117731711501</v>
      </c>
      <c r="R299" s="58">
        <v>0</v>
      </c>
      <c r="S299" s="58">
        <v>1.8E-3</v>
      </c>
      <c r="T299" s="58">
        <v>4.0000000000000002E-4</v>
      </c>
    </row>
    <row r="300" spans="1:20">
      <c r="A300" t="s">
        <v>1014</v>
      </c>
      <c r="B300" t="s">
        <v>1015</v>
      </c>
      <c r="C300" t="s">
        <v>108</v>
      </c>
      <c r="D300" t="s">
        <v>813</v>
      </c>
      <c r="E300" s="107" t="s">
        <v>3259</v>
      </c>
      <c r="F300" t="s">
        <v>866</v>
      </c>
      <c r="G300" t="s">
        <v>834</v>
      </c>
      <c r="H300" t="s">
        <v>815</v>
      </c>
      <c r="I300" s="107" t="s">
        <v>3259</v>
      </c>
      <c r="J300" s="57">
        <v>3.53</v>
      </c>
      <c r="K300" t="s">
        <v>104</v>
      </c>
      <c r="L300" s="58">
        <v>8.8800000000000004E-2</v>
      </c>
      <c r="M300" s="58">
        <v>8.8900000000000007E-2</v>
      </c>
      <c r="N300" s="57">
        <v>9324.7199999999993</v>
      </c>
      <c r="O300" s="57">
        <v>99.901110000000017</v>
      </c>
      <c r="P300" s="57">
        <v>0</v>
      </c>
      <c r="Q300" s="57">
        <v>43.045988332797002</v>
      </c>
      <c r="R300" s="58">
        <v>0</v>
      </c>
      <c r="S300" s="58">
        <v>1.9E-3</v>
      </c>
      <c r="T300" s="58">
        <v>4.0000000000000002E-4</v>
      </c>
    </row>
    <row r="301" spans="1:20">
      <c r="A301" t="s">
        <v>1016</v>
      </c>
      <c r="B301" t="s">
        <v>1017</v>
      </c>
      <c r="C301" t="s">
        <v>108</v>
      </c>
      <c r="D301" t="s">
        <v>813</v>
      </c>
      <c r="E301" s="107" t="s">
        <v>3259</v>
      </c>
      <c r="F301" t="s">
        <v>1001</v>
      </c>
      <c r="G301" t="s">
        <v>1018</v>
      </c>
      <c r="H301" t="s">
        <v>852</v>
      </c>
      <c r="I301" s="107" t="s">
        <v>3259</v>
      </c>
      <c r="J301" s="57">
        <v>3.57</v>
      </c>
      <c r="K301" t="s">
        <v>100</v>
      </c>
      <c r="L301" s="58">
        <v>6.3799999999999996E-2</v>
      </c>
      <c r="M301" s="58">
        <v>5.8599999999999999E-2</v>
      </c>
      <c r="N301" s="57">
        <v>12861.69</v>
      </c>
      <c r="O301" s="57">
        <v>104.10454</v>
      </c>
      <c r="P301" s="57">
        <v>0</v>
      </c>
      <c r="Q301" s="57">
        <v>48.564090845303198</v>
      </c>
      <c r="R301" s="58">
        <v>0</v>
      </c>
      <c r="S301" s="58">
        <v>2.0999999999999999E-3</v>
      </c>
      <c r="T301" s="58">
        <v>5.0000000000000001E-4</v>
      </c>
    </row>
    <row r="302" spans="1:20">
      <c r="A302" t="s">
        <v>1019</v>
      </c>
      <c r="B302" t="s">
        <v>1020</v>
      </c>
      <c r="C302" t="s">
        <v>108</v>
      </c>
      <c r="D302" t="s">
        <v>813</v>
      </c>
      <c r="E302" s="107" t="s">
        <v>3259</v>
      </c>
      <c r="F302" t="s">
        <v>866</v>
      </c>
      <c r="G302" t="s">
        <v>834</v>
      </c>
      <c r="H302" t="s">
        <v>815</v>
      </c>
      <c r="I302" s="107" t="s">
        <v>3259</v>
      </c>
      <c r="J302" s="57">
        <v>3.94</v>
      </c>
      <c r="K302" t="s">
        <v>104</v>
      </c>
      <c r="L302" s="58">
        <v>8.5000000000000006E-2</v>
      </c>
      <c r="M302" s="58">
        <v>8.2000000000000003E-2</v>
      </c>
      <c r="N302" s="57">
        <v>4593.46</v>
      </c>
      <c r="O302" s="57">
        <v>100.90440999999977</v>
      </c>
      <c r="P302" s="57">
        <v>0</v>
      </c>
      <c r="Q302" s="57">
        <v>21.417888650867699</v>
      </c>
      <c r="R302" s="58">
        <v>0</v>
      </c>
      <c r="S302" s="58">
        <v>8.9999999999999998E-4</v>
      </c>
      <c r="T302" s="58">
        <v>2.0000000000000001E-4</v>
      </c>
    </row>
    <row r="303" spans="1:20">
      <c r="A303" t="s">
        <v>1021</v>
      </c>
      <c r="B303" t="s">
        <v>1022</v>
      </c>
      <c r="C303" t="s">
        <v>108</v>
      </c>
      <c r="D303" t="s">
        <v>813</v>
      </c>
      <c r="E303" s="107" t="s">
        <v>3259</v>
      </c>
      <c r="F303" t="s">
        <v>866</v>
      </c>
      <c r="G303" t="s">
        <v>834</v>
      </c>
      <c r="H303" t="s">
        <v>815</v>
      </c>
      <c r="I303" s="107" t="s">
        <v>3259</v>
      </c>
      <c r="J303" s="57">
        <v>3.6</v>
      </c>
      <c r="K303" t="s">
        <v>104</v>
      </c>
      <c r="L303" s="58">
        <v>8.5000000000000006E-2</v>
      </c>
      <c r="M303" s="58">
        <v>7.9600000000000004E-2</v>
      </c>
      <c r="N303" s="57">
        <v>4593.46</v>
      </c>
      <c r="O303" s="57">
        <v>101.61441000000025</v>
      </c>
      <c r="P303" s="57">
        <v>0</v>
      </c>
      <c r="Q303" s="57">
        <v>21.568592677997199</v>
      </c>
      <c r="R303" s="58">
        <v>0</v>
      </c>
      <c r="S303" s="58">
        <v>1E-3</v>
      </c>
      <c r="T303" s="58">
        <v>2.0000000000000001E-4</v>
      </c>
    </row>
    <row r="304" spans="1:20">
      <c r="A304" t="s">
        <v>1023</v>
      </c>
      <c r="B304" t="s">
        <v>1024</v>
      </c>
      <c r="C304" t="s">
        <v>108</v>
      </c>
      <c r="D304" t="s">
        <v>813</v>
      </c>
      <c r="E304" s="107" t="s">
        <v>3259</v>
      </c>
      <c r="F304" t="s">
        <v>873</v>
      </c>
      <c r="G304" t="s">
        <v>1025</v>
      </c>
      <c r="H304" t="s">
        <v>852</v>
      </c>
      <c r="I304" s="107" t="s">
        <v>3259</v>
      </c>
      <c r="J304" s="57">
        <v>3.5</v>
      </c>
      <c r="K304" t="s">
        <v>102</v>
      </c>
      <c r="L304" s="58">
        <v>2.63E-2</v>
      </c>
      <c r="M304" s="58">
        <v>0.1004</v>
      </c>
      <c r="N304" s="57">
        <v>8291.2000000000007</v>
      </c>
      <c r="O304" s="57">
        <v>78.332140000000038</v>
      </c>
      <c r="P304" s="57">
        <v>0</v>
      </c>
      <c r="Q304" s="57">
        <v>26.054035789663502</v>
      </c>
      <c r="R304" s="58">
        <v>0</v>
      </c>
      <c r="S304" s="58">
        <v>1.1000000000000001E-3</v>
      </c>
      <c r="T304" s="58">
        <v>2.9999999999999997E-4</v>
      </c>
    </row>
    <row r="305" spans="1:20">
      <c r="A305" t="s">
        <v>1026</v>
      </c>
      <c r="B305" t="s">
        <v>1027</v>
      </c>
      <c r="C305" t="s">
        <v>108</v>
      </c>
      <c r="D305" t="s">
        <v>813</v>
      </c>
      <c r="E305" s="107" t="s">
        <v>3259</v>
      </c>
      <c r="F305" t="s">
        <v>952</v>
      </c>
      <c r="G305" t="s">
        <v>1025</v>
      </c>
      <c r="H305" t="s">
        <v>852</v>
      </c>
      <c r="I305" s="107" t="s">
        <v>3259</v>
      </c>
      <c r="J305" s="57">
        <v>3.58</v>
      </c>
      <c r="K305" t="s">
        <v>100</v>
      </c>
      <c r="L305" s="58">
        <v>7.3800000000000004E-2</v>
      </c>
      <c r="M305" s="58">
        <v>6.6199999999999995E-2</v>
      </c>
      <c r="N305" s="57">
        <v>13780.38</v>
      </c>
      <c r="O305" s="57">
        <v>104.84384999999997</v>
      </c>
      <c r="P305" s="57">
        <v>0</v>
      </c>
      <c r="Q305" s="57">
        <v>52.402464157156999</v>
      </c>
      <c r="R305" s="58">
        <v>0</v>
      </c>
      <c r="S305" s="58">
        <v>2.3E-3</v>
      </c>
      <c r="T305" s="58">
        <v>5.0000000000000001E-4</v>
      </c>
    </row>
    <row r="306" spans="1:20">
      <c r="A306" t="s">
        <v>1028</v>
      </c>
      <c r="B306" t="s">
        <v>1029</v>
      </c>
      <c r="C306" t="s">
        <v>108</v>
      </c>
      <c r="D306" t="s">
        <v>813</v>
      </c>
      <c r="E306" s="107" t="s">
        <v>3259</v>
      </c>
      <c r="F306" t="s">
        <v>917</v>
      </c>
      <c r="G306" t="s">
        <v>1030</v>
      </c>
      <c r="H306" t="s">
        <v>815</v>
      </c>
      <c r="I306" s="107" t="s">
        <v>3259</v>
      </c>
      <c r="J306" s="57">
        <v>1.91</v>
      </c>
      <c r="K306" t="s">
        <v>102</v>
      </c>
      <c r="L306" s="58">
        <v>0.05</v>
      </c>
      <c r="M306" s="58">
        <v>5.0099999999999999E-2</v>
      </c>
      <c r="N306" s="57">
        <v>4593.46</v>
      </c>
      <c r="O306" s="57">
        <v>104.23362999999981</v>
      </c>
      <c r="P306" s="57">
        <v>0</v>
      </c>
      <c r="Q306" s="57">
        <v>19.207260391558901</v>
      </c>
      <c r="R306" s="58">
        <v>0</v>
      </c>
      <c r="S306" s="58">
        <v>8.0000000000000004E-4</v>
      </c>
      <c r="T306" s="58">
        <v>2.0000000000000001E-4</v>
      </c>
    </row>
    <row r="307" spans="1:20">
      <c r="A307" t="s">
        <v>1031</v>
      </c>
      <c r="B307" t="s">
        <v>1032</v>
      </c>
      <c r="C307" t="s">
        <v>108</v>
      </c>
      <c r="D307" t="s">
        <v>813</v>
      </c>
      <c r="E307" s="107" t="s">
        <v>3259</v>
      </c>
      <c r="F307" t="s">
        <v>917</v>
      </c>
      <c r="G307" t="s">
        <v>1030</v>
      </c>
      <c r="H307" t="s">
        <v>815</v>
      </c>
      <c r="I307" s="107" t="s">
        <v>3259</v>
      </c>
      <c r="J307" s="57">
        <v>1.93</v>
      </c>
      <c r="K307" t="s">
        <v>104</v>
      </c>
      <c r="L307" s="58">
        <v>0.06</v>
      </c>
      <c r="M307" s="58">
        <v>7.2499999999999995E-2</v>
      </c>
      <c r="N307" s="57">
        <v>10886.5</v>
      </c>
      <c r="O307" s="57">
        <v>99.523329999999987</v>
      </c>
      <c r="P307" s="57">
        <v>0</v>
      </c>
      <c r="Q307" s="57">
        <v>50.065636967067398</v>
      </c>
      <c r="R307" s="58">
        <v>0</v>
      </c>
      <c r="S307" s="58">
        <v>2.2000000000000001E-3</v>
      </c>
      <c r="T307" s="58">
        <v>5.0000000000000001E-4</v>
      </c>
    </row>
    <row r="308" spans="1:20">
      <c r="A308" t="s">
        <v>1033</v>
      </c>
      <c r="B308" t="s">
        <v>1034</v>
      </c>
      <c r="C308" t="s">
        <v>108</v>
      </c>
      <c r="D308" t="s">
        <v>813</v>
      </c>
      <c r="E308" s="107" t="s">
        <v>3259</v>
      </c>
      <c r="F308" t="s">
        <v>1001</v>
      </c>
      <c r="G308" t="s">
        <v>1025</v>
      </c>
      <c r="H308" t="s">
        <v>852</v>
      </c>
      <c r="I308" s="107" t="s">
        <v>3259</v>
      </c>
      <c r="J308" s="57">
        <v>6.02</v>
      </c>
      <c r="K308" t="s">
        <v>100</v>
      </c>
      <c r="L308" s="58">
        <v>5.1299999999999998E-2</v>
      </c>
      <c r="M308" s="58">
        <v>7.8E-2</v>
      </c>
      <c r="N308" s="57">
        <v>10105.61</v>
      </c>
      <c r="O308" s="57">
        <v>85.774169999999998</v>
      </c>
      <c r="P308" s="57">
        <v>0</v>
      </c>
      <c r="Q308" s="57">
        <v>31.438847247098501</v>
      </c>
      <c r="R308" s="58">
        <v>0</v>
      </c>
      <c r="S308" s="58">
        <v>1.4E-3</v>
      </c>
      <c r="T308" s="58">
        <v>2.9999999999999997E-4</v>
      </c>
    </row>
    <row r="309" spans="1:20">
      <c r="A309" t="s">
        <v>185</v>
      </c>
      <c r="B309" s="109" t="s">
        <v>3259</v>
      </c>
      <c r="C309" s="109" t="s">
        <v>3259</v>
      </c>
      <c r="D309" s="109" t="s">
        <v>3259</v>
      </c>
      <c r="E309" s="109" t="s">
        <v>3259</v>
      </c>
      <c r="F309" s="109" t="s">
        <v>3259</v>
      </c>
      <c r="G309" s="109" t="s">
        <v>3259</v>
      </c>
      <c r="H309" s="109" t="s">
        <v>3259</v>
      </c>
      <c r="I309" s="109" t="s">
        <v>3259</v>
      </c>
      <c r="J309" s="109" t="s">
        <v>3259</v>
      </c>
      <c r="K309" s="109" t="s">
        <v>3259</v>
      </c>
      <c r="L309" s="109" t="s">
        <v>3259</v>
      </c>
      <c r="M309" s="109" t="s">
        <v>3259</v>
      </c>
      <c r="N309" s="109" t="s">
        <v>3259</v>
      </c>
      <c r="O309" s="109" t="s">
        <v>3259</v>
      </c>
      <c r="P309" s="109" t="s">
        <v>3259</v>
      </c>
      <c r="Q309" s="109" t="s">
        <v>3259</v>
      </c>
      <c r="R309" s="109" t="s">
        <v>3259</v>
      </c>
      <c r="S309" s="109" t="s">
        <v>3259</v>
      </c>
      <c r="T309" s="109" t="s">
        <v>3259</v>
      </c>
    </row>
    <row r="310" spans="1:20">
      <c r="A310" t="s">
        <v>294</v>
      </c>
      <c r="B310" s="109" t="s">
        <v>3259</v>
      </c>
      <c r="C310" s="109" t="s">
        <v>3259</v>
      </c>
      <c r="D310" s="109" t="s">
        <v>3259</v>
      </c>
      <c r="E310" s="109" t="s">
        <v>3259</v>
      </c>
      <c r="F310" s="109" t="s">
        <v>3259</v>
      </c>
      <c r="G310" s="109" t="s">
        <v>3259</v>
      </c>
      <c r="H310" s="109" t="s">
        <v>3259</v>
      </c>
      <c r="I310" s="109" t="s">
        <v>3259</v>
      </c>
      <c r="J310" s="109" t="s">
        <v>3259</v>
      </c>
      <c r="K310" s="109" t="s">
        <v>3259</v>
      </c>
      <c r="L310" s="109" t="s">
        <v>3259</v>
      </c>
      <c r="M310" s="109" t="s">
        <v>3259</v>
      </c>
      <c r="N310" s="109" t="s">
        <v>3259</v>
      </c>
      <c r="O310" s="109" t="s">
        <v>3259</v>
      </c>
      <c r="P310" s="109" t="s">
        <v>3259</v>
      </c>
      <c r="Q310" s="109" t="s">
        <v>3259</v>
      </c>
      <c r="R310" s="109" t="s">
        <v>3259</v>
      </c>
      <c r="S310" s="109" t="s">
        <v>3259</v>
      </c>
      <c r="T310" s="109" t="s">
        <v>3259</v>
      </c>
    </row>
    <row r="311" spans="1:20">
      <c r="A311" t="s">
        <v>295</v>
      </c>
      <c r="B311" s="109" t="s">
        <v>3259</v>
      </c>
      <c r="C311" s="109" t="s">
        <v>3259</v>
      </c>
      <c r="D311" s="109" t="s">
        <v>3259</v>
      </c>
      <c r="E311" s="109" t="s">
        <v>3259</v>
      </c>
      <c r="F311" s="109" t="s">
        <v>3259</v>
      </c>
      <c r="G311" s="109" t="s">
        <v>3259</v>
      </c>
      <c r="H311" s="109" t="s">
        <v>3259</v>
      </c>
      <c r="I311" s="109" t="s">
        <v>3259</v>
      </c>
      <c r="J311" s="109" t="s">
        <v>3259</v>
      </c>
      <c r="K311" s="109" t="s">
        <v>3259</v>
      </c>
      <c r="L311" s="109" t="s">
        <v>3259</v>
      </c>
      <c r="M311" s="109" t="s">
        <v>3259</v>
      </c>
      <c r="N311" s="109" t="s">
        <v>3259</v>
      </c>
      <c r="O311" s="109" t="s">
        <v>3259</v>
      </c>
      <c r="P311" s="109" t="s">
        <v>3259</v>
      </c>
      <c r="Q311" s="109" t="s">
        <v>3259</v>
      </c>
      <c r="R311" s="109" t="s">
        <v>3259</v>
      </c>
      <c r="S311" s="109" t="s">
        <v>3259</v>
      </c>
      <c r="T311" s="109" t="s">
        <v>3259</v>
      </c>
    </row>
    <row r="312" spans="1:20">
      <c r="A312" t="s">
        <v>296</v>
      </c>
      <c r="B312" s="109" t="s">
        <v>3259</v>
      </c>
      <c r="C312" s="109" t="s">
        <v>3259</v>
      </c>
      <c r="D312" s="109" t="s">
        <v>3259</v>
      </c>
      <c r="E312" s="109" t="s">
        <v>3259</v>
      </c>
      <c r="F312" s="109" t="s">
        <v>3259</v>
      </c>
      <c r="G312" s="109" t="s">
        <v>3259</v>
      </c>
      <c r="H312" s="109" t="s">
        <v>3259</v>
      </c>
      <c r="I312" s="109" t="s">
        <v>3259</v>
      </c>
      <c r="J312" s="109" t="s">
        <v>3259</v>
      </c>
      <c r="K312" s="109" t="s">
        <v>3259</v>
      </c>
      <c r="L312" s="109" t="s">
        <v>3259</v>
      </c>
      <c r="M312" s="109" t="s">
        <v>3259</v>
      </c>
      <c r="N312" s="109" t="s">
        <v>3259</v>
      </c>
      <c r="O312" s="109" t="s">
        <v>3259</v>
      </c>
      <c r="P312" s="109" t="s">
        <v>3259</v>
      </c>
      <c r="Q312" s="109" t="s">
        <v>3259</v>
      </c>
      <c r="R312" s="109" t="s">
        <v>3259</v>
      </c>
      <c r="S312" s="109" t="s">
        <v>3259</v>
      </c>
      <c r="T312" s="109" t="s">
        <v>3259</v>
      </c>
    </row>
    <row r="313" spans="1:20">
      <c r="A313" t="s">
        <v>297</v>
      </c>
      <c r="B313" s="109" t="s">
        <v>3259</v>
      </c>
      <c r="C313" s="109" t="s">
        <v>3259</v>
      </c>
      <c r="D313" s="109" t="s">
        <v>3259</v>
      </c>
      <c r="E313" s="109" t="s">
        <v>3259</v>
      </c>
      <c r="F313" s="109" t="s">
        <v>3259</v>
      </c>
      <c r="G313" s="109" t="s">
        <v>3259</v>
      </c>
      <c r="H313" s="109" t="s">
        <v>3259</v>
      </c>
      <c r="I313" s="109" t="s">
        <v>3259</v>
      </c>
      <c r="J313" s="109" t="s">
        <v>3259</v>
      </c>
      <c r="K313" s="109" t="s">
        <v>3259</v>
      </c>
      <c r="L313" s="109" t="s">
        <v>3259</v>
      </c>
      <c r="M313" s="109" t="s">
        <v>3259</v>
      </c>
      <c r="N313" s="109" t="s">
        <v>3259</v>
      </c>
      <c r="O313" s="109" t="s">
        <v>3259</v>
      </c>
      <c r="P313" s="109" t="s">
        <v>3259</v>
      </c>
      <c r="Q313" s="109" t="s">
        <v>3259</v>
      </c>
      <c r="R313" s="109" t="s">
        <v>3259</v>
      </c>
      <c r="S313" s="109" t="s">
        <v>3259</v>
      </c>
      <c r="T313" s="109" t="s">
        <v>3259</v>
      </c>
    </row>
    <row r="314" spans="1:20" hidden="1">
      <c r="B314" s="14"/>
      <c r="C314" s="14"/>
      <c r="D314" s="14"/>
      <c r="E314" s="14"/>
    </row>
    <row r="315" spans="1:20" hidden="1">
      <c r="B315" s="14"/>
      <c r="C315" s="14"/>
      <c r="D315" s="14"/>
      <c r="E315" s="14"/>
    </row>
    <row r="316" spans="1:20" hidden="1">
      <c r="B316" s="14"/>
      <c r="C316" s="14"/>
      <c r="D316" s="14"/>
      <c r="E316" s="14"/>
    </row>
    <row r="317" spans="1:20" hidden="1">
      <c r="B317" s="14"/>
      <c r="C317" s="14"/>
      <c r="D317" s="14"/>
      <c r="E317" s="14"/>
    </row>
    <row r="318" spans="1:20" hidden="1">
      <c r="B318" s="14"/>
      <c r="C318" s="14"/>
      <c r="D318" s="14"/>
      <c r="E318" s="14"/>
    </row>
    <row r="319" spans="1:20" hidden="1">
      <c r="B319" s="14"/>
      <c r="C319" s="14"/>
      <c r="D319" s="14"/>
      <c r="E319" s="14"/>
    </row>
    <row r="320" spans="1:20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6"/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10000" spans="52:52" hidden="1">
      <c r="AZ10000"/>
    </row>
  </sheetData>
  <autoFilter ref="A6:AH313" xr:uid="{00000000-0001-0000-0400-000000000000}"/>
  <mergeCells count="1">
    <mergeCell ref="A5:T5"/>
  </mergeCells>
  <dataValidations count="5">
    <dataValidation allowBlank="1" showInputMessage="1" showErrorMessage="1" sqref="P7 A1:XFD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2.7109375" style="14" bestFit="1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34" width="5.7109375" style="14" hidden="1"/>
    <col min="35" max="44" width="9.140625" style="14" hidden="1"/>
    <col min="45" max="52" width="0" style="14" hidden="1"/>
    <col min="53" max="16384" width="9.140625" style="14" hidden="1"/>
  </cols>
  <sheetData>
    <row r="1" spans="1:14">
      <c r="A1" s="2" t="s">
        <v>0</v>
      </c>
      <c r="B1" s="64" t="s">
        <v>3258</v>
      </c>
      <c r="D1" s="14"/>
      <c r="E1" s="14"/>
      <c r="F1" s="14"/>
    </row>
    <row r="2" spans="1:14">
      <c r="A2" s="2" t="s">
        <v>1</v>
      </c>
      <c r="B2" s="10" t="s">
        <v>2529</v>
      </c>
      <c r="D2" s="14"/>
      <c r="E2" s="14"/>
      <c r="F2" s="14"/>
    </row>
    <row r="3" spans="1:14">
      <c r="A3" s="2" t="s">
        <v>2</v>
      </c>
      <c r="B3" s="65" t="s">
        <v>2530</v>
      </c>
      <c r="D3" s="14"/>
      <c r="E3" s="14"/>
      <c r="F3" s="14"/>
    </row>
    <row r="4" spans="1:14">
      <c r="A4" s="2" t="s">
        <v>3</v>
      </c>
      <c r="B4" s="66" t="s">
        <v>165</v>
      </c>
      <c r="D4" s="14"/>
      <c r="E4" s="14"/>
      <c r="F4" s="14"/>
    </row>
    <row r="5" spans="1:14" ht="18.75">
      <c r="A5" s="84" t="s">
        <v>87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</row>
    <row r="6" spans="1:14" s="16" customFormat="1">
      <c r="A6" s="34" t="s">
        <v>45</v>
      </c>
      <c r="B6" s="35" t="s">
        <v>46</v>
      </c>
      <c r="C6" s="116" t="s">
        <v>66</v>
      </c>
      <c r="D6" s="116" t="s">
        <v>79</v>
      </c>
      <c r="E6" s="116" t="s">
        <v>47</v>
      </c>
      <c r="F6" s="116" t="s">
        <v>80</v>
      </c>
      <c r="G6" s="116" t="s">
        <v>50</v>
      </c>
      <c r="H6" s="110" t="s">
        <v>155</v>
      </c>
      <c r="I6" s="110" t="s">
        <v>156</v>
      </c>
      <c r="J6" s="110" t="s">
        <v>160</v>
      </c>
      <c r="K6" s="110" t="s">
        <v>53</v>
      </c>
      <c r="L6" s="110" t="s">
        <v>69</v>
      </c>
      <c r="M6" s="110" t="s">
        <v>54</v>
      </c>
      <c r="N6" s="38" t="s">
        <v>151</v>
      </c>
    </row>
    <row r="7" spans="1:14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02" t="s">
        <v>3259</v>
      </c>
      <c r="G7" s="102" t="s">
        <v>3259</v>
      </c>
      <c r="H7" s="17" t="s">
        <v>152</v>
      </c>
      <c r="I7" s="102" t="s">
        <v>3259</v>
      </c>
      <c r="J7" s="17" t="s">
        <v>153</v>
      </c>
      <c r="K7" s="17" t="s">
        <v>6</v>
      </c>
      <c r="L7" s="17" t="s">
        <v>7</v>
      </c>
      <c r="M7" s="17" t="s">
        <v>7</v>
      </c>
      <c r="N7" s="31" t="s">
        <v>7</v>
      </c>
    </row>
    <row r="8" spans="1:14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25" t="s">
        <v>72</v>
      </c>
      <c r="M8" s="25" t="s">
        <v>73</v>
      </c>
      <c r="N8" s="25" t="s">
        <v>74</v>
      </c>
    </row>
    <row r="9" spans="1:14" s="18" customFormat="1" ht="20.25">
      <c r="A9" s="19" t="s">
        <v>88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104" t="s">
        <v>3259</v>
      </c>
      <c r="H9" s="55">
        <v>275403.45</v>
      </c>
      <c r="I9" s="104" t="s">
        <v>3259</v>
      </c>
      <c r="J9" s="55">
        <v>3.32402</v>
      </c>
      <c r="K9" s="55">
        <v>5769.4611674538965</v>
      </c>
      <c r="L9" s="104" t="s">
        <v>3259</v>
      </c>
      <c r="M9" s="56">
        <v>1</v>
      </c>
      <c r="N9" s="56">
        <v>5.9400000000000001E-2</v>
      </c>
    </row>
    <row r="10" spans="1:14">
      <c r="A10" s="59" t="s">
        <v>172</v>
      </c>
      <c r="B10" s="108" t="s">
        <v>3259</v>
      </c>
      <c r="C10" s="108" t="s">
        <v>3259</v>
      </c>
      <c r="D10" s="109" t="s">
        <v>3259</v>
      </c>
      <c r="E10" s="109" t="s">
        <v>3259</v>
      </c>
      <c r="F10" s="109" t="s">
        <v>3259</v>
      </c>
      <c r="G10" s="109" t="s">
        <v>3259</v>
      </c>
      <c r="H10" s="61">
        <v>261947.83</v>
      </c>
      <c r="I10" s="109" t="s">
        <v>3259</v>
      </c>
      <c r="J10" s="61">
        <v>2.8869600000000002</v>
      </c>
      <c r="K10" s="61">
        <v>4253.7218287681308</v>
      </c>
      <c r="L10" s="109" t="s">
        <v>3259</v>
      </c>
      <c r="M10" s="60">
        <v>0.73729999999999996</v>
      </c>
      <c r="N10" s="60">
        <v>4.3799999999999999E-2</v>
      </c>
    </row>
    <row r="11" spans="1:14">
      <c r="A11" s="59" t="s">
        <v>1035</v>
      </c>
      <c r="B11" s="108" t="s">
        <v>3259</v>
      </c>
      <c r="C11" s="108" t="s">
        <v>3259</v>
      </c>
      <c r="D11" s="109" t="s">
        <v>3259</v>
      </c>
      <c r="E11" s="109" t="s">
        <v>3259</v>
      </c>
      <c r="F11" s="109" t="s">
        <v>3259</v>
      </c>
      <c r="G11" s="109" t="s">
        <v>3259</v>
      </c>
      <c r="H11" s="61">
        <v>89293.88</v>
      </c>
      <c r="I11" s="109" t="s">
        <v>3259</v>
      </c>
      <c r="J11" s="61">
        <v>0.39898</v>
      </c>
      <c r="K11" s="61">
        <v>2639.8072603999999</v>
      </c>
      <c r="L11" s="109" t="s">
        <v>3259</v>
      </c>
      <c r="M11" s="60">
        <v>0.45750000000000002</v>
      </c>
      <c r="N11" s="60">
        <v>2.7199999999999998E-2</v>
      </c>
    </row>
    <row r="12" spans="1:14">
      <c r="A12" t="s">
        <v>1036</v>
      </c>
      <c r="B12" t="s">
        <v>1037</v>
      </c>
      <c r="C12" t="s">
        <v>96</v>
      </c>
      <c r="D12" t="s">
        <v>108</v>
      </c>
      <c r="E12" t="s">
        <v>632</v>
      </c>
      <c r="F12" t="s">
        <v>313</v>
      </c>
      <c r="G12" t="s">
        <v>98</v>
      </c>
      <c r="H12" s="57">
        <v>2011.13</v>
      </c>
      <c r="I12" s="57">
        <v>2400</v>
      </c>
      <c r="J12" s="57">
        <v>0</v>
      </c>
      <c r="K12" s="57">
        <v>48.267119999999998</v>
      </c>
      <c r="L12" s="58">
        <v>0</v>
      </c>
      <c r="M12" s="58">
        <v>8.3999999999999995E-3</v>
      </c>
      <c r="N12" s="58">
        <v>5.0000000000000001E-4</v>
      </c>
    </row>
    <row r="13" spans="1:14">
      <c r="A13" t="s">
        <v>1038</v>
      </c>
      <c r="B13" t="s">
        <v>1039</v>
      </c>
      <c r="C13" t="s">
        <v>96</v>
      </c>
      <c r="D13" t="s">
        <v>108</v>
      </c>
      <c r="E13" t="s">
        <v>1040</v>
      </c>
      <c r="F13" t="s">
        <v>660</v>
      </c>
      <c r="G13" t="s">
        <v>98</v>
      </c>
      <c r="H13" s="57">
        <v>253.34</v>
      </c>
      <c r="I13" s="57">
        <v>27680</v>
      </c>
      <c r="J13" s="57">
        <v>0</v>
      </c>
      <c r="K13" s="57">
        <v>70.124511999999996</v>
      </c>
      <c r="L13" s="58">
        <v>0</v>
      </c>
      <c r="M13" s="58">
        <v>1.2200000000000001E-2</v>
      </c>
      <c r="N13" s="58">
        <v>6.9999999999999999E-4</v>
      </c>
    </row>
    <row r="14" spans="1:14">
      <c r="A14" t="s">
        <v>1041</v>
      </c>
      <c r="B14" t="s">
        <v>1042</v>
      </c>
      <c r="C14" t="s">
        <v>96</v>
      </c>
      <c r="D14" t="s">
        <v>108</v>
      </c>
      <c r="E14" t="s">
        <v>763</v>
      </c>
      <c r="F14" t="s">
        <v>660</v>
      </c>
      <c r="G14" t="s">
        <v>98</v>
      </c>
      <c r="H14" s="57">
        <v>840.44</v>
      </c>
      <c r="I14" s="57">
        <v>7120</v>
      </c>
      <c r="J14" s="57">
        <v>0</v>
      </c>
      <c r="K14" s="57">
        <v>59.839328000000002</v>
      </c>
      <c r="L14" s="58">
        <v>0</v>
      </c>
      <c r="M14" s="58">
        <v>1.04E-2</v>
      </c>
      <c r="N14" s="58">
        <v>5.9999999999999995E-4</v>
      </c>
    </row>
    <row r="15" spans="1:14">
      <c r="A15" t="s">
        <v>1043</v>
      </c>
      <c r="B15" t="s">
        <v>1044</v>
      </c>
      <c r="C15" t="s">
        <v>96</v>
      </c>
      <c r="D15" t="s">
        <v>108</v>
      </c>
      <c r="E15" t="s">
        <v>766</v>
      </c>
      <c r="F15" t="s">
        <v>660</v>
      </c>
      <c r="G15" t="s">
        <v>98</v>
      </c>
      <c r="H15" s="57">
        <v>4667.25</v>
      </c>
      <c r="I15" s="57">
        <v>1336</v>
      </c>
      <c r="J15" s="57">
        <v>0</v>
      </c>
      <c r="K15" s="57">
        <v>62.354460000000003</v>
      </c>
      <c r="L15" s="58">
        <v>0</v>
      </c>
      <c r="M15" s="58">
        <v>1.0800000000000001E-2</v>
      </c>
      <c r="N15" s="58">
        <v>5.9999999999999995E-4</v>
      </c>
    </row>
    <row r="16" spans="1:14">
      <c r="A16" t="s">
        <v>1045</v>
      </c>
      <c r="B16" t="s">
        <v>1046</v>
      </c>
      <c r="C16" t="s">
        <v>96</v>
      </c>
      <c r="D16" t="s">
        <v>108</v>
      </c>
      <c r="E16" t="s">
        <v>418</v>
      </c>
      <c r="F16" t="s">
        <v>419</v>
      </c>
      <c r="G16" t="s">
        <v>98</v>
      </c>
      <c r="H16" s="57">
        <v>1316.94</v>
      </c>
      <c r="I16" s="57">
        <v>3807</v>
      </c>
      <c r="J16" s="57">
        <v>0</v>
      </c>
      <c r="K16" s="57">
        <v>50.135905800000003</v>
      </c>
      <c r="L16" s="58">
        <v>0</v>
      </c>
      <c r="M16" s="58">
        <v>8.6999999999999994E-3</v>
      </c>
      <c r="N16" s="58">
        <v>5.0000000000000001E-4</v>
      </c>
    </row>
    <row r="17" spans="1:14">
      <c r="A17" t="s">
        <v>1047</v>
      </c>
      <c r="B17" t="s">
        <v>1048</v>
      </c>
      <c r="C17" t="s">
        <v>96</v>
      </c>
      <c r="D17" t="s">
        <v>108</v>
      </c>
      <c r="E17" t="s">
        <v>681</v>
      </c>
      <c r="F17" t="s">
        <v>419</v>
      </c>
      <c r="G17" t="s">
        <v>98</v>
      </c>
      <c r="H17" s="57">
        <v>1088.94</v>
      </c>
      <c r="I17" s="57">
        <v>2893</v>
      </c>
      <c r="J17" s="57">
        <v>0</v>
      </c>
      <c r="K17" s="57">
        <v>31.503034199999998</v>
      </c>
      <c r="L17" s="58">
        <v>0</v>
      </c>
      <c r="M17" s="58">
        <v>5.4999999999999997E-3</v>
      </c>
      <c r="N17" s="58">
        <v>2.9999999999999997E-4</v>
      </c>
    </row>
    <row r="18" spans="1:14">
      <c r="A18" t="s">
        <v>1049</v>
      </c>
      <c r="B18" t="s">
        <v>1050</v>
      </c>
      <c r="C18" t="s">
        <v>96</v>
      </c>
      <c r="D18" t="s">
        <v>108</v>
      </c>
      <c r="E18" t="s">
        <v>809</v>
      </c>
      <c r="F18" t="s">
        <v>673</v>
      </c>
      <c r="G18" t="s">
        <v>98</v>
      </c>
      <c r="H18" s="57">
        <v>219.94</v>
      </c>
      <c r="I18" s="57">
        <v>77500</v>
      </c>
      <c r="J18" s="57">
        <v>0.39898</v>
      </c>
      <c r="K18" s="57">
        <v>170.85248000000001</v>
      </c>
      <c r="L18" s="58">
        <v>0</v>
      </c>
      <c r="M18" s="58">
        <v>2.9600000000000001E-2</v>
      </c>
      <c r="N18" s="58">
        <v>1.8E-3</v>
      </c>
    </row>
    <row r="19" spans="1:14">
      <c r="A19" t="s">
        <v>1051</v>
      </c>
      <c r="B19" t="s">
        <v>1052</v>
      </c>
      <c r="C19" t="s">
        <v>96</v>
      </c>
      <c r="D19" t="s">
        <v>108</v>
      </c>
      <c r="E19" t="s">
        <v>617</v>
      </c>
      <c r="F19" t="s">
        <v>537</v>
      </c>
      <c r="G19" t="s">
        <v>98</v>
      </c>
      <c r="H19" s="57">
        <v>124.64</v>
      </c>
      <c r="I19" s="57">
        <v>5701</v>
      </c>
      <c r="J19" s="57">
        <v>0</v>
      </c>
      <c r="K19" s="57">
        <v>7.1057264</v>
      </c>
      <c r="L19" s="58">
        <v>0</v>
      </c>
      <c r="M19" s="58">
        <v>1.1999999999999999E-3</v>
      </c>
      <c r="N19" s="58">
        <v>1E-4</v>
      </c>
    </row>
    <row r="20" spans="1:14">
      <c r="A20" t="s">
        <v>1053</v>
      </c>
      <c r="B20" t="s">
        <v>1054</v>
      </c>
      <c r="C20" t="s">
        <v>96</v>
      </c>
      <c r="D20" t="s">
        <v>108</v>
      </c>
      <c r="E20" t="s">
        <v>1055</v>
      </c>
      <c r="F20" t="s">
        <v>537</v>
      </c>
      <c r="G20" t="s">
        <v>98</v>
      </c>
      <c r="H20" s="57">
        <v>4460.3500000000004</v>
      </c>
      <c r="I20" s="57">
        <v>1027</v>
      </c>
      <c r="J20" s="57">
        <v>0</v>
      </c>
      <c r="K20" s="57">
        <v>45.8077945</v>
      </c>
      <c r="L20" s="58">
        <v>0</v>
      </c>
      <c r="M20" s="58">
        <v>7.9000000000000008E-3</v>
      </c>
      <c r="N20" s="58">
        <v>5.0000000000000001E-4</v>
      </c>
    </row>
    <row r="21" spans="1:14">
      <c r="A21" t="s">
        <v>1056</v>
      </c>
      <c r="B21" t="s">
        <v>1057</v>
      </c>
      <c r="C21" t="s">
        <v>96</v>
      </c>
      <c r="D21" t="s">
        <v>108</v>
      </c>
      <c r="E21" t="s">
        <v>1058</v>
      </c>
      <c r="F21" t="s">
        <v>305</v>
      </c>
      <c r="G21" t="s">
        <v>98</v>
      </c>
      <c r="H21" s="57">
        <v>6097.43</v>
      </c>
      <c r="I21" s="57">
        <v>1835</v>
      </c>
      <c r="J21" s="57">
        <v>0</v>
      </c>
      <c r="K21" s="57">
        <v>111.8878405</v>
      </c>
      <c r="L21" s="58">
        <v>0</v>
      </c>
      <c r="M21" s="58">
        <v>1.9400000000000001E-2</v>
      </c>
      <c r="N21" s="58">
        <v>1.1999999999999999E-3</v>
      </c>
    </row>
    <row r="22" spans="1:14">
      <c r="A22" t="s">
        <v>1059</v>
      </c>
      <c r="B22" t="s">
        <v>1060</v>
      </c>
      <c r="C22" t="s">
        <v>96</v>
      </c>
      <c r="D22" t="s">
        <v>108</v>
      </c>
      <c r="E22" t="s">
        <v>437</v>
      </c>
      <c r="F22" t="s">
        <v>305</v>
      </c>
      <c r="G22" t="s">
        <v>98</v>
      </c>
      <c r="H22" s="57">
        <v>7269.98</v>
      </c>
      <c r="I22" s="57">
        <v>3290</v>
      </c>
      <c r="J22" s="57">
        <v>0</v>
      </c>
      <c r="K22" s="57">
        <v>239.18234200000001</v>
      </c>
      <c r="L22" s="58">
        <v>0</v>
      </c>
      <c r="M22" s="58">
        <v>4.1500000000000002E-2</v>
      </c>
      <c r="N22" s="58">
        <v>2.5000000000000001E-3</v>
      </c>
    </row>
    <row r="23" spans="1:14">
      <c r="A23" t="s">
        <v>1061</v>
      </c>
      <c r="B23" t="s">
        <v>1062</v>
      </c>
      <c r="C23" t="s">
        <v>96</v>
      </c>
      <c r="D23" t="s">
        <v>108</v>
      </c>
      <c r="E23" t="s">
        <v>427</v>
      </c>
      <c r="F23" t="s">
        <v>305</v>
      </c>
      <c r="G23" t="s">
        <v>98</v>
      </c>
      <c r="H23" s="57">
        <v>8504.68</v>
      </c>
      <c r="I23" s="57">
        <v>2950</v>
      </c>
      <c r="J23" s="57">
        <v>0</v>
      </c>
      <c r="K23" s="57">
        <v>250.88806</v>
      </c>
      <c r="L23" s="58">
        <v>0</v>
      </c>
      <c r="M23" s="58">
        <v>4.3499999999999997E-2</v>
      </c>
      <c r="N23" s="58">
        <v>2.5999999999999999E-3</v>
      </c>
    </row>
    <row r="24" spans="1:14">
      <c r="A24" t="s">
        <v>1063</v>
      </c>
      <c r="B24" t="s">
        <v>1064</v>
      </c>
      <c r="C24" t="s">
        <v>96</v>
      </c>
      <c r="D24" t="s">
        <v>108</v>
      </c>
      <c r="E24" t="s">
        <v>829</v>
      </c>
      <c r="F24" t="s">
        <v>305</v>
      </c>
      <c r="G24" t="s">
        <v>98</v>
      </c>
      <c r="H24" s="57">
        <v>1399.86</v>
      </c>
      <c r="I24" s="57">
        <v>14260</v>
      </c>
      <c r="J24" s="57">
        <v>0</v>
      </c>
      <c r="K24" s="57">
        <v>199.620036</v>
      </c>
      <c r="L24" s="58">
        <v>0</v>
      </c>
      <c r="M24" s="58">
        <v>3.4599999999999999E-2</v>
      </c>
      <c r="N24" s="58">
        <v>2.0999999999999999E-3</v>
      </c>
    </row>
    <row r="25" spans="1:14">
      <c r="A25" t="s">
        <v>1065</v>
      </c>
      <c r="B25" t="s">
        <v>1066</v>
      </c>
      <c r="C25" t="s">
        <v>96</v>
      </c>
      <c r="D25" t="s">
        <v>108</v>
      </c>
      <c r="E25" t="s">
        <v>1067</v>
      </c>
      <c r="F25" t="s">
        <v>305</v>
      </c>
      <c r="G25" t="s">
        <v>98</v>
      </c>
      <c r="H25" s="57">
        <v>226.29</v>
      </c>
      <c r="I25" s="57">
        <v>14990</v>
      </c>
      <c r="J25" s="57">
        <v>0</v>
      </c>
      <c r="K25" s="57">
        <v>33.920870999999998</v>
      </c>
      <c r="L25" s="58">
        <v>0</v>
      </c>
      <c r="M25" s="58">
        <v>5.8999999999999999E-3</v>
      </c>
      <c r="N25" s="58">
        <v>2.9999999999999997E-4</v>
      </c>
    </row>
    <row r="26" spans="1:14">
      <c r="A26" t="s">
        <v>1068</v>
      </c>
      <c r="B26" t="s">
        <v>1069</v>
      </c>
      <c r="C26" t="s">
        <v>96</v>
      </c>
      <c r="D26" t="s">
        <v>108</v>
      </c>
      <c r="E26" t="s">
        <v>1070</v>
      </c>
      <c r="F26" t="s">
        <v>103</v>
      </c>
      <c r="G26" t="s">
        <v>98</v>
      </c>
      <c r="H26" s="57">
        <v>53.57</v>
      </c>
      <c r="I26" s="57">
        <v>152920</v>
      </c>
      <c r="J26" s="57">
        <v>0</v>
      </c>
      <c r="K26" s="57">
        <v>81.919244000000006</v>
      </c>
      <c r="L26" s="58">
        <v>0</v>
      </c>
      <c r="M26" s="58">
        <v>1.4200000000000001E-2</v>
      </c>
      <c r="N26" s="58">
        <v>8.0000000000000004E-4</v>
      </c>
    </row>
    <row r="27" spans="1:14">
      <c r="A27" t="s">
        <v>1071</v>
      </c>
      <c r="B27" t="s">
        <v>1072</v>
      </c>
      <c r="C27" t="s">
        <v>96</v>
      </c>
      <c r="D27" t="s">
        <v>108</v>
      </c>
      <c r="E27" t="s">
        <v>1073</v>
      </c>
      <c r="F27" t="s">
        <v>103</v>
      </c>
      <c r="G27" t="s">
        <v>98</v>
      </c>
      <c r="H27" s="57">
        <v>24.81</v>
      </c>
      <c r="I27" s="57">
        <v>91410</v>
      </c>
      <c r="J27" s="57">
        <v>0</v>
      </c>
      <c r="K27" s="57">
        <v>22.678820999999999</v>
      </c>
      <c r="L27" s="58">
        <v>0</v>
      </c>
      <c r="M27" s="58">
        <v>3.8999999999999998E-3</v>
      </c>
      <c r="N27" s="58">
        <v>2.0000000000000001E-4</v>
      </c>
    </row>
    <row r="28" spans="1:14">
      <c r="A28" t="s">
        <v>1074</v>
      </c>
      <c r="B28" t="s">
        <v>1075</v>
      </c>
      <c r="C28" t="s">
        <v>96</v>
      </c>
      <c r="D28" t="s">
        <v>108</v>
      </c>
      <c r="E28" t="s">
        <v>1076</v>
      </c>
      <c r="F28" t="s">
        <v>1077</v>
      </c>
      <c r="G28" t="s">
        <v>98</v>
      </c>
      <c r="H28" s="57">
        <v>843.5</v>
      </c>
      <c r="I28" s="57">
        <v>4850</v>
      </c>
      <c r="J28" s="57">
        <v>0</v>
      </c>
      <c r="K28" s="57">
        <v>40.909750000000003</v>
      </c>
      <c r="L28" s="58">
        <v>0</v>
      </c>
      <c r="M28" s="58">
        <v>7.1000000000000004E-3</v>
      </c>
      <c r="N28" s="58">
        <v>4.0000000000000002E-4</v>
      </c>
    </row>
    <row r="29" spans="1:14">
      <c r="A29" t="s">
        <v>1078</v>
      </c>
      <c r="B29" t="s">
        <v>1079</v>
      </c>
      <c r="C29" t="s">
        <v>96</v>
      </c>
      <c r="D29" t="s">
        <v>108</v>
      </c>
      <c r="E29" t="s">
        <v>1080</v>
      </c>
      <c r="F29" t="s">
        <v>1077</v>
      </c>
      <c r="G29" t="s">
        <v>98</v>
      </c>
      <c r="H29" s="57">
        <v>3777.2</v>
      </c>
      <c r="I29" s="57">
        <v>1040</v>
      </c>
      <c r="J29" s="57">
        <v>0</v>
      </c>
      <c r="K29" s="57">
        <v>39.282879999999999</v>
      </c>
      <c r="L29" s="58">
        <v>0</v>
      </c>
      <c r="M29" s="58">
        <v>6.7999999999999996E-3</v>
      </c>
      <c r="N29" s="58">
        <v>4.0000000000000002E-4</v>
      </c>
    </row>
    <row r="30" spans="1:14">
      <c r="A30" t="s">
        <v>1081</v>
      </c>
      <c r="B30" t="s">
        <v>1082</v>
      </c>
      <c r="C30" t="s">
        <v>96</v>
      </c>
      <c r="D30" t="s">
        <v>108</v>
      </c>
      <c r="E30" t="s">
        <v>1083</v>
      </c>
      <c r="F30" t="s">
        <v>1077</v>
      </c>
      <c r="G30" t="s">
        <v>98</v>
      </c>
      <c r="H30" s="57">
        <v>23.41</v>
      </c>
      <c r="I30" s="57">
        <v>46450</v>
      </c>
      <c r="J30" s="57">
        <v>0</v>
      </c>
      <c r="K30" s="57">
        <v>10.873945000000001</v>
      </c>
      <c r="L30" s="58">
        <v>0</v>
      </c>
      <c r="M30" s="58">
        <v>1.9E-3</v>
      </c>
      <c r="N30" s="58">
        <v>1E-4</v>
      </c>
    </row>
    <row r="31" spans="1:14">
      <c r="A31" t="s">
        <v>1084</v>
      </c>
      <c r="B31" t="s">
        <v>1085</v>
      </c>
      <c r="C31" t="s">
        <v>96</v>
      </c>
      <c r="D31" t="s">
        <v>108</v>
      </c>
      <c r="E31" t="s">
        <v>825</v>
      </c>
      <c r="F31" t="s">
        <v>465</v>
      </c>
      <c r="G31" t="s">
        <v>98</v>
      </c>
      <c r="H31" s="57">
        <v>9207.35</v>
      </c>
      <c r="I31" s="57">
        <v>1818</v>
      </c>
      <c r="J31" s="57">
        <v>0</v>
      </c>
      <c r="K31" s="57">
        <v>167.389623</v>
      </c>
      <c r="L31" s="58">
        <v>0</v>
      </c>
      <c r="M31" s="58">
        <v>2.9000000000000001E-2</v>
      </c>
      <c r="N31" s="58">
        <v>1.6999999999999999E-3</v>
      </c>
    </row>
    <row r="32" spans="1:14">
      <c r="A32" t="s">
        <v>1086</v>
      </c>
      <c r="B32" t="s">
        <v>1087</v>
      </c>
      <c r="C32" t="s">
        <v>96</v>
      </c>
      <c r="D32" t="s">
        <v>108</v>
      </c>
      <c r="E32" t="s">
        <v>1088</v>
      </c>
      <c r="F32" t="s">
        <v>1089</v>
      </c>
      <c r="G32" t="s">
        <v>98</v>
      </c>
      <c r="H32" s="57">
        <v>465.53</v>
      </c>
      <c r="I32" s="57">
        <v>11090</v>
      </c>
      <c r="J32" s="57">
        <v>0</v>
      </c>
      <c r="K32" s="57">
        <v>51.627276999999999</v>
      </c>
      <c r="L32" s="58">
        <v>0</v>
      </c>
      <c r="M32" s="58">
        <v>8.8999999999999999E-3</v>
      </c>
      <c r="N32" s="58">
        <v>5.0000000000000001E-4</v>
      </c>
    </row>
    <row r="33" spans="1:14">
      <c r="A33" t="s">
        <v>1090</v>
      </c>
      <c r="B33" t="s">
        <v>1091</v>
      </c>
      <c r="C33" t="s">
        <v>96</v>
      </c>
      <c r="D33" t="s">
        <v>108</v>
      </c>
      <c r="E33" t="s">
        <v>1092</v>
      </c>
      <c r="F33" t="s">
        <v>1089</v>
      </c>
      <c r="G33" t="s">
        <v>98</v>
      </c>
      <c r="H33" s="57">
        <v>65.650000000000006</v>
      </c>
      <c r="I33" s="57">
        <v>50140</v>
      </c>
      <c r="J33" s="57">
        <v>0</v>
      </c>
      <c r="K33" s="57">
        <v>32.916910000000001</v>
      </c>
      <c r="L33" s="58">
        <v>0</v>
      </c>
      <c r="M33" s="58">
        <v>5.7000000000000002E-3</v>
      </c>
      <c r="N33" s="58">
        <v>2.9999999999999997E-4</v>
      </c>
    </row>
    <row r="34" spans="1:14">
      <c r="A34" t="s">
        <v>1093</v>
      </c>
      <c r="B34" t="s">
        <v>1094</v>
      </c>
      <c r="C34" t="s">
        <v>96</v>
      </c>
      <c r="D34" t="s">
        <v>108</v>
      </c>
      <c r="E34" t="s">
        <v>1095</v>
      </c>
      <c r="F34" t="s">
        <v>1089</v>
      </c>
      <c r="G34" t="s">
        <v>98</v>
      </c>
      <c r="H34" s="57">
        <v>80.22</v>
      </c>
      <c r="I34" s="57">
        <v>25190</v>
      </c>
      <c r="J34" s="57">
        <v>0</v>
      </c>
      <c r="K34" s="57">
        <v>20.207418000000001</v>
      </c>
      <c r="L34" s="58">
        <v>0</v>
      </c>
      <c r="M34" s="58">
        <v>3.5000000000000001E-3</v>
      </c>
      <c r="N34" s="58">
        <v>2.0000000000000001E-4</v>
      </c>
    </row>
    <row r="35" spans="1:14">
      <c r="A35" t="s">
        <v>1096</v>
      </c>
      <c r="B35" t="s">
        <v>1097</v>
      </c>
      <c r="C35" t="s">
        <v>96</v>
      </c>
      <c r="D35" t="s">
        <v>108</v>
      </c>
      <c r="E35" t="s">
        <v>1098</v>
      </c>
      <c r="F35" t="s">
        <v>1099</v>
      </c>
      <c r="G35" t="s">
        <v>98</v>
      </c>
      <c r="H35" s="57">
        <v>717.11</v>
      </c>
      <c r="I35" s="57">
        <v>6850</v>
      </c>
      <c r="J35" s="57">
        <v>0</v>
      </c>
      <c r="K35" s="57">
        <v>49.122034999999997</v>
      </c>
      <c r="L35" s="58">
        <v>0</v>
      </c>
      <c r="M35" s="58">
        <v>8.5000000000000006E-3</v>
      </c>
      <c r="N35" s="58">
        <v>5.0000000000000001E-4</v>
      </c>
    </row>
    <row r="36" spans="1:14">
      <c r="A36" t="s">
        <v>1100</v>
      </c>
      <c r="B36" t="s">
        <v>1101</v>
      </c>
      <c r="C36" t="s">
        <v>96</v>
      </c>
      <c r="D36" t="s">
        <v>108</v>
      </c>
      <c r="E36" t="s">
        <v>753</v>
      </c>
      <c r="F36" t="s">
        <v>754</v>
      </c>
      <c r="G36" t="s">
        <v>98</v>
      </c>
      <c r="H36" s="57">
        <v>3034.19</v>
      </c>
      <c r="I36" s="57">
        <v>2365</v>
      </c>
      <c r="J36" s="57">
        <v>0</v>
      </c>
      <c r="K36" s="57">
        <v>71.758593500000003</v>
      </c>
      <c r="L36" s="58">
        <v>0</v>
      </c>
      <c r="M36" s="58">
        <v>1.24E-2</v>
      </c>
      <c r="N36" s="58">
        <v>6.9999999999999999E-4</v>
      </c>
    </row>
    <row r="37" spans="1:14">
      <c r="A37" t="s">
        <v>1102</v>
      </c>
      <c r="B37" t="s">
        <v>1103</v>
      </c>
      <c r="C37" t="s">
        <v>96</v>
      </c>
      <c r="D37" t="s">
        <v>108</v>
      </c>
      <c r="E37" t="s">
        <v>396</v>
      </c>
      <c r="F37" t="s">
        <v>332</v>
      </c>
      <c r="G37" t="s">
        <v>98</v>
      </c>
      <c r="H37" s="57">
        <v>608.95000000000005</v>
      </c>
      <c r="I37" s="57">
        <v>6200</v>
      </c>
      <c r="J37" s="57">
        <v>0</v>
      </c>
      <c r="K37" s="57">
        <v>37.754899999999999</v>
      </c>
      <c r="L37" s="58">
        <v>0</v>
      </c>
      <c r="M37" s="58">
        <v>6.4999999999999997E-3</v>
      </c>
      <c r="N37" s="58">
        <v>4.0000000000000002E-4</v>
      </c>
    </row>
    <row r="38" spans="1:14">
      <c r="A38" t="s">
        <v>1104</v>
      </c>
      <c r="B38" t="s">
        <v>1105</v>
      </c>
      <c r="C38" t="s">
        <v>96</v>
      </c>
      <c r="D38" t="s">
        <v>108</v>
      </c>
      <c r="E38" t="s">
        <v>399</v>
      </c>
      <c r="F38" t="s">
        <v>332</v>
      </c>
      <c r="G38" t="s">
        <v>98</v>
      </c>
      <c r="H38" s="57">
        <v>1985.57</v>
      </c>
      <c r="I38" s="57">
        <v>2000</v>
      </c>
      <c r="J38" s="57">
        <v>0</v>
      </c>
      <c r="K38" s="57">
        <v>39.711399999999998</v>
      </c>
      <c r="L38" s="58">
        <v>0</v>
      </c>
      <c r="M38" s="58">
        <v>6.8999999999999999E-3</v>
      </c>
      <c r="N38" s="58">
        <v>4.0000000000000002E-4</v>
      </c>
    </row>
    <row r="39" spans="1:14">
      <c r="A39" t="s">
        <v>1106</v>
      </c>
      <c r="B39" t="s">
        <v>1107</v>
      </c>
      <c r="C39" t="s">
        <v>96</v>
      </c>
      <c r="D39" t="s">
        <v>108</v>
      </c>
      <c r="E39" t="s">
        <v>411</v>
      </c>
      <c r="F39" t="s">
        <v>332</v>
      </c>
      <c r="G39" t="s">
        <v>98</v>
      </c>
      <c r="H39" s="57">
        <v>285.2</v>
      </c>
      <c r="I39" s="57">
        <v>37170</v>
      </c>
      <c r="J39" s="57">
        <v>0</v>
      </c>
      <c r="K39" s="57">
        <v>106.00884000000001</v>
      </c>
      <c r="L39" s="58">
        <v>0</v>
      </c>
      <c r="M39" s="58">
        <v>1.84E-2</v>
      </c>
      <c r="N39" s="58">
        <v>1.1000000000000001E-3</v>
      </c>
    </row>
    <row r="40" spans="1:14">
      <c r="A40" t="s">
        <v>1108</v>
      </c>
      <c r="B40" t="s">
        <v>1109</v>
      </c>
      <c r="C40" t="s">
        <v>96</v>
      </c>
      <c r="D40" t="s">
        <v>108</v>
      </c>
      <c r="E40" t="s">
        <v>353</v>
      </c>
      <c r="F40" t="s">
        <v>332</v>
      </c>
      <c r="G40" t="s">
        <v>98</v>
      </c>
      <c r="H40" s="57">
        <v>9374.32</v>
      </c>
      <c r="I40" s="57">
        <v>1070</v>
      </c>
      <c r="J40" s="57">
        <v>0</v>
      </c>
      <c r="K40" s="57">
        <v>100.305224</v>
      </c>
      <c r="L40" s="58">
        <v>0</v>
      </c>
      <c r="M40" s="58">
        <v>1.7399999999999999E-2</v>
      </c>
      <c r="N40" s="58">
        <v>1E-3</v>
      </c>
    </row>
    <row r="41" spans="1:14">
      <c r="A41" t="s">
        <v>1110</v>
      </c>
      <c r="B41" t="s">
        <v>1111</v>
      </c>
      <c r="C41" t="s">
        <v>96</v>
      </c>
      <c r="D41" t="s">
        <v>108</v>
      </c>
      <c r="E41" t="s">
        <v>366</v>
      </c>
      <c r="F41" t="s">
        <v>332</v>
      </c>
      <c r="G41" t="s">
        <v>98</v>
      </c>
      <c r="H41" s="57">
        <v>396.16</v>
      </c>
      <c r="I41" s="57">
        <v>28100</v>
      </c>
      <c r="J41" s="57">
        <v>0</v>
      </c>
      <c r="K41" s="57">
        <v>111.32096</v>
      </c>
      <c r="L41" s="58">
        <v>0</v>
      </c>
      <c r="M41" s="58">
        <v>1.9300000000000001E-2</v>
      </c>
      <c r="N41" s="58">
        <v>1.1000000000000001E-3</v>
      </c>
    </row>
    <row r="42" spans="1:14">
      <c r="A42" t="s">
        <v>1112</v>
      </c>
      <c r="B42" t="s">
        <v>1113</v>
      </c>
      <c r="C42" t="s">
        <v>96</v>
      </c>
      <c r="D42" t="s">
        <v>108</v>
      </c>
      <c r="E42" t="s">
        <v>331</v>
      </c>
      <c r="F42" t="s">
        <v>332</v>
      </c>
      <c r="G42" t="s">
        <v>98</v>
      </c>
      <c r="H42" s="57">
        <v>384.53</v>
      </c>
      <c r="I42" s="57">
        <v>23780</v>
      </c>
      <c r="J42" s="57">
        <v>0</v>
      </c>
      <c r="K42" s="57">
        <v>91.441233999999994</v>
      </c>
      <c r="L42" s="58">
        <v>0</v>
      </c>
      <c r="M42" s="58">
        <v>1.5800000000000002E-2</v>
      </c>
      <c r="N42" s="58">
        <v>8.9999999999999998E-4</v>
      </c>
    </row>
    <row r="43" spans="1:14">
      <c r="A43" t="s">
        <v>1114</v>
      </c>
      <c r="B43" t="s">
        <v>1115</v>
      </c>
      <c r="C43" t="s">
        <v>96</v>
      </c>
      <c r="D43" t="s">
        <v>108</v>
      </c>
      <c r="E43" t="s">
        <v>837</v>
      </c>
      <c r="F43" t="s">
        <v>838</v>
      </c>
      <c r="G43" t="s">
        <v>98</v>
      </c>
      <c r="H43" s="57">
        <v>1416.88</v>
      </c>
      <c r="I43" s="57">
        <v>3815</v>
      </c>
      <c r="J43" s="57">
        <v>0</v>
      </c>
      <c r="K43" s="57">
        <v>54.053972000000002</v>
      </c>
      <c r="L43" s="58">
        <v>0</v>
      </c>
      <c r="M43" s="58">
        <v>9.4000000000000004E-3</v>
      </c>
      <c r="N43" s="58">
        <v>5.9999999999999995E-4</v>
      </c>
    </row>
    <row r="44" spans="1:14">
      <c r="A44" t="s">
        <v>1116</v>
      </c>
      <c r="B44" t="s">
        <v>1117</v>
      </c>
      <c r="C44" t="s">
        <v>96</v>
      </c>
      <c r="D44" t="s">
        <v>108</v>
      </c>
      <c r="E44" t="s">
        <v>1118</v>
      </c>
      <c r="F44" t="s">
        <v>112</v>
      </c>
      <c r="G44" t="s">
        <v>98</v>
      </c>
      <c r="H44" s="57">
        <v>54.99</v>
      </c>
      <c r="I44" s="57">
        <v>72500</v>
      </c>
      <c r="J44" s="57">
        <v>0</v>
      </c>
      <c r="K44" s="57">
        <v>39.867750000000001</v>
      </c>
      <c r="L44" s="58">
        <v>0</v>
      </c>
      <c r="M44" s="58">
        <v>6.8999999999999999E-3</v>
      </c>
      <c r="N44" s="58">
        <v>4.0000000000000002E-4</v>
      </c>
    </row>
    <row r="45" spans="1:14">
      <c r="A45" t="s">
        <v>1119</v>
      </c>
      <c r="B45" t="s">
        <v>1120</v>
      </c>
      <c r="C45" t="s">
        <v>96</v>
      </c>
      <c r="D45" t="s">
        <v>108</v>
      </c>
      <c r="E45" t="s">
        <v>468</v>
      </c>
      <c r="F45" t="s">
        <v>113</v>
      </c>
      <c r="G45" t="s">
        <v>98</v>
      </c>
      <c r="H45" s="57">
        <v>18013.53</v>
      </c>
      <c r="I45" s="57">
        <v>495</v>
      </c>
      <c r="J45" s="57">
        <v>0</v>
      </c>
      <c r="K45" s="57">
        <v>89.166973499999997</v>
      </c>
      <c r="L45" s="58">
        <v>0</v>
      </c>
      <c r="M45" s="58">
        <v>1.55E-2</v>
      </c>
      <c r="N45" s="58">
        <v>8.9999999999999998E-4</v>
      </c>
    </row>
    <row r="46" spans="1:14">
      <c r="A46" s="59" t="s">
        <v>1121</v>
      </c>
      <c r="B46" s="108" t="s">
        <v>3259</v>
      </c>
      <c r="C46" s="108" t="s">
        <v>3259</v>
      </c>
      <c r="D46" s="109" t="s">
        <v>3259</v>
      </c>
      <c r="E46" s="109" t="s">
        <v>3259</v>
      </c>
      <c r="F46" s="109" t="s">
        <v>3259</v>
      </c>
      <c r="G46" s="109" t="s">
        <v>3259</v>
      </c>
      <c r="H46" s="61">
        <v>110289.83</v>
      </c>
      <c r="I46" s="109" t="s">
        <v>3259</v>
      </c>
      <c r="J46" s="61">
        <v>2.0948600000000002</v>
      </c>
      <c r="K46" s="61">
        <v>1352.1039594920187</v>
      </c>
      <c r="L46" s="109" t="s">
        <v>3259</v>
      </c>
      <c r="M46" s="60">
        <v>0.2344</v>
      </c>
      <c r="N46" s="60">
        <v>1.3899999999999999E-2</v>
      </c>
    </row>
    <row r="47" spans="1:14">
      <c r="A47" t="s">
        <v>1122</v>
      </c>
      <c r="B47" t="s">
        <v>1123</v>
      </c>
      <c r="C47" t="s">
        <v>96</v>
      </c>
      <c r="D47" t="s">
        <v>108</v>
      </c>
      <c r="E47" t="s">
        <v>1124</v>
      </c>
      <c r="F47" t="s">
        <v>97</v>
      </c>
      <c r="G47" t="s">
        <v>98</v>
      </c>
      <c r="H47" s="57">
        <v>116.38</v>
      </c>
      <c r="I47" s="57">
        <v>16440</v>
      </c>
      <c r="J47" s="57">
        <v>0</v>
      </c>
      <c r="K47" s="57">
        <v>19.132871999999999</v>
      </c>
      <c r="L47" s="58">
        <v>0</v>
      </c>
      <c r="M47" s="58">
        <v>3.3E-3</v>
      </c>
      <c r="N47" s="58">
        <v>2.0000000000000001E-4</v>
      </c>
    </row>
    <row r="48" spans="1:14">
      <c r="A48" t="s">
        <v>1125</v>
      </c>
      <c r="B48" t="s">
        <v>1126</v>
      </c>
      <c r="C48" t="s">
        <v>96</v>
      </c>
      <c r="D48" t="s">
        <v>108</v>
      </c>
      <c r="E48" t="s">
        <v>1127</v>
      </c>
      <c r="F48" t="s">
        <v>1128</v>
      </c>
      <c r="G48" t="s">
        <v>98</v>
      </c>
      <c r="H48" s="57">
        <v>283.52999999999997</v>
      </c>
      <c r="I48" s="57">
        <v>5575</v>
      </c>
      <c r="J48" s="57">
        <v>0</v>
      </c>
      <c r="K48" s="57">
        <v>15.8067975</v>
      </c>
      <c r="L48" s="58">
        <v>0</v>
      </c>
      <c r="M48" s="58">
        <v>2.7000000000000001E-3</v>
      </c>
      <c r="N48" s="58">
        <v>2.0000000000000001E-4</v>
      </c>
    </row>
    <row r="49" spans="1:14">
      <c r="A49" t="s">
        <v>1129</v>
      </c>
      <c r="B49" t="s">
        <v>1130</v>
      </c>
      <c r="C49" t="s">
        <v>96</v>
      </c>
      <c r="D49" t="s">
        <v>108</v>
      </c>
      <c r="E49" t="s">
        <v>1131</v>
      </c>
      <c r="F49" t="s">
        <v>313</v>
      </c>
      <c r="G49" t="s">
        <v>98</v>
      </c>
      <c r="H49" s="57">
        <v>11879.66</v>
      </c>
      <c r="I49" s="57">
        <v>124</v>
      </c>
      <c r="J49" s="57">
        <v>0</v>
      </c>
      <c r="K49" s="57">
        <v>14.7307784</v>
      </c>
      <c r="L49" s="58">
        <v>0</v>
      </c>
      <c r="M49" s="58">
        <v>2.5999999999999999E-3</v>
      </c>
      <c r="N49" s="58">
        <v>2.0000000000000001E-4</v>
      </c>
    </row>
    <row r="50" spans="1:14">
      <c r="A50" t="s">
        <v>1132</v>
      </c>
      <c r="B50" t="s">
        <v>1133</v>
      </c>
      <c r="C50" t="s">
        <v>96</v>
      </c>
      <c r="D50" t="s">
        <v>108</v>
      </c>
      <c r="E50" t="s">
        <v>669</v>
      </c>
      <c r="F50" t="s">
        <v>313</v>
      </c>
      <c r="G50" t="s">
        <v>98</v>
      </c>
      <c r="H50" s="57">
        <v>2368.5700000000002</v>
      </c>
      <c r="I50" s="57">
        <v>316</v>
      </c>
      <c r="J50" s="57">
        <v>0</v>
      </c>
      <c r="K50" s="57">
        <v>7.4846811999999998</v>
      </c>
      <c r="L50" s="58">
        <v>0</v>
      </c>
      <c r="M50" s="58">
        <v>1.2999999999999999E-3</v>
      </c>
      <c r="N50" s="58">
        <v>1E-4</v>
      </c>
    </row>
    <row r="51" spans="1:14">
      <c r="A51" t="s">
        <v>1134</v>
      </c>
      <c r="B51" t="s">
        <v>1135</v>
      </c>
      <c r="C51" t="s">
        <v>96</v>
      </c>
      <c r="D51" t="s">
        <v>108</v>
      </c>
      <c r="E51" t="s">
        <v>1136</v>
      </c>
      <c r="F51" t="s">
        <v>313</v>
      </c>
      <c r="G51" t="s">
        <v>98</v>
      </c>
      <c r="H51" s="57">
        <v>127.18</v>
      </c>
      <c r="I51" s="57">
        <v>8280</v>
      </c>
      <c r="J51" s="57">
        <v>0</v>
      </c>
      <c r="K51" s="57">
        <v>10.530504000000001</v>
      </c>
      <c r="L51" s="58">
        <v>0</v>
      </c>
      <c r="M51" s="58">
        <v>1.8E-3</v>
      </c>
      <c r="N51" s="58">
        <v>1E-4</v>
      </c>
    </row>
    <row r="52" spans="1:14">
      <c r="A52" t="s">
        <v>1137</v>
      </c>
      <c r="B52" t="s">
        <v>1138</v>
      </c>
      <c r="C52" t="s">
        <v>96</v>
      </c>
      <c r="D52" t="s">
        <v>108</v>
      </c>
      <c r="E52" t="s">
        <v>554</v>
      </c>
      <c r="F52" t="s">
        <v>313</v>
      </c>
      <c r="G52" t="s">
        <v>98</v>
      </c>
      <c r="H52" s="57">
        <v>116.13</v>
      </c>
      <c r="I52" s="57">
        <v>29920</v>
      </c>
      <c r="J52" s="57">
        <v>0.81828000000000001</v>
      </c>
      <c r="K52" s="57">
        <v>35.564376000000003</v>
      </c>
      <c r="L52" s="58">
        <v>0</v>
      </c>
      <c r="M52" s="58">
        <v>6.1999999999999998E-3</v>
      </c>
      <c r="N52" s="58">
        <v>4.0000000000000002E-4</v>
      </c>
    </row>
    <row r="53" spans="1:14">
      <c r="A53" t="s">
        <v>1139</v>
      </c>
      <c r="B53" t="s">
        <v>1140</v>
      </c>
      <c r="C53" t="s">
        <v>96</v>
      </c>
      <c r="D53" t="s">
        <v>108</v>
      </c>
      <c r="E53" t="s">
        <v>796</v>
      </c>
      <c r="F53" t="s">
        <v>313</v>
      </c>
      <c r="G53" t="s">
        <v>98</v>
      </c>
      <c r="H53" s="57">
        <v>6977.43</v>
      </c>
      <c r="I53" s="57">
        <v>295.7</v>
      </c>
      <c r="J53" s="57">
        <v>0</v>
      </c>
      <c r="K53" s="57">
        <v>20.632260509999998</v>
      </c>
      <c r="L53" s="58">
        <v>0</v>
      </c>
      <c r="M53" s="58">
        <v>3.5999999999999999E-3</v>
      </c>
      <c r="N53" s="58">
        <v>2.0000000000000001E-4</v>
      </c>
    </row>
    <row r="54" spans="1:14">
      <c r="A54" t="s">
        <v>1141</v>
      </c>
      <c r="B54" t="s">
        <v>1142</v>
      </c>
      <c r="C54" t="s">
        <v>96</v>
      </c>
      <c r="D54" t="s">
        <v>108</v>
      </c>
      <c r="E54" t="s">
        <v>659</v>
      </c>
      <c r="F54" t="s">
        <v>660</v>
      </c>
      <c r="G54" t="s">
        <v>98</v>
      </c>
      <c r="H54" s="57">
        <v>265.45</v>
      </c>
      <c r="I54" s="57">
        <v>9675</v>
      </c>
      <c r="J54" s="57">
        <v>0</v>
      </c>
      <c r="K54" s="57">
        <v>25.682287500000001</v>
      </c>
      <c r="L54" s="58">
        <v>0</v>
      </c>
      <c r="M54" s="58">
        <v>4.4999999999999997E-3</v>
      </c>
      <c r="N54" s="58">
        <v>2.9999999999999997E-4</v>
      </c>
    </row>
    <row r="55" spans="1:14">
      <c r="A55" t="s">
        <v>1143</v>
      </c>
      <c r="B55" t="s">
        <v>1144</v>
      </c>
      <c r="C55" t="s">
        <v>96</v>
      </c>
      <c r="D55" t="s">
        <v>108</v>
      </c>
      <c r="E55" t="s">
        <v>1145</v>
      </c>
      <c r="F55" t="s">
        <v>660</v>
      </c>
      <c r="G55" t="s">
        <v>98</v>
      </c>
      <c r="H55" s="57">
        <v>1159.05</v>
      </c>
      <c r="I55" s="57">
        <v>865.1</v>
      </c>
      <c r="J55" s="57">
        <v>0</v>
      </c>
      <c r="K55" s="57">
        <v>10.02694155</v>
      </c>
      <c r="L55" s="58">
        <v>0</v>
      </c>
      <c r="M55" s="58">
        <v>1.6999999999999999E-3</v>
      </c>
      <c r="N55" s="58">
        <v>1E-4</v>
      </c>
    </row>
    <row r="56" spans="1:14">
      <c r="A56" t="s">
        <v>1146</v>
      </c>
      <c r="B56" t="s">
        <v>1147</v>
      </c>
      <c r="C56" t="s">
        <v>96</v>
      </c>
      <c r="D56" t="s">
        <v>108</v>
      </c>
      <c r="E56" t="s">
        <v>582</v>
      </c>
      <c r="F56" t="s">
        <v>583</v>
      </c>
      <c r="G56" t="s">
        <v>98</v>
      </c>
      <c r="H56" s="57">
        <v>26.55</v>
      </c>
      <c r="I56" s="57">
        <v>41750</v>
      </c>
      <c r="J56" s="57">
        <v>0</v>
      </c>
      <c r="K56" s="57">
        <v>11.084625000000001</v>
      </c>
      <c r="L56" s="58">
        <v>0</v>
      </c>
      <c r="M56" s="58">
        <v>1.9E-3</v>
      </c>
      <c r="N56" s="58">
        <v>1E-4</v>
      </c>
    </row>
    <row r="57" spans="1:14">
      <c r="A57" t="s">
        <v>1148</v>
      </c>
      <c r="B57" t="s">
        <v>1149</v>
      </c>
      <c r="C57" t="s">
        <v>96</v>
      </c>
      <c r="D57" t="s">
        <v>108</v>
      </c>
      <c r="E57" t="s">
        <v>1150</v>
      </c>
      <c r="F57" t="s">
        <v>419</v>
      </c>
      <c r="G57" t="s">
        <v>98</v>
      </c>
      <c r="H57" s="57">
        <v>65.66</v>
      </c>
      <c r="I57" s="57">
        <v>9747</v>
      </c>
      <c r="J57" s="57">
        <v>0</v>
      </c>
      <c r="K57" s="57">
        <v>6.3998802000000001</v>
      </c>
      <c r="L57" s="58">
        <v>0</v>
      </c>
      <c r="M57" s="58">
        <v>1.1000000000000001E-3</v>
      </c>
      <c r="N57" s="58">
        <v>1E-4</v>
      </c>
    </row>
    <row r="58" spans="1:14">
      <c r="A58" t="s">
        <v>1151</v>
      </c>
      <c r="B58" t="s">
        <v>1152</v>
      </c>
      <c r="C58" t="s">
        <v>96</v>
      </c>
      <c r="D58" t="s">
        <v>108</v>
      </c>
      <c r="E58" t="s">
        <v>704</v>
      </c>
      <c r="F58" t="s">
        <v>419</v>
      </c>
      <c r="G58" t="s">
        <v>98</v>
      </c>
      <c r="H58" s="57">
        <v>356.38</v>
      </c>
      <c r="I58" s="57">
        <v>5850</v>
      </c>
      <c r="J58" s="57">
        <v>0</v>
      </c>
      <c r="K58" s="57">
        <v>20.848230000000001</v>
      </c>
      <c r="L58" s="58">
        <v>0</v>
      </c>
      <c r="M58" s="58">
        <v>3.5999999999999999E-3</v>
      </c>
      <c r="N58" s="58">
        <v>2.0000000000000001E-4</v>
      </c>
    </row>
    <row r="59" spans="1:14">
      <c r="A59" t="s">
        <v>1153</v>
      </c>
      <c r="B59" t="s">
        <v>1154</v>
      </c>
      <c r="C59" t="s">
        <v>96</v>
      </c>
      <c r="D59" t="s">
        <v>108</v>
      </c>
      <c r="E59" t="s">
        <v>1155</v>
      </c>
      <c r="F59" t="s">
        <v>419</v>
      </c>
      <c r="G59" t="s">
        <v>98</v>
      </c>
      <c r="H59" s="57">
        <v>326.5</v>
      </c>
      <c r="I59" s="57">
        <v>9332</v>
      </c>
      <c r="J59" s="57">
        <v>0</v>
      </c>
      <c r="K59" s="57">
        <v>30.468979999999998</v>
      </c>
      <c r="L59" s="58">
        <v>0</v>
      </c>
      <c r="M59" s="58">
        <v>5.3E-3</v>
      </c>
      <c r="N59" s="58">
        <v>2.9999999999999997E-4</v>
      </c>
    </row>
    <row r="60" spans="1:14">
      <c r="A60" t="s">
        <v>1156</v>
      </c>
      <c r="B60" t="s">
        <v>1157</v>
      </c>
      <c r="C60" t="s">
        <v>96</v>
      </c>
      <c r="D60" t="s">
        <v>108</v>
      </c>
      <c r="E60" t="s">
        <v>1158</v>
      </c>
      <c r="F60" t="s">
        <v>537</v>
      </c>
      <c r="G60" t="s">
        <v>98</v>
      </c>
      <c r="H60" s="57">
        <v>808.02</v>
      </c>
      <c r="I60" s="57">
        <v>1040</v>
      </c>
      <c r="J60" s="57">
        <v>0</v>
      </c>
      <c r="K60" s="57">
        <v>8.4034080000000007</v>
      </c>
      <c r="L60" s="58">
        <v>0</v>
      </c>
      <c r="M60" s="58">
        <v>1.5E-3</v>
      </c>
      <c r="N60" s="58">
        <v>1E-4</v>
      </c>
    </row>
    <row r="61" spans="1:14">
      <c r="A61" t="s">
        <v>1159</v>
      </c>
      <c r="B61" t="s">
        <v>1160</v>
      </c>
      <c r="C61" t="s">
        <v>96</v>
      </c>
      <c r="D61" t="s">
        <v>108</v>
      </c>
      <c r="E61" t="s">
        <v>758</v>
      </c>
      <c r="F61" t="s">
        <v>537</v>
      </c>
      <c r="G61" t="s">
        <v>98</v>
      </c>
      <c r="H61" s="57">
        <v>1642.99</v>
      </c>
      <c r="I61" s="57">
        <v>1488</v>
      </c>
      <c r="J61" s="57">
        <v>0</v>
      </c>
      <c r="K61" s="57">
        <v>24.447691200000001</v>
      </c>
      <c r="L61" s="58">
        <v>0</v>
      </c>
      <c r="M61" s="58">
        <v>4.1999999999999997E-3</v>
      </c>
      <c r="N61" s="58">
        <v>2.9999999999999997E-4</v>
      </c>
    </row>
    <row r="62" spans="1:14">
      <c r="A62" t="s">
        <v>1161</v>
      </c>
      <c r="B62" t="s">
        <v>1162</v>
      </c>
      <c r="C62" t="s">
        <v>96</v>
      </c>
      <c r="D62" t="s">
        <v>108</v>
      </c>
      <c r="E62" t="s">
        <v>1163</v>
      </c>
      <c r="F62" t="s">
        <v>537</v>
      </c>
      <c r="G62" t="s">
        <v>98</v>
      </c>
      <c r="H62" s="57">
        <v>158.19999999999999</v>
      </c>
      <c r="I62" s="57">
        <v>19150</v>
      </c>
      <c r="J62" s="57">
        <v>0</v>
      </c>
      <c r="K62" s="57">
        <v>30.295300000000001</v>
      </c>
      <c r="L62" s="58">
        <v>0</v>
      </c>
      <c r="M62" s="58">
        <v>5.3E-3</v>
      </c>
      <c r="N62" s="58">
        <v>2.9999999999999997E-4</v>
      </c>
    </row>
    <row r="63" spans="1:14">
      <c r="A63" t="s">
        <v>1164</v>
      </c>
      <c r="B63" t="s">
        <v>1165</v>
      </c>
      <c r="C63" t="s">
        <v>96</v>
      </c>
      <c r="D63" t="s">
        <v>108</v>
      </c>
      <c r="E63" t="s">
        <v>1166</v>
      </c>
      <c r="F63" t="s">
        <v>537</v>
      </c>
      <c r="G63" t="s">
        <v>98</v>
      </c>
      <c r="H63" s="57">
        <v>95.92</v>
      </c>
      <c r="I63" s="57">
        <v>10140</v>
      </c>
      <c r="J63" s="57">
        <v>0.12262000000000001</v>
      </c>
      <c r="K63" s="57">
        <v>9.8489079999999998</v>
      </c>
      <c r="L63" s="58">
        <v>0</v>
      </c>
      <c r="M63" s="58">
        <v>1.6999999999999999E-3</v>
      </c>
      <c r="N63" s="58">
        <v>1E-4</v>
      </c>
    </row>
    <row r="64" spans="1:14">
      <c r="A64" t="s">
        <v>1167</v>
      </c>
      <c r="B64" t="s">
        <v>1168</v>
      </c>
      <c r="C64" t="s">
        <v>96</v>
      </c>
      <c r="D64" t="s">
        <v>108</v>
      </c>
      <c r="E64" t="s">
        <v>536</v>
      </c>
      <c r="F64" t="s">
        <v>537</v>
      </c>
      <c r="G64" t="s">
        <v>98</v>
      </c>
      <c r="H64" s="57">
        <v>123.09</v>
      </c>
      <c r="I64" s="57">
        <v>26000</v>
      </c>
      <c r="J64" s="57">
        <v>0</v>
      </c>
      <c r="K64" s="57">
        <v>32.003399999999999</v>
      </c>
      <c r="L64" s="58">
        <v>0</v>
      </c>
      <c r="M64" s="58">
        <v>5.4999999999999997E-3</v>
      </c>
      <c r="N64" s="58">
        <v>2.9999999999999997E-4</v>
      </c>
    </row>
    <row r="65" spans="1:14">
      <c r="A65" t="s">
        <v>1169</v>
      </c>
      <c r="B65" t="s">
        <v>1170</v>
      </c>
      <c r="C65" t="s">
        <v>96</v>
      </c>
      <c r="D65" t="s">
        <v>108</v>
      </c>
      <c r="E65" t="s">
        <v>1171</v>
      </c>
      <c r="F65" t="s">
        <v>537</v>
      </c>
      <c r="G65" t="s">
        <v>98</v>
      </c>
      <c r="H65" s="57">
        <v>1937.55</v>
      </c>
      <c r="I65" s="57">
        <v>1082</v>
      </c>
      <c r="J65" s="57">
        <v>0</v>
      </c>
      <c r="K65" s="57">
        <v>20.964290999999999</v>
      </c>
      <c r="L65" s="58">
        <v>0</v>
      </c>
      <c r="M65" s="58">
        <v>3.5999999999999999E-3</v>
      </c>
      <c r="N65" s="58">
        <v>2.0000000000000001E-4</v>
      </c>
    </row>
    <row r="66" spans="1:14">
      <c r="A66" t="s">
        <v>1172</v>
      </c>
      <c r="B66" t="s">
        <v>1173</v>
      </c>
      <c r="C66" t="s">
        <v>96</v>
      </c>
      <c r="D66" t="s">
        <v>108</v>
      </c>
      <c r="E66" t="s">
        <v>1174</v>
      </c>
      <c r="F66" t="s">
        <v>537</v>
      </c>
      <c r="G66" t="s">
        <v>98</v>
      </c>
      <c r="H66" s="57">
        <v>121.33</v>
      </c>
      <c r="I66" s="57">
        <v>8105</v>
      </c>
      <c r="J66" s="57">
        <v>0</v>
      </c>
      <c r="K66" s="57">
        <v>9.8337965000000001</v>
      </c>
      <c r="L66" s="58">
        <v>0</v>
      </c>
      <c r="M66" s="58">
        <v>1.6999999999999999E-3</v>
      </c>
      <c r="N66" s="58">
        <v>1E-4</v>
      </c>
    </row>
    <row r="67" spans="1:14">
      <c r="A67" t="s">
        <v>1175</v>
      </c>
      <c r="B67" t="s">
        <v>1176</v>
      </c>
      <c r="C67" t="s">
        <v>96</v>
      </c>
      <c r="D67" t="s">
        <v>108</v>
      </c>
      <c r="E67" t="s">
        <v>790</v>
      </c>
      <c r="F67" t="s">
        <v>537</v>
      </c>
      <c r="G67" t="s">
        <v>98</v>
      </c>
      <c r="H67" s="57">
        <v>79.510000000000005</v>
      </c>
      <c r="I67" s="57">
        <v>3946</v>
      </c>
      <c r="J67" s="57">
        <v>0</v>
      </c>
      <c r="K67" s="57">
        <v>3.1374645999999999</v>
      </c>
      <c r="L67" s="58">
        <v>0</v>
      </c>
      <c r="M67" s="58">
        <v>5.0000000000000001E-4</v>
      </c>
      <c r="N67" s="58">
        <v>0</v>
      </c>
    </row>
    <row r="68" spans="1:14">
      <c r="A68" t="s">
        <v>1177</v>
      </c>
      <c r="B68" t="s">
        <v>1178</v>
      </c>
      <c r="C68" t="s">
        <v>96</v>
      </c>
      <c r="D68" t="s">
        <v>108</v>
      </c>
      <c r="E68" t="s">
        <v>785</v>
      </c>
      <c r="F68" t="s">
        <v>537</v>
      </c>
      <c r="G68" t="s">
        <v>98</v>
      </c>
      <c r="H68" s="57">
        <v>474.38</v>
      </c>
      <c r="I68" s="57">
        <v>2604.998756</v>
      </c>
      <c r="J68" s="57">
        <v>0</v>
      </c>
      <c r="K68" s="57">
        <v>12.357593098712799</v>
      </c>
      <c r="L68" s="58">
        <v>0</v>
      </c>
      <c r="M68" s="58">
        <v>2.0999999999999999E-3</v>
      </c>
      <c r="N68" s="58">
        <v>1E-4</v>
      </c>
    </row>
    <row r="69" spans="1:14">
      <c r="A69" t="s">
        <v>1179</v>
      </c>
      <c r="B69" t="s">
        <v>1180</v>
      </c>
      <c r="C69" t="s">
        <v>96</v>
      </c>
      <c r="D69" t="s">
        <v>108</v>
      </c>
      <c r="E69" t="s">
        <v>1181</v>
      </c>
      <c r="F69" t="s">
        <v>305</v>
      </c>
      <c r="G69" t="s">
        <v>98</v>
      </c>
      <c r="H69" s="57">
        <v>7.74</v>
      </c>
      <c r="I69" s="57">
        <v>16000</v>
      </c>
      <c r="J69" s="57">
        <v>0</v>
      </c>
      <c r="K69" s="57">
        <v>1.2383999999999999</v>
      </c>
      <c r="L69" s="58">
        <v>0</v>
      </c>
      <c r="M69" s="58">
        <v>2.0000000000000001E-4</v>
      </c>
      <c r="N69" s="58">
        <v>0</v>
      </c>
    </row>
    <row r="70" spans="1:14">
      <c r="A70" t="s">
        <v>1182</v>
      </c>
      <c r="B70" t="s">
        <v>1183</v>
      </c>
      <c r="C70" t="s">
        <v>96</v>
      </c>
      <c r="D70" t="s">
        <v>108</v>
      </c>
      <c r="E70" t="s">
        <v>1184</v>
      </c>
      <c r="F70" t="s">
        <v>103</v>
      </c>
      <c r="G70" t="s">
        <v>98</v>
      </c>
      <c r="H70" s="57">
        <v>122.8</v>
      </c>
      <c r="I70" s="57">
        <v>11060</v>
      </c>
      <c r="J70" s="57">
        <v>0</v>
      </c>
      <c r="K70" s="57">
        <v>13.58168</v>
      </c>
      <c r="L70" s="58">
        <v>0</v>
      </c>
      <c r="M70" s="58">
        <v>2.3999999999999998E-3</v>
      </c>
      <c r="N70" s="58">
        <v>1E-4</v>
      </c>
    </row>
    <row r="71" spans="1:14">
      <c r="A71" t="s">
        <v>1185</v>
      </c>
      <c r="B71" t="s">
        <v>1186</v>
      </c>
      <c r="C71" t="s">
        <v>96</v>
      </c>
      <c r="D71" t="s">
        <v>108</v>
      </c>
      <c r="E71" t="s">
        <v>1187</v>
      </c>
      <c r="F71" t="s">
        <v>103</v>
      </c>
      <c r="G71" t="s">
        <v>98</v>
      </c>
      <c r="H71" s="57">
        <v>87.17</v>
      </c>
      <c r="I71" s="57">
        <v>46400</v>
      </c>
      <c r="J71" s="57">
        <v>0</v>
      </c>
      <c r="K71" s="57">
        <v>40.44688</v>
      </c>
      <c r="L71" s="58">
        <v>0</v>
      </c>
      <c r="M71" s="58">
        <v>7.0000000000000001E-3</v>
      </c>
      <c r="N71" s="58">
        <v>4.0000000000000002E-4</v>
      </c>
    </row>
    <row r="72" spans="1:14">
      <c r="A72" t="s">
        <v>1188</v>
      </c>
      <c r="B72" t="s">
        <v>1189</v>
      </c>
      <c r="C72" t="s">
        <v>96</v>
      </c>
      <c r="D72" t="s">
        <v>108</v>
      </c>
      <c r="E72" t="s">
        <v>1190</v>
      </c>
      <c r="F72" t="s">
        <v>103</v>
      </c>
      <c r="G72" t="s">
        <v>98</v>
      </c>
      <c r="H72" s="57">
        <v>198.19</v>
      </c>
      <c r="I72" s="57">
        <v>7554</v>
      </c>
      <c r="J72" s="57">
        <v>0</v>
      </c>
      <c r="K72" s="57">
        <v>14.971272600000001</v>
      </c>
      <c r="L72" s="58">
        <v>0</v>
      </c>
      <c r="M72" s="58">
        <v>2.5999999999999999E-3</v>
      </c>
      <c r="N72" s="58">
        <v>2.0000000000000001E-4</v>
      </c>
    </row>
    <row r="73" spans="1:14">
      <c r="A73" t="s">
        <v>1191</v>
      </c>
      <c r="B73" t="s">
        <v>1192</v>
      </c>
      <c r="C73" t="s">
        <v>96</v>
      </c>
      <c r="D73" t="s">
        <v>108</v>
      </c>
      <c r="E73" t="s">
        <v>1193</v>
      </c>
      <c r="F73" t="s">
        <v>1077</v>
      </c>
      <c r="G73" t="s">
        <v>98</v>
      </c>
      <c r="H73" s="57">
        <v>39256.410000000003</v>
      </c>
      <c r="I73" s="57">
        <v>150.69999999999999</v>
      </c>
      <c r="J73" s="57">
        <v>0</v>
      </c>
      <c r="K73" s="57">
        <v>59.159409869999998</v>
      </c>
      <c r="L73" s="58">
        <v>0</v>
      </c>
      <c r="M73" s="58">
        <v>1.03E-2</v>
      </c>
      <c r="N73" s="58">
        <v>5.9999999999999995E-4</v>
      </c>
    </row>
    <row r="74" spans="1:14">
      <c r="A74" t="s">
        <v>1194</v>
      </c>
      <c r="B74" t="s">
        <v>1195</v>
      </c>
      <c r="C74" t="s">
        <v>96</v>
      </c>
      <c r="D74" t="s">
        <v>108</v>
      </c>
      <c r="E74" t="s">
        <v>1196</v>
      </c>
      <c r="F74" t="s">
        <v>1077</v>
      </c>
      <c r="G74" t="s">
        <v>98</v>
      </c>
      <c r="H74" s="57">
        <v>386.66</v>
      </c>
      <c r="I74" s="57">
        <v>3253</v>
      </c>
      <c r="J74" s="57">
        <v>0</v>
      </c>
      <c r="K74" s="57">
        <v>12.578049800000001</v>
      </c>
      <c r="L74" s="58">
        <v>0</v>
      </c>
      <c r="M74" s="58">
        <v>2.2000000000000001E-3</v>
      </c>
      <c r="N74" s="58">
        <v>1E-4</v>
      </c>
    </row>
    <row r="75" spans="1:14">
      <c r="A75" t="s">
        <v>1197</v>
      </c>
      <c r="B75" t="s">
        <v>1198</v>
      </c>
      <c r="C75" t="s">
        <v>96</v>
      </c>
      <c r="D75" t="s">
        <v>108</v>
      </c>
      <c r="E75" t="s">
        <v>1199</v>
      </c>
      <c r="F75" t="s">
        <v>1077</v>
      </c>
      <c r="G75" t="s">
        <v>98</v>
      </c>
      <c r="H75" s="57">
        <v>830.06</v>
      </c>
      <c r="I75" s="57">
        <v>1817.0005100000001</v>
      </c>
      <c r="J75" s="57">
        <v>0</v>
      </c>
      <c r="K75" s="57">
        <v>15.082194433306</v>
      </c>
      <c r="L75" s="58">
        <v>0</v>
      </c>
      <c r="M75" s="58">
        <v>2.5999999999999999E-3</v>
      </c>
      <c r="N75" s="58">
        <v>2.0000000000000001E-4</v>
      </c>
    </row>
    <row r="76" spans="1:14">
      <c r="A76" t="s">
        <v>1200</v>
      </c>
      <c r="B76" t="s">
        <v>1201</v>
      </c>
      <c r="C76" t="s">
        <v>96</v>
      </c>
      <c r="D76" t="s">
        <v>108</v>
      </c>
      <c r="E76" t="s">
        <v>1202</v>
      </c>
      <c r="F76" t="s">
        <v>1077</v>
      </c>
      <c r="G76" t="s">
        <v>98</v>
      </c>
      <c r="H76" s="57">
        <v>5144.82</v>
      </c>
      <c r="I76" s="57">
        <v>299.60000000000002</v>
      </c>
      <c r="J76" s="57">
        <v>0</v>
      </c>
      <c r="K76" s="57">
        <v>15.41388072</v>
      </c>
      <c r="L76" s="58">
        <v>0</v>
      </c>
      <c r="M76" s="58">
        <v>2.7000000000000001E-3</v>
      </c>
      <c r="N76" s="58">
        <v>2.0000000000000001E-4</v>
      </c>
    </row>
    <row r="77" spans="1:14">
      <c r="A77" t="s">
        <v>1203</v>
      </c>
      <c r="B77" t="s">
        <v>1204</v>
      </c>
      <c r="C77" t="s">
        <v>96</v>
      </c>
      <c r="D77" t="s">
        <v>108</v>
      </c>
      <c r="E77" t="s">
        <v>1205</v>
      </c>
      <c r="F77" t="s">
        <v>465</v>
      </c>
      <c r="G77" t="s">
        <v>98</v>
      </c>
      <c r="H77" s="57">
        <v>67.83</v>
      </c>
      <c r="I77" s="57">
        <v>14100</v>
      </c>
      <c r="J77" s="57">
        <v>0</v>
      </c>
      <c r="K77" s="57">
        <v>9.5640300000000007</v>
      </c>
      <c r="L77" s="58">
        <v>0</v>
      </c>
      <c r="M77" s="58">
        <v>1.6999999999999999E-3</v>
      </c>
      <c r="N77" s="58">
        <v>1E-4</v>
      </c>
    </row>
    <row r="78" spans="1:14">
      <c r="A78" t="s">
        <v>1206</v>
      </c>
      <c r="B78" t="s">
        <v>1207</v>
      </c>
      <c r="C78" t="s">
        <v>96</v>
      </c>
      <c r="D78" t="s">
        <v>108</v>
      </c>
      <c r="E78" t="s">
        <v>1208</v>
      </c>
      <c r="F78" t="s">
        <v>601</v>
      </c>
      <c r="G78" t="s">
        <v>98</v>
      </c>
      <c r="H78" s="57">
        <v>39.590000000000003</v>
      </c>
      <c r="I78" s="57">
        <v>6944</v>
      </c>
      <c r="J78" s="57">
        <v>0</v>
      </c>
      <c r="K78" s="57">
        <v>2.7491295999999998</v>
      </c>
      <c r="L78" s="58">
        <v>0</v>
      </c>
      <c r="M78" s="58">
        <v>5.0000000000000001E-4</v>
      </c>
      <c r="N78" s="58">
        <v>0</v>
      </c>
    </row>
    <row r="79" spans="1:14">
      <c r="A79" t="s">
        <v>1209</v>
      </c>
      <c r="B79" t="s">
        <v>1210</v>
      </c>
      <c r="C79" t="s">
        <v>96</v>
      </c>
      <c r="D79" t="s">
        <v>108</v>
      </c>
      <c r="E79" t="s">
        <v>600</v>
      </c>
      <c r="F79" t="s">
        <v>601</v>
      </c>
      <c r="G79" t="s">
        <v>98</v>
      </c>
      <c r="H79" s="57">
        <v>194.31</v>
      </c>
      <c r="I79" s="57">
        <v>39900</v>
      </c>
      <c r="J79" s="57">
        <v>0</v>
      </c>
      <c r="K79" s="57">
        <v>77.529690000000002</v>
      </c>
      <c r="L79" s="58">
        <v>0</v>
      </c>
      <c r="M79" s="58">
        <v>1.34E-2</v>
      </c>
      <c r="N79" s="58">
        <v>8.0000000000000004E-4</v>
      </c>
    </row>
    <row r="80" spans="1:14">
      <c r="A80" t="s">
        <v>1211</v>
      </c>
      <c r="B80" t="s">
        <v>1212</v>
      </c>
      <c r="C80" t="s">
        <v>96</v>
      </c>
      <c r="D80" t="s">
        <v>108</v>
      </c>
      <c r="E80" t="s">
        <v>1213</v>
      </c>
      <c r="F80" t="s">
        <v>719</v>
      </c>
      <c r="G80" t="s">
        <v>98</v>
      </c>
      <c r="H80" s="57">
        <v>123.56</v>
      </c>
      <c r="I80" s="57">
        <v>10760</v>
      </c>
      <c r="J80" s="57">
        <v>0</v>
      </c>
      <c r="K80" s="57">
        <v>13.295056000000001</v>
      </c>
      <c r="L80" s="58">
        <v>0</v>
      </c>
      <c r="M80" s="58">
        <v>2.3E-3</v>
      </c>
      <c r="N80" s="58">
        <v>1E-4</v>
      </c>
    </row>
    <row r="81" spans="1:14">
      <c r="A81" t="s">
        <v>1214</v>
      </c>
      <c r="B81" t="s">
        <v>1215</v>
      </c>
      <c r="C81" t="s">
        <v>96</v>
      </c>
      <c r="D81" t="s">
        <v>108</v>
      </c>
      <c r="E81" t="s">
        <v>1216</v>
      </c>
      <c r="F81" t="s">
        <v>719</v>
      </c>
      <c r="G81" t="s">
        <v>98</v>
      </c>
      <c r="H81" s="57">
        <v>74.680000000000007</v>
      </c>
      <c r="I81" s="57">
        <v>26550</v>
      </c>
      <c r="J81" s="57">
        <v>0</v>
      </c>
      <c r="K81" s="57">
        <v>19.827539999999999</v>
      </c>
      <c r="L81" s="58">
        <v>0</v>
      </c>
      <c r="M81" s="58">
        <v>3.3999999999999998E-3</v>
      </c>
      <c r="N81" s="58">
        <v>2.0000000000000001E-4</v>
      </c>
    </row>
    <row r="82" spans="1:14">
      <c r="A82" t="s">
        <v>1217</v>
      </c>
      <c r="B82" t="s">
        <v>1218</v>
      </c>
      <c r="C82" t="s">
        <v>96</v>
      </c>
      <c r="D82" t="s">
        <v>108</v>
      </c>
      <c r="E82" t="s">
        <v>1219</v>
      </c>
      <c r="F82" t="s">
        <v>754</v>
      </c>
      <c r="G82" t="s">
        <v>98</v>
      </c>
      <c r="H82" s="57">
        <v>1718.74</v>
      </c>
      <c r="I82" s="57">
        <v>1064</v>
      </c>
      <c r="J82" s="57">
        <v>0</v>
      </c>
      <c r="K82" s="57">
        <v>18.287393600000001</v>
      </c>
      <c r="L82" s="58">
        <v>0</v>
      </c>
      <c r="M82" s="58">
        <v>3.2000000000000002E-3</v>
      </c>
      <c r="N82" s="58">
        <v>2.0000000000000001E-4</v>
      </c>
    </row>
    <row r="83" spans="1:14">
      <c r="A83" t="s">
        <v>1220</v>
      </c>
      <c r="B83" t="s">
        <v>1221</v>
      </c>
      <c r="C83" t="s">
        <v>96</v>
      </c>
      <c r="D83" t="s">
        <v>108</v>
      </c>
      <c r="E83" t="s">
        <v>1222</v>
      </c>
      <c r="F83" t="s">
        <v>754</v>
      </c>
      <c r="G83" t="s">
        <v>98</v>
      </c>
      <c r="H83" s="57">
        <v>1159.6099999999999</v>
      </c>
      <c r="I83" s="57">
        <v>459.3</v>
      </c>
      <c r="J83" s="57">
        <v>0</v>
      </c>
      <c r="K83" s="57">
        <v>5.3260887300000004</v>
      </c>
      <c r="L83" s="58">
        <v>0</v>
      </c>
      <c r="M83" s="58">
        <v>8.9999999999999998E-4</v>
      </c>
      <c r="N83" s="58">
        <v>1E-4</v>
      </c>
    </row>
    <row r="84" spans="1:14">
      <c r="A84" t="s">
        <v>1223</v>
      </c>
      <c r="B84" t="s">
        <v>1224</v>
      </c>
      <c r="C84" t="s">
        <v>96</v>
      </c>
      <c r="D84" t="s">
        <v>108</v>
      </c>
      <c r="E84" t="s">
        <v>1225</v>
      </c>
      <c r="F84" t="s">
        <v>606</v>
      </c>
      <c r="G84" t="s">
        <v>98</v>
      </c>
      <c r="H84" s="57">
        <v>130.31</v>
      </c>
      <c r="I84" s="57">
        <v>4150</v>
      </c>
      <c r="J84" s="57">
        <v>0</v>
      </c>
      <c r="K84" s="57">
        <v>5.4078650000000001</v>
      </c>
      <c r="L84" s="58">
        <v>0</v>
      </c>
      <c r="M84" s="58">
        <v>8.9999999999999998E-4</v>
      </c>
      <c r="N84" s="58">
        <v>1E-4</v>
      </c>
    </row>
    <row r="85" spans="1:14">
      <c r="A85" t="s">
        <v>1226</v>
      </c>
      <c r="B85" t="s">
        <v>1227</v>
      </c>
      <c r="C85" t="s">
        <v>96</v>
      </c>
      <c r="D85" t="s">
        <v>108</v>
      </c>
      <c r="E85" t="s">
        <v>623</v>
      </c>
      <c r="F85" t="s">
        <v>606</v>
      </c>
      <c r="G85" t="s">
        <v>98</v>
      </c>
      <c r="H85" s="57">
        <v>2283.79</v>
      </c>
      <c r="I85" s="57">
        <v>1210</v>
      </c>
      <c r="J85" s="57">
        <v>0</v>
      </c>
      <c r="K85" s="57">
        <v>27.633859000000001</v>
      </c>
      <c r="L85" s="58">
        <v>0</v>
      </c>
      <c r="M85" s="58">
        <v>4.7999999999999996E-3</v>
      </c>
      <c r="N85" s="58">
        <v>2.9999999999999997E-4</v>
      </c>
    </row>
    <row r="86" spans="1:14">
      <c r="A86" t="s">
        <v>1228</v>
      </c>
      <c r="B86" t="s">
        <v>1229</v>
      </c>
      <c r="C86" t="s">
        <v>96</v>
      </c>
      <c r="D86" t="s">
        <v>108</v>
      </c>
      <c r="E86" t="s">
        <v>1230</v>
      </c>
      <c r="F86" t="s">
        <v>606</v>
      </c>
      <c r="G86" t="s">
        <v>98</v>
      </c>
      <c r="H86" s="57">
        <v>308.22000000000003</v>
      </c>
      <c r="I86" s="57">
        <v>5400</v>
      </c>
      <c r="J86" s="57">
        <v>0</v>
      </c>
      <c r="K86" s="57">
        <v>16.643879999999999</v>
      </c>
      <c r="L86" s="58">
        <v>0</v>
      </c>
      <c r="M86" s="58">
        <v>2.8999999999999998E-3</v>
      </c>
      <c r="N86" s="58">
        <v>2.0000000000000001E-4</v>
      </c>
    </row>
    <row r="87" spans="1:14">
      <c r="A87" t="s">
        <v>1231</v>
      </c>
      <c r="B87" t="s">
        <v>1232</v>
      </c>
      <c r="C87" t="s">
        <v>96</v>
      </c>
      <c r="D87" t="s">
        <v>108</v>
      </c>
      <c r="E87" t="s">
        <v>1233</v>
      </c>
      <c r="F87" t="s">
        <v>332</v>
      </c>
      <c r="G87" t="s">
        <v>98</v>
      </c>
      <c r="H87" s="57">
        <v>537.72</v>
      </c>
      <c r="I87" s="57">
        <v>3024</v>
      </c>
      <c r="J87" s="57">
        <v>0</v>
      </c>
      <c r="K87" s="57">
        <v>16.260652799999999</v>
      </c>
      <c r="L87" s="58">
        <v>0</v>
      </c>
      <c r="M87" s="58">
        <v>2.8E-3</v>
      </c>
      <c r="N87" s="58">
        <v>2.0000000000000001E-4</v>
      </c>
    </row>
    <row r="88" spans="1:14">
      <c r="A88" t="s">
        <v>1234</v>
      </c>
      <c r="B88" t="s">
        <v>1235</v>
      </c>
      <c r="C88" t="s">
        <v>96</v>
      </c>
      <c r="D88" t="s">
        <v>108</v>
      </c>
      <c r="E88" t="s">
        <v>626</v>
      </c>
      <c r="F88" t="s">
        <v>332</v>
      </c>
      <c r="G88" t="s">
        <v>98</v>
      </c>
      <c r="H88" s="57">
        <v>139.49</v>
      </c>
      <c r="I88" s="57">
        <v>3447</v>
      </c>
      <c r="J88" s="57">
        <v>0</v>
      </c>
      <c r="K88" s="57">
        <v>4.8082203000000003</v>
      </c>
      <c r="L88" s="58">
        <v>0</v>
      </c>
      <c r="M88" s="58">
        <v>8.0000000000000004E-4</v>
      </c>
      <c r="N88" s="58">
        <v>0</v>
      </c>
    </row>
    <row r="89" spans="1:14">
      <c r="A89" t="s">
        <v>1236</v>
      </c>
      <c r="B89" t="s">
        <v>1237</v>
      </c>
      <c r="C89" t="s">
        <v>96</v>
      </c>
      <c r="D89" t="s">
        <v>108</v>
      </c>
      <c r="E89" t="s">
        <v>422</v>
      </c>
      <c r="F89" t="s">
        <v>332</v>
      </c>
      <c r="G89" t="s">
        <v>98</v>
      </c>
      <c r="H89" s="57">
        <v>28.17</v>
      </c>
      <c r="I89" s="57">
        <v>76070</v>
      </c>
      <c r="J89" s="57">
        <v>0</v>
      </c>
      <c r="K89" s="57">
        <v>21.428919</v>
      </c>
      <c r="L89" s="58">
        <v>0</v>
      </c>
      <c r="M89" s="58">
        <v>3.7000000000000002E-3</v>
      </c>
      <c r="N89" s="58">
        <v>2.0000000000000001E-4</v>
      </c>
    </row>
    <row r="90" spans="1:14">
      <c r="A90" t="s">
        <v>1238</v>
      </c>
      <c r="B90" t="s">
        <v>1239</v>
      </c>
      <c r="C90" t="s">
        <v>96</v>
      </c>
      <c r="D90" t="s">
        <v>108</v>
      </c>
      <c r="E90" t="s">
        <v>1240</v>
      </c>
      <c r="F90" t="s">
        <v>332</v>
      </c>
      <c r="G90" t="s">
        <v>98</v>
      </c>
      <c r="H90" s="57">
        <v>955.88</v>
      </c>
      <c r="I90" s="57">
        <v>884</v>
      </c>
      <c r="J90" s="57">
        <v>0</v>
      </c>
      <c r="K90" s="57">
        <v>8.4499791999999996</v>
      </c>
      <c r="L90" s="58">
        <v>0</v>
      </c>
      <c r="M90" s="58">
        <v>1.5E-3</v>
      </c>
      <c r="N90" s="58">
        <v>1E-4</v>
      </c>
    </row>
    <row r="91" spans="1:14">
      <c r="A91" t="s">
        <v>1241</v>
      </c>
      <c r="B91" t="s">
        <v>1242</v>
      </c>
      <c r="C91" t="s">
        <v>96</v>
      </c>
      <c r="D91" t="s">
        <v>108</v>
      </c>
      <c r="E91" t="s">
        <v>455</v>
      </c>
      <c r="F91" t="s">
        <v>332</v>
      </c>
      <c r="G91" t="s">
        <v>98</v>
      </c>
      <c r="H91" s="57">
        <v>371.55</v>
      </c>
      <c r="I91" s="57">
        <v>8550</v>
      </c>
      <c r="J91" s="57">
        <v>0</v>
      </c>
      <c r="K91" s="57">
        <v>31.767524999999999</v>
      </c>
      <c r="L91" s="58">
        <v>0</v>
      </c>
      <c r="M91" s="58">
        <v>5.4999999999999997E-3</v>
      </c>
      <c r="N91" s="58">
        <v>2.9999999999999997E-4</v>
      </c>
    </row>
    <row r="92" spans="1:14">
      <c r="A92" t="s">
        <v>1243</v>
      </c>
      <c r="B92" t="s">
        <v>1244</v>
      </c>
      <c r="C92" t="s">
        <v>96</v>
      </c>
      <c r="D92" t="s">
        <v>108</v>
      </c>
      <c r="E92" t="s">
        <v>593</v>
      </c>
      <c r="F92" t="s">
        <v>332</v>
      </c>
      <c r="G92" t="s">
        <v>98</v>
      </c>
      <c r="H92" s="57">
        <v>12039.7</v>
      </c>
      <c r="I92" s="57">
        <v>169</v>
      </c>
      <c r="J92" s="57">
        <v>0</v>
      </c>
      <c r="K92" s="57">
        <v>20.347093000000001</v>
      </c>
      <c r="L92" s="58">
        <v>0</v>
      </c>
      <c r="M92" s="58">
        <v>3.5000000000000001E-3</v>
      </c>
      <c r="N92" s="58">
        <v>2.0000000000000001E-4</v>
      </c>
    </row>
    <row r="93" spans="1:14">
      <c r="A93" t="s">
        <v>1245</v>
      </c>
      <c r="B93" t="s">
        <v>1246</v>
      </c>
      <c r="C93" t="s">
        <v>96</v>
      </c>
      <c r="D93" t="s">
        <v>108</v>
      </c>
      <c r="E93" t="s">
        <v>384</v>
      </c>
      <c r="F93" t="s">
        <v>332</v>
      </c>
      <c r="G93" t="s">
        <v>98</v>
      </c>
      <c r="H93" s="57">
        <v>140.77000000000001</v>
      </c>
      <c r="I93" s="57">
        <v>23770</v>
      </c>
      <c r="J93" s="57">
        <v>1.1539600000000001</v>
      </c>
      <c r="K93" s="57">
        <v>34.614989000000001</v>
      </c>
      <c r="L93" s="58">
        <v>0</v>
      </c>
      <c r="M93" s="58">
        <v>6.0000000000000001E-3</v>
      </c>
      <c r="N93" s="58">
        <v>4.0000000000000002E-4</v>
      </c>
    </row>
    <row r="94" spans="1:14">
      <c r="A94" t="s">
        <v>1247</v>
      </c>
      <c r="B94" t="s">
        <v>1248</v>
      </c>
      <c r="C94" t="s">
        <v>96</v>
      </c>
      <c r="D94" t="s">
        <v>108</v>
      </c>
      <c r="E94" t="s">
        <v>387</v>
      </c>
      <c r="F94" t="s">
        <v>332</v>
      </c>
      <c r="G94" t="s">
        <v>98</v>
      </c>
      <c r="H94" s="57">
        <v>2020.76</v>
      </c>
      <c r="I94" s="57">
        <v>1700</v>
      </c>
      <c r="J94" s="57">
        <v>0</v>
      </c>
      <c r="K94" s="57">
        <v>34.352919999999997</v>
      </c>
      <c r="L94" s="58">
        <v>0</v>
      </c>
      <c r="M94" s="58">
        <v>6.0000000000000001E-3</v>
      </c>
      <c r="N94" s="58">
        <v>4.0000000000000002E-4</v>
      </c>
    </row>
    <row r="95" spans="1:14">
      <c r="A95" t="s">
        <v>1249</v>
      </c>
      <c r="B95" t="s">
        <v>1250</v>
      </c>
      <c r="C95" t="s">
        <v>96</v>
      </c>
      <c r="D95" t="s">
        <v>108</v>
      </c>
      <c r="E95" t="s">
        <v>1251</v>
      </c>
      <c r="F95" t="s">
        <v>109</v>
      </c>
      <c r="G95" t="s">
        <v>98</v>
      </c>
      <c r="H95" s="57">
        <v>512.83000000000004</v>
      </c>
      <c r="I95" s="57">
        <v>1990</v>
      </c>
      <c r="J95" s="57">
        <v>0</v>
      </c>
      <c r="K95" s="57">
        <v>10.205317000000001</v>
      </c>
      <c r="L95" s="58">
        <v>0</v>
      </c>
      <c r="M95" s="58">
        <v>1.8E-3</v>
      </c>
      <c r="N95" s="58">
        <v>1E-4</v>
      </c>
    </row>
    <row r="96" spans="1:14">
      <c r="A96" t="s">
        <v>1252</v>
      </c>
      <c r="B96" t="s">
        <v>1253</v>
      </c>
      <c r="C96" t="s">
        <v>96</v>
      </c>
      <c r="D96" t="s">
        <v>108</v>
      </c>
      <c r="E96" t="s">
        <v>1254</v>
      </c>
      <c r="F96" t="s">
        <v>1255</v>
      </c>
      <c r="G96" t="s">
        <v>98</v>
      </c>
      <c r="H96" s="57">
        <v>703.27</v>
      </c>
      <c r="I96" s="57">
        <v>4109</v>
      </c>
      <c r="J96" s="57">
        <v>0</v>
      </c>
      <c r="K96" s="57">
        <v>28.8973643</v>
      </c>
      <c r="L96" s="58">
        <v>0</v>
      </c>
      <c r="M96" s="58">
        <v>5.0000000000000001E-3</v>
      </c>
      <c r="N96" s="58">
        <v>2.9999999999999997E-4</v>
      </c>
    </row>
    <row r="97" spans="1:14">
      <c r="A97" t="s">
        <v>1256</v>
      </c>
      <c r="B97" t="s">
        <v>1257</v>
      </c>
      <c r="C97" t="s">
        <v>96</v>
      </c>
      <c r="D97" t="s">
        <v>108</v>
      </c>
      <c r="E97" t="s">
        <v>1258</v>
      </c>
      <c r="F97" t="s">
        <v>1259</v>
      </c>
      <c r="G97" t="s">
        <v>98</v>
      </c>
      <c r="H97" s="57">
        <v>244.82</v>
      </c>
      <c r="I97" s="57">
        <v>7405</v>
      </c>
      <c r="J97" s="57">
        <v>0</v>
      </c>
      <c r="K97" s="57">
        <v>18.128920999999998</v>
      </c>
      <c r="L97" s="58">
        <v>0</v>
      </c>
      <c r="M97" s="58">
        <v>3.0999999999999999E-3</v>
      </c>
      <c r="N97" s="58">
        <v>2.0000000000000001E-4</v>
      </c>
    </row>
    <row r="98" spans="1:14">
      <c r="A98" t="s">
        <v>1260</v>
      </c>
      <c r="B98" t="s">
        <v>1261</v>
      </c>
      <c r="C98" t="s">
        <v>96</v>
      </c>
      <c r="D98" t="s">
        <v>108</v>
      </c>
      <c r="E98" t="s">
        <v>1262</v>
      </c>
      <c r="F98" t="s">
        <v>1259</v>
      </c>
      <c r="G98" t="s">
        <v>98</v>
      </c>
      <c r="H98" s="57">
        <v>132.29</v>
      </c>
      <c r="I98" s="57">
        <v>15690</v>
      </c>
      <c r="J98" s="57">
        <v>0</v>
      </c>
      <c r="K98" s="57">
        <v>20.756301000000001</v>
      </c>
      <c r="L98" s="58">
        <v>0</v>
      </c>
      <c r="M98" s="58">
        <v>3.5999999999999999E-3</v>
      </c>
      <c r="N98" s="58">
        <v>2.0000000000000001E-4</v>
      </c>
    </row>
    <row r="99" spans="1:14">
      <c r="A99" t="s">
        <v>1263</v>
      </c>
      <c r="B99" t="s">
        <v>1264</v>
      </c>
      <c r="C99" t="s">
        <v>96</v>
      </c>
      <c r="D99" t="s">
        <v>108</v>
      </c>
      <c r="E99" t="s">
        <v>1265</v>
      </c>
      <c r="F99" t="s">
        <v>1259</v>
      </c>
      <c r="G99" t="s">
        <v>98</v>
      </c>
      <c r="H99" s="57">
        <v>56.45</v>
      </c>
      <c r="I99" s="57">
        <v>24060</v>
      </c>
      <c r="J99" s="57">
        <v>0</v>
      </c>
      <c r="K99" s="57">
        <v>13.58187</v>
      </c>
      <c r="L99" s="58">
        <v>0</v>
      </c>
      <c r="M99" s="58">
        <v>2.3999999999999998E-3</v>
      </c>
      <c r="N99" s="58">
        <v>1E-4</v>
      </c>
    </row>
    <row r="100" spans="1:14">
      <c r="A100" t="s">
        <v>1266</v>
      </c>
      <c r="B100" t="s">
        <v>1267</v>
      </c>
      <c r="C100" t="s">
        <v>96</v>
      </c>
      <c r="D100" t="s">
        <v>108</v>
      </c>
      <c r="E100" t="s">
        <v>1268</v>
      </c>
      <c r="F100" t="s">
        <v>1259</v>
      </c>
      <c r="G100" t="s">
        <v>98</v>
      </c>
      <c r="H100" s="57">
        <v>259.25</v>
      </c>
      <c r="I100" s="57">
        <v>7154</v>
      </c>
      <c r="J100" s="57">
        <v>0</v>
      </c>
      <c r="K100" s="57">
        <v>18.546745000000001</v>
      </c>
      <c r="L100" s="58">
        <v>0</v>
      </c>
      <c r="M100" s="58">
        <v>3.2000000000000002E-3</v>
      </c>
      <c r="N100" s="58">
        <v>2.0000000000000001E-4</v>
      </c>
    </row>
    <row r="101" spans="1:14">
      <c r="A101" t="s">
        <v>1269</v>
      </c>
      <c r="B101" t="s">
        <v>1270</v>
      </c>
      <c r="C101" t="s">
        <v>96</v>
      </c>
      <c r="D101" t="s">
        <v>108</v>
      </c>
      <c r="E101" t="s">
        <v>1271</v>
      </c>
      <c r="F101" t="s">
        <v>1259</v>
      </c>
      <c r="G101" t="s">
        <v>98</v>
      </c>
      <c r="H101" s="57">
        <v>51.72</v>
      </c>
      <c r="I101" s="57">
        <v>20210</v>
      </c>
      <c r="J101" s="57">
        <v>0</v>
      </c>
      <c r="K101" s="57">
        <v>10.452612</v>
      </c>
      <c r="L101" s="58">
        <v>0</v>
      </c>
      <c r="M101" s="58">
        <v>1.8E-3</v>
      </c>
      <c r="N101" s="58">
        <v>1E-4</v>
      </c>
    </row>
    <row r="102" spans="1:14">
      <c r="A102" t="s">
        <v>1272</v>
      </c>
      <c r="B102" t="s">
        <v>1273</v>
      </c>
      <c r="C102" t="s">
        <v>96</v>
      </c>
      <c r="D102" t="s">
        <v>108</v>
      </c>
      <c r="E102" t="s">
        <v>1274</v>
      </c>
      <c r="F102" t="s">
        <v>1259</v>
      </c>
      <c r="G102" t="s">
        <v>98</v>
      </c>
      <c r="H102" s="57">
        <v>3847.99</v>
      </c>
      <c r="I102" s="57">
        <v>1709</v>
      </c>
      <c r="J102" s="57">
        <v>0</v>
      </c>
      <c r="K102" s="57">
        <v>65.762149100000002</v>
      </c>
      <c r="L102" s="58">
        <v>0</v>
      </c>
      <c r="M102" s="58">
        <v>1.14E-2</v>
      </c>
      <c r="N102" s="58">
        <v>6.9999999999999999E-4</v>
      </c>
    </row>
    <row r="103" spans="1:14">
      <c r="A103" t="s">
        <v>1275</v>
      </c>
      <c r="B103" t="s">
        <v>1276</v>
      </c>
      <c r="C103" t="s">
        <v>96</v>
      </c>
      <c r="D103" t="s">
        <v>108</v>
      </c>
      <c r="E103" t="s">
        <v>1277</v>
      </c>
      <c r="F103" t="s">
        <v>1278</v>
      </c>
      <c r="G103" t="s">
        <v>98</v>
      </c>
      <c r="H103" s="57">
        <v>1083.81</v>
      </c>
      <c r="I103" s="57">
        <v>4651</v>
      </c>
      <c r="J103" s="57">
        <v>0</v>
      </c>
      <c r="K103" s="57">
        <v>50.408003100000002</v>
      </c>
      <c r="L103" s="58">
        <v>0</v>
      </c>
      <c r="M103" s="58">
        <v>8.6999999999999994E-3</v>
      </c>
      <c r="N103" s="58">
        <v>5.0000000000000001E-4</v>
      </c>
    </row>
    <row r="104" spans="1:14">
      <c r="A104" t="s">
        <v>1279</v>
      </c>
      <c r="B104" t="s">
        <v>1280</v>
      </c>
      <c r="C104" t="s">
        <v>96</v>
      </c>
      <c r="D104" t="s">
        <v>108</v>
      </c>
      <c r="E104" t="s">
        <v>1281</v>
      </c>
      <c r="F104" t="s">
        <v>1278</v>
      </c>
      <c r="G104" t="s">
        <v>98</v>
      </c>
      <c r="H104" s="57">
        <v>259.27</v>
      </c>
      <c r="I104" s="57">
        <v>19210</v>
      </c>
      <c r="J104" s="57">
        <v>0</v>
      </c>
      <c r="K104" s="57">
        <v>49.805767000000003</v>
      </c>
      <c r="L104" s="58">
        <v>0</v>
      </c>
      <c r="M104" s="58">
        <v>8.6E-3</v>
      </c>
      <c r="N104" s="58">
        <v>5.0000000000000001E-4</v>
      </c>
    </row>
    <row r="105" spans="1:14">
      <c r="A105" t="s">
        <v>1282</v>
      </c>
      <c r="B105" t="s">
        <v>1283</v>
      </c>
      <c r="C105" t="s">
        <v>96</v>
      </c>
      <c r="D105" t="s">
        <v>108</v>
      </c>
      <c r="E105" t="s">
        <v>1284</v>
      </c>
      <c r="F105" t="s">
        <v>1278</v>
      </c>
      <c r="G105" t="s">
        <v>98</v>
      </c>
      <c r="H105" s="57">
        <v>728.57</v>
      </c>
      <c r="I105" s="57">
        <v>6799</v>
      </c>
      <c r="J105" s="57">
        <v>0</v>
      </c>
      <c r="K105" s="57">
        <v>49.535474299999997</v>
      </c>
      <c r="L105" s="58">
        <v>0</v>
      </c>
      <c r="M105" s="58">
        <v>8.6E-3</v>
      </c>
      <c r="N105" s="58">
        <v>5.0000000000000001E-4</v>
      </c>
    </row>
    <row r="106" spans="1:14">
      <c r="A106" t="s">
        <v>1285</v>
      </c>
      <c r="B106" t="s">
        <v>1286</v>
      </c>
      <c r="C106" t="s">
        <v>96</v>
      </c>
      <c r="D106" t="s">
        <v>108</v>
      </c>
      <c r="E106" t="s">
        <v>1287</v>
      </c>
      <c r="F106" t="s">
        <v>110</v>
      </c>
      <c r="G106" t="s">
        <v>98</v>
      </c>
      <c r="H106" s="57">
        <v>71.58</v>
      </c>
      <c r="I106" s="57">
        <v>30260</v>
      </c>
      <c r="J106" s="57">
        <v>0</v>
      </c>
      <c r="K106" s="57">
        <v>21.660108000000001</v>
      </c>
      <c r="L106" s="58">
        <v>0</v>
      </c>
      <c r="M106" s="58">
        <v>3.8E-3</v>
      </c>
      <c r="N106" s="58">
        <v>2.0000000000000001E-4</v>
      </c>
    </row>
    <row r="107" spans="1:14">
      <c r="A107" t="s">
        <v>1288</v>
      </c>
      <c r="B107" t="s">
        <v>1289</v>
      </c>
      <c r="C107" t="s">
        <v>96</v>
      </c>
      <c r="D107" t="s">
        <v>108</v>
      </c>
      <c r="E107" t="s">
        <v>1290</v>
      </c>
      <c r="F107" t="s">
        <v>111</v>
      </c>
      <c r="G107" t="s">
        <v>98</v>
      </c>
      <c r="H107" s="57">
        <v>258.23</v>
      </c>
      <c r="I107" s="57">
        <v>509.6</v>
      </c>
      <c r="J107" s="57">
        <v>0</v>
      </c>
      <c r="K107" s="57">
        <v>1.3159400800000001</v>
      </c>
      <c r="L107" s="58">
        <v>0</v>
      </c>
      <c r="M107" s="58">
        <v>2.0000000000000001E-4</v>
      </c>
      <c r="N107" s="58">
        <v>0</v>
      </c>
    </row>
    <row r="108" spans="1:14">
      <c r="A108" t="s">
        <v>1291</v>
      </c>
      <c r="B108" t="s">
        <v>1292</v>
      </c>
      <c r="C108" t="s">
        <v>96</v>
      </c>
      <c r="D108" t="s">
        <v>108</v>
      </c>
      <c r="E108" t="s">
        <v>1293</v>
      </c>
      <c r="F108" t="s">
        <v>111</v>
      </c>
      <c r="G108" t="s">
        <v>98</v>
      </c>
      <c r="H108" s="57">
        <v>510.98</v>
      </c>
      <c r="I108" s="57">
        <v>1320</v>
      </c>
      <c r="J108" s="57">
        <v>0</v>
      </c>
      <c r="K108" s="57">
        <v>6.744936</v>
      </c>
      <c r="L108" s="58">
        <v>0</v>
      </c>
      <c r="M108" s="58">
        <v>1.1999999999999999E-3</v>
      </c>
      <c r="N108" s="58">
        <v>1E-4</v>
      </c>
    </row>
    <row r="109" spans="1:14">
      <c r="A109" t="s">
        <v>1294</v>
      </c>
      <c r="B109" t="s">
        <v>1295</v>
      </c>
      <c r="C109" t="s">
        <v>96</v>
      </c>
      <c r="D109" t="s">
        <v>108</v>
      </c>
      <c r="E109" t="s">
        <v>1296</v>
      </c>
      <c r="F109" t="s">
        <v>112</v>
      </c>
      <c r="G109" t="s">
        <v>98</v>
      </c>
      <c r="H109" s="57">
        <v>81.81</v>
      </c>
      <c r="I109" s="57">
        <v>7011</v>
      </c>
      <c r="J109" s="57">
        <v>0</v>
      </c>
      <c r="K109" s="57">
        <v>5.7356990999999997</v>
      </c>
      <c r="L109" s="58">
        <v>0</v>
      </c>
      <c r="M109" s="58">
        <v>1E-3</v>
      </c>
      <c r="N109" s="58">
        <v>1E-4</v>
      </c>
    </row>
    <row r="110" spans="1:14">
      <c r="A110" t="s">
        <v>1297</v>
      </c>
      <c r="B110" t="s">
        <v>1298</v>
      </c>
      <c r="C110" t="s">
        <v>96</v>
      </c>
      <c r="D110" t="s">
        <v>108</v>
      </c>
      <c r="E110" t="s">
        <v>1299</v>
      </c>
      <c r="F110" t="s">
        <v>112</v>
      </c>
      <c r="G110" t="s">
        <v>98</v>
      </c>
      <c r="H110" s="57">
        <v>3.96</v>
      </c>
      <c r="I110" s="57">
        <v>11150</v>
      </c>
      <c r="J110" s="57">
        <v>0</v>
      </c>
      <c r="K110" s="57">
        <v>0.44153999999999999</v>
      </c>
      <c r="L110" s="58">
        <v>0</v>
      </c>
      <c r="M110" s="58">
        <v>1E-4</v>
      </c>
      <c r="N110" s="58">
        <v>0</v>
      </c>
    </row>
    <row r="111" spans="1:14">
      <c r="A111" t="s">
        <v>1300</v>
      </c>
      <c r="B111" t="s">
        <v>1301</v>
      </c>
      <c r="C111" t="s">
        <v>96</v>
      </c>
      <c r="D111" t="s">
        <v>108</v>
      </c>
      <c r="E111" t="s">
        <v>1302</v>
      </c>
      <c r="F111" t="s">
        <v>113</v>
      </c>
      <c r="G111" t="s">
        <v>98</v>
      </c>
      <c r="H111" s="57">
        <v>1912.73</v>
      </c>
      <c r="I111" s="57">
        <v>1798</v>
      </c>
      <c r="J111" s="57">
        <v>0</v>
      </c>
      <c r="K111" s="57">
        <v>34.390885400000002</v>
      </c>
      <c r="L111" s="58">
        <v>0</v>
      </c>
      <c r="M111" s="58">
        <v>6.0000000000000001E-3</v>
      </c>
      <c r="N111" s="58">
        <v>4.0000000000000002E-4</v>
      </c>
    </row>
    <row r="112" spans="1:14">
      <c r="A112" t="s">
        <v>1303</v>
      </c>
      <c r="B112" t="s">
        <v>1304</v>
      </c>
      <c r="C112" t="s">
        <v>96</v>
      </c>
      <c r="D112" t="s">
        <v>108</v>
      </c>
      <c r="E112" t="s">
        <v>551</v>
      </c>
      <c r="F112" t="s">
        <v>113</v>
      </c>
      <c r="G112" t="s">
        <v>98</v>
      </c>
      <c r="H112" s="57">
        <v>1692.28</v>
      </c>
      <c r="I112" s="57">
        <v>1494</v>
      </c>
      <c r="J112" s="57">
        <v>0</v>
      </c>
      <c r="K112" s="57">
        <v>25.282663199999998</v>
      </c>
      <c r="L112" s="58">
        <v>0</v>
      </c>
      <c r="M112" s="58">
        <v>4.4000000000000003E-3</v>
      </c>
      <c r="N112" s="58">
        <v>2.9999999999999997E-4</v>
      </c>
    </row>
    <row r="113" spans="1:14">
      <c r="A113" s="59" t="s">
        <v>1305</v>
      </c>
      <c r="B113" s="108" t="s">
        <v>3259</v>
      </c>
      <c r="C113" s="108" t="s">
        <v>3259</v>
      </c>
      <c r="D113" s="109" t="s">
        <v>3259</v>
      </c>
      <c r="E113" s="109" t="s">
        <v>3259</v>
      </c>
      <c r="F113" s="109" t="s">
        <v>3259</v>
      </c>
      <c r="G113" s="109" t="s">
        <v>3259</v>
      </c>
      <c r="H113" s="61">
        <v>62364.12</v>
      </c>
      <c r="I113" s="109" t="s">
        <v>3259</v>
      </c>
      <c r="J113" s="61">
        <v>0.39312000000000002</v>
      </c>
      <c r="K113" s="61">
        <v>261.81060887611221</v>
      </c>
      <c r="L113" s="109" t="s">
        <v>3259</v>
      </c>
      <c r="M113" s="60">
        <v>4.5400000000000003E-2</v>
      </c>
      <c r="N113" s="60">
        <v>2.7000000000000001E-3</v>
      </c>
    </row>
    <row r="114" spans="1:14">
      <c r="A114" t="s">
        <v>1306</v>
      </c>
      <c r="B114" t="s">
        <v>1307</v>
      </c>
      <c r="C114" t="s">
        <v>96</v>
      </c>
      <c r="D114" t="s">
        <v>108</v>
      </c>
      <c r="E114" t="s">
        <v>1308</v>
      </c>
      <c r="F114" t="s">
        <v>1128</v>
      </c>
      <c r="G114" t="s">
        <v>98</v>
      </c>
      <c r="H114" s="57">
        <v>127.08</v>
      </c>
      <c r="I114" s="57">
        <v>113.3</v>
      </c>
      <c r="J114" s="57">
        <v>0</v>
      </c>
      <c r="K114" s="57">
        <v>0.14398163999999999</v>
      </c>
      <c r="L114" s="58">
        <v>0</v>
      </c>
      <c r="M114" s="58">
        <v>0</v>
      </c>
      <c r="N114" s="58">
        <v>0</v>
      </c>
    </row>
    <row r="115" spans="1:14">
      <c r="A115" t="s">
        <v>1309</v>
      </c>
      <c r="B115" t="s">
        <v>1310</v>
      </c>
      <c r="C115" t="s">
        <v>96</v>
      </c>
      <c r="D115" t="s">
        <v>108</v>
      </c>
      <c r="E115" t="s">
        <v>1311</v>
      </c>
      <c r="F115" t="s">
        <v>313</v>
      </c>
      <c r="G115" t="s">
        <v>98</v>
      </c>
      <c r="H115" s="57">
        <v>161.02000000000001</v>
      </c>
      <c r="I115" s="57">
        <v>2602</v>
      </c>
      <c r="J115" s="57">
        <v>0</v>
      </c>
      <c r="K115" s="57">
        <v>4.1897403999999998</v>
      </c>
      <c r="L115" s="58">
        <v>0</v>
      </c>
      <c r="M115" s="58">
        <v>6.9999999999999999E-4</v>
      </c>
      <c r="N115" s="58">
        <v>0</v>
      </c>
    </row>
    <row r="116" spans="1:14">
      <c r="A116" t="s">
        <v>1312</v>
      </c>
      <c r="B116" t="s">
        <v>1313</v>
      </c>
      <c r="C116" t="s">
        <v>96</v>
      </c>
      <c r="D116" t="s">
        <v>108</v>
      </c>
      <c r="E116" t="s">
        <v>799</v>
      </c>
      <c r="F116" t="s">
        <v>660</v>
      </c>
      <c r="G116" t="s">
        <v>98</v>
      </c>
      <c r="H116" s="57">
        <v>24.97</v>
      </c>
      <c r="I116" s="57">
        <v>5400</v>
      </c>
      <c r="J116" s="57">
        <v>0</v>
      </c>
      <c r="K116" s="57">
        <v>1.3483799999999999</v>
      </c>
      <c r="L116" s="58">
        <v>0</v>
      </c>
      <c r="M116" s="58">
        <v>2.0000000000000001E-4</v>
      </c>
      <c r="N116" s="58">
        <v>0</v>
      </c>
    </row>
    <row r="117" spans="1:14">
      <c r="A117" t="s">
        <v>1314</v>
      </c>
      <c r="B117" t="s">
        <v>1315</v>
      </c>
      <c r="C117" t="s">
        <v>96</v>
      </c>
      <c r="D117" t="s">
        <v>108</v>
      </c>
      <c r="E117" t="s">
        <v>1316</v>
      </c>
      <c r="F117" t="s">
        <v>660</v>
      </c>
      <c r="G117" t="s">
        <v>98</v>
      </c>
      <c r="H117" s="57">
        <v>257.69</v>
      </c>
      <c r="I117" s="57">
        <v>1600</v>
      </c>
      <c r="J117" s="57">
        <v>0</v>
      </c>
      <c r="K117" s="57">
        <v>4.1230399999999996</v>
      </c>
      <c r="L117" s="58">
        <v>0</v>
      </c>
      <c r="M117" s="58">
        <v>6.9999999999999999E-4</v>
      </c>
      <c r="N117" s="58">
        <v>0</v>
      </c>
    </row>
    <row r="118" spans="1:14">
      <c r="A118" t="s">
        <v>1317</v>
      </c>
      <c r="B118" t="s">
        <v>1318</v>
      </c>
      <c r="C118" t="s">
        <v>96</v>
      </c>
      <c r="D118" t="s">
        <v>108</v>
      </c>
      <c r="E118" t="s">
        <v>1319</v>
      </c>
      <c r="F118" t="s">
        <v>660</v>
      </c>
      <c r="G118" t="s">
        <v>98</v>
      </c>
      <c r="H118" s="57">
        <v>294.95999999999998</v>
      </c>
      <c r="I118" s="57">
        <v>720.6</v>
      </c>
      <c r="J118" s="57">
        <v>0</v>
      </c>
      <c r="K118" s="57">
        <v>2.12548176</v>
      </c>
      <c r="L118" s="58">
        <v>0</v>
      </c>
      <c r="M118" s="58">
        <v>4.0000000000000002E-4</v>
      </c>
      <c r="N118" s="58">
        <v>0</v>
      </c>
    </row>
    <row r="119" spans="1:14">
      <c r="A119" t="s">
        <v>1320</v>
      </c>
      <c r="B119" t="s">
        <v>1321</v>
      </c>
      <c r="C119" t="s">
        <v>96</v>
      </c>
      <c r="D119" t="s">
        <v>108</v>
      </c>
      <c r="E119" t="s">
        <v>1322</v>
      </c>
      <c r="F119" t="s">
        <v>660</v>
      </c>
      <c r="G119" t="s">
        <v>98</v>
      </c>
      <c r="H119" s="57">
        <v>278.54000000000002</v>
      </c>
      <c r="I119" s="57">
        <v>576.70000000000005</v>
      </c>
      <c r="J119" s="57">
        <v>0</v>
      </c>
      <c r="K119" s="57">
        <v>1.6063401799999999</v>
      </c>
      <c r="L119" s="58">
        <v>0</v>
      </c>
      <c r="M119" s="58">
        <v>2.9999999999999997E-4</v>
      </c>
      <c r="N119" s="58">
        <v>0</v>
      </c>
    </row>
    <row r="120" spans="1:14">
      <c r="A120" t="s">
        <v>1323</v>
      </c>
      <c r="B120" t="s">
        <v>1324</v>
      </c>
      <c r="C120" t="s">
        <v>96</v>
      </c>
      <c r="D120" t="s">
        <v>108</v>
      </c>
      <c r="E120" t="s">
        <v>1325</v>
      </c>
      <c r="F120" t="s">
        <v>583</v>
      </c>
      <c r="G120" t="s">
        <v>98</v>
      </c>
      <c r="H120" s="57">
        <v>2881.35</v>
      </c>
      <c r="I120" s="57">
        <v>145.80000000000001</v>
      </c>
      <c r="J120" s="57">
        <v>0</v>
      </c>
      <c r="K120" s="57">
        <v>4.2010082999999998</v>
      </c>
      <c r="L120" s="58">
        <v>0</v>
      </c>
      <c r="M120" s="58">
        <v>6.9999999999999999E-4</v>
      </c>
      <c r="N120" s="58">
        <v>0</v>
      </c>
    </row>
    <row r="121" spans="1:14">
      <c r="A121" t="s">
        <v>1326</v>
      </c>
      <c r="B121" t="s">
        <v>1327</v>
      </c>
      <c r="C121" t="s">
        <v>96</v>
      </c>
      <c r="D121" t="s">
        <v>108</v>
      </c>
      <c r="E121" t="s">
        <v>1328</v>
      </c>
      <c r="F121" t="s">
        <v>1329</v>
      </c>
      <c r="G121" t="s">
        <v>98</v>
      </c>
      <c r="H121" s="57">
        <v>85.51</v>
      </c>
      <c r="I121" s="57">
        <v>2227</v>
      </c>
      <c r="J121" s="57">
        <v>0</v>
      </c>
      <c r="K121" s="57">
        <v>1.9043076999999999</v>
      </c>
      <c r="L121" s="58">
        <v>0</v>
      </c>
      <c r="M121" s="58">
        <v>2.9999999999999997E-4</v>
      </c>
      <c r="N121" s="58">
        <v>0</v>
      </c>
    </row>
    <row r="122" spans="1:14">
      <c r="A122" t="s">
        <v>1330</v>
      </c>
      <c r="B122" t="s">
        <v>1331</v>
      </c>
      <c r="C122" t="s">
        <v>96</v>
      </c>
      <c r="D122" t="s">
        <v>108</v>
      </c>
      <c r="E122" t="s">
        <v>1332</v>
      </c>
      <c r="F122" t="s">
        <v>537</v>
      </c>
      <c r="G122" t="s">
        <v>98</v>
      </c>
      <c r="H122" s="57">
        <v>63.41</v>
      </c>
      <c r="I122" s="57">
        <v>29590</v>
      </c>
      <c r="J122" s="57">
        <v>0</v>
      </c>
      <c r="K122" s="57">
        <v>18.763019</v>
      </c>
      <c r="L122" s="58">
        <v>0</v>
      </c>
      <c r="M122" s="58">
        <v>3.3E-3</v>
      </c>
      <c r="N122" s="58">
        <v>2.0000000000000001E-4</v>
      </c>
    </row>
    <row r="123" spans="1:14">
      <c r="A123" t="s">
        <v>1333</v>
      </c>
      <c r="B123" t="s">
        <v>1334</v>
      </c>
      <c r="C123" t="s">
        <v>96</v>
      </c>
      <c r="D123" t="s">
        <v>108</v>
      </c>
      <c r="E123" t="s">
        <v>1335</v>
      </c>
      <c r="F123" t="s">
        <v>537</v>
      </c>
      <c r="G123" t="s">
        <v>98</v>
      </c>
      <c r="H123" s="57">
        <v>1.97</v>
      </c>
      <c r="I123" s="57">
        <v>164.4</v>
      </c>
      <c r="J123" s="57">
        <v>0</v>
      </c>
      <c r="K123" s="57">
        <v>3.2386799999999999E-3</v>
      </c>
      <c r="L123" s="58">
        <v>0</v>
      </c>
      <c r="M123" s="58">
        <v>0</v>
      </c>
      <c r="N123" s="58">
        <v>0</v>
      </c>
    </row>
    <row r="124" spans="1:14">
      <c r="A124" t="s">
        <v>1336</v>
      </c>
      <c r="B124" t="s">
        <v>1337</v>
      </c>
      <c r="C124" t="s">
        <v>96</v>
      </c>
      <c r="D124" t="s">
        <v>108</v>
      </c>
      <c r="E124" t="s">
        <v>1338</v>
      </c>
      <c r="F124" t="s">
        <v>537</v>
      </c>
      <c r="G124" t="s">
        <v>98</v>
      </c>
      <c r="H124" s="57">
        <v>42.27</v>
      </c>
      <c r="I124" s="57">
        <v>2774.000031</v>
      </c>
      <c r="J124" s="57">
        <v>0</v>
      </c>
      <c r="K124" s="57">
        <v>1.1725698131036999</v>
      </c>
      <c r="L124" s="58">
        <v>0</v>
      </c>
      <c r="M124" s="58">
        <v>2.0000000000000001E-4</v>
      </c>
      <c r="N124" s="58">
        <v>0</v>
      </c>
    </row>
    <row r="125" spans="1:14">
      <c r="A125" t="s">
        <v>1339</v>
      </c>
      <c r="B125" t="s">
        <v>1340</v>
      </c>
      <c r="C125" t="s">
        <v>96</v>
      </c>
      <c r="D125" t="s">
        <v>108</v>
      </c>
      <c r="E125" t="s">
        <v>793</v>
      </c>
      <c r="F125" t="s">
        <v>537</v>
      </c>
      <c r="G125" t="s">
        <v>98</v>
      </c>
      <c r="H125" s="57">
        <v>1300.8499999999999</v>
      </c>
      <c r="I125" s="57">
        <v>420.000001</v>
      </c>
      <c r="J125" s="57">
        <v>0</v>
      </c>
      <c r="K125" s="57">
        <v>5.4635700130084999</v>
      </c>
      <c r="L125" s="58">
        <v>0</v>
      </c>
      <c r="M125" s="58">
        <v>8.9999999999999998E-4</v>
      </c>
      <c r="N125" s="58">
        <v>1E-4</v>
      </c>
    </row>
    <row r="126" spans="1:14">
      <c r="A126" t="s">
        <v>1341</v>
      </c>
      <c r="B126" t="s">
        <v>1342</v>
      </c>
      <c r="C126" t="s">
        <v>96</v>
      </c>
      <c r="D126" t="s">
        <v>108</v>
      </c>
      <c r="E126" t="s">
        <v>1343</v>
      </c>
      <c r="F126" t="s">
        <v>537</v>
      </c>
      <c r="G126" t="s">
        <v>98</v>
      </c>
      <c r="H126" s="57">
        <v>295.60000000000002</v>
      </c>
      <c r="I126" s="57">
        <v>3575</v>
      </c>
      <c r="J126" s="57">
        <v>0</v>
      </c>
      <c r="K126" s="57">
        <v>10.5677</v>
      </c>
      <c r="L126" s="58">
        <v>0</v>
      </c>
      <c r="M126" s="58">
        <v>1.8E-3</v>
      </c>
      <c r="N126" s="58">
        <v>1E-4</v>
      </c>
    </row>
    <row r="127" spans="1:14">
      <c r="A127" t="s">
        <v>1344</v>
      </c>
      <c r="B127" t="s">
        <v>1345</v>
      </c>
      <c r="C127" t="s">
        <v>96</v>
      </c>
      <c r="D127" t="s">
        <v>108</v>
      </c>
      <c r="E127" t="s">
        <v>1346</v>
      </c>
      <c r="F127" t="s">
        <v>1347</v>
      </c>
      <c r="G127" t="s">
        <v>98</v>
      </c>
      <c r="H127" s="57">
        <v>43.03</v>
      </c>
      <c r="I127" s="57">
        <v>1558</v>
      </c>
      <c r="J127" s="57">
        <v>0</v>
      </c>
      <c r="K127" s="57">
        <v>0.67040739999999999</v>
      </c>
      <c r="L127" s="58">
        <v>0</v>
      </c>
      <c r="M127" s="58">
        <v>1E-4</v>
      </c>
      <c r="N127" s="58">
        <v>0</v>
      </c>
    </row>
    <row r="128" spans="1:14">
      <c r="A128" t="s">
        <v>1348</v>
      </c>
      <c r="B128" t="s">
        <v>1349</v>
      </c>
      <c r="C128" t="s">
        <v>96</v>
      </c>
      <c r="D128" t="s">
        <v>108</v>
      </c>
      <c r="E128" t="s">
        <v>1350</v>
      </c>
      <c r="F128" t="s">
        <v>1347</v>
      </c>
      <c r="G128" t="s">
        <v>98</v>
      </c>
      <c r="H128" s="57">
        <v>169.13</v>
      </c>
      <c r="I128" s="57">
        <v>627.29999999999995</v>
      </c>
      <c r="J128" s="57">
        <v>0</v>
      </c>
      <c r="K128" s="57">
        <v>1.06095249</v>
      </c>
      <c r="L128" s="58">
        <v>0</v>
      </c>
      <c r="M128" s="58">
        <v>2.0000000000000001E-4</v>
      </c>
      <c r="N128" s="58">
        <v>0</v>
      </c>
    </row>
    <row r="129" spans="1:14">
      <c r="A129" t="s">
        <v>1351</v>
      </c>
      <c r="B129" t="s">
        <v>1352</v>
      </c>
      <c r="C129" t="s">
        <v>96</v>
      </c>
      <c r="D129" t="s">
        <v>108</v>
      </c>
      <c r="E129" t="s">
        <v>1353</v>
      </c>
      <c r="F129" t="s">
        <v>103</v>
      </c>
      <c r="G129" t="s">
        <v>98</v>
      </c>
      <c r="H129" s="57">
        <v>177.3</v>
      </c>
      <c r="I129" s="57">
        <v>2300</v>
      </c>
      <c r="J129" s="57">
        <v>0</v>
      </c>
      <c r="K129" s="57">
        <v>4.0778999999999996</v>
      </c>
      <c r="L129" s="58">
        <v>0</v>
      </c>
      <c r="M129" s="58">
        <v>6.9999999999999999E-4</v>
      </c>
      <c r="N129" s="58">
        <v>0</v>
      </c>
    </row>
    <row r="130" spans="1:14">
      <c r="A130" t="s">
        <v>1354</v>
      </c>
      <c r="B130" t="s">
        <v>1355</v>
      </c>
      <c r="C130" t="s">
        <v>96</v>
      </c>
      <c r="D130" t="s">
        <v>108</v>
      </c>
      <c r="E130" t="s">
        <v>1356</v>
      </c>
      <c r="F130" t="s">
        <v>103</v>
      </c>
      <c r="G130" t="s">
        <v>98</v>
      </c>
      <c r="H130" s="57">
        <v>41.26</v>
      </c>
      <c r="I130" s="57">
        <v>9550</v>
      </c>
      <c r="J130" s="57">
        <v>0</v>
      </c>
      <c r="K130" s="57">
        <v>3.9403299999999999</v>
      </c>
      <c r="L130" s="58">
        <v>0</v>
      </c>
      <c r="M130" s="58">
        <v>6.9999999999999999E-4</v>
      </c>
      <c r="N130" s="58">
        <v>0</v>
      </c>
    </row>
    <row r="131" spans="1:14">
      <c r="A131" t="s">
        <v>1357</v>
      </c>
      <c r="B131" t="s">
        <v>1358</v>
      </c>
      <c r="C131" t="s">
        <v>96</v>
      </c>
      <c r="D131" t="s">
        <v>108</v>
      </c>
      <c r="E131" t="s">
        <v>532</v>
      </c>
      <c r="F131" t="s">
        <v>103</v>
      </c>
      <c r="G131" t="s">
        <v>98</v>
      </c>
      <c r="H131" s="57">
        <v>20228.63</v>
      </c>
      <c r="I131" s="57">
        <v>65.599999999999994</v>
      </c>
      <c r="J131" s="57">
        <v>0</v>
      </c>
      <c r="K131" s="57">
        <v>13.26998128</v>
      </c>
      <c r="L131" s="58">
        <v>0</v>
      </c>
      <c r="M131" s="58">
        <v>2.3E-3</v>
      </c>
      <c r="N131" s="58">
        <v>1E-4</v>
      </c>
    </row>
    <row r="132" spans="1:14">
      <c r="A132" t="s">
        <v>1359</v>
      </c>
      <c r="B132" t="s">
        <v>1360</v>
      </c>
      <c r="C132" t="s">
        <v>96</v>
      </c>
      <c r="D132" t="s">
        <v>108</v>
      </c>
      <c r="E132" t="s">
        <v>1361</v>
      </c>
      <c r="F132" t="s">
        <v>103</v>
      </c>
      <c r="G132" t="s">
        <v>98</v>
      </c>
      <c r="H132" s="57">
        <v>974.33</v>
      </c>
      <c r="I132" s="57">
        <v>507.8</v>
      </c>
      <c r="J132" s="57">
        <v>0</v>
      </c>
      <c r="K132" s="57">
        <v>4.9476477399999998</v>
      </c>
      <c r="L132" s="58">
        <v>0</v>
      </c>
      <c r="M132" s="58">
        <v>8.9999999999999998E-4</v>
      </c>
      <c r="N132" s="58">
        <v>1E-4</v>
      </c>
    </row>
    <row r="133" spans="1:14">
      <c r="A133" t="s">
        <v>1362</v>
      </c>
      <c r="B133" t="s">
        <v>1363</v>
      </c>
      <c r="C133" t="s">
        <v>96</v>
      </c>
      <c r="D133" t="s">
        <v>108</v>
      </c>
      <c r="E133" t="s">
        <v>663</v>
      </c>
      <c r="F133" t="s">
        <v>103</v>
      </c>
      <c r="G133" t="s">
        <v>98</v>
      </c>
      <c r="H133" s="57">
        <v>138.11000000000001</v>
      </c>
      <c r="I133" s="57">
        <v>4.9000000000000004</v>
      </c>
      <c r="J133" s="57">
        <v>0</v>
      </c>
      <c r="K133" s="57">
        <v>6.7673899999999999E-3</v>
      </c>
      <c r="L133" s="58">
        <v>0</v>
      </c>
      <c r="M133" s="58">
        <v>0</v>
      </c>
      <c r="N133" s="58">
        <v>0</v>
      </c>
    </row>
    <row r="134" spans="1:14">
      <c r="A134" t="s">
        <v>1364</v>
      </c>
      <c r="B134" t="s">
        <v>1365</v>
      </c>
      <c r="C134" t="s">
        <v>96</v>
      </c>
      <c r="D134" t="s">
        <v>108</v>
      </c>
      <c r="E134" t="s">
        <v>1366</v>
      </c>
      <c r="F134" t="s">
        <v>1077</v>
      </c>
      <c r="G134" t="s">
        <v>98</v>
      </c>
      <c r="H134" s="57">
        <v>204.93</v>
      </c>
      <c r="I134" s="57">
        <v>1336</v>
      </c>
      <c r="J134" s="57">
        <v>0</v>
      </c>
      <c r="K134" s="57">
        <v>2.7378648000000001</v>
      </c>
      <c r="L134" s="58">
        <v>0</v>
      </c>
      <c r="M134" s="58">
        <v>5.0000000000000001E-4</v>
      </c>
      <c r="N134" s="58">
        <v>0</v>
      </c>
    </row>
    <row r="135" spans="1:14">
      <c r="A135" t="s">
        <v>1367</v>
      </c>
      <c r="B135" t="s">
        <v>1368</v>
      </c>
      <c r="C135" t="s">
        <v>96</v>
      </c>
      <c r="D135" t="s">
        <v>108</v>
      </c>
      <c r="E135" t="s">
        <v>1369</v>
      </c>
      <c r="F135" t="s">
        <v>1370</v>
      </c>
      <c r="G135" t="s">
        <v>98</v>
      </c>
      <c r="H135" s="57">
        <v>281.79000000000002</v>
      </c>
      <c r="I135" s="57">
        <v>574</v>
      </c>
      <c r="J135" s="57">
        <v>0</v>
      </c>
      <c r="K135" s="57">
        <v>1.6174746</v>
      </c>
      <c r="L135" s="58">
        <v>0</v>
      </c>
      <c r="M135" s="58">
        <v>2.9999999999999997E-4</v>
      </c>
      <c r="N135" s="58">
        <v>0</v>
      </c>
    </row>
    <row r="136" spans="1:14">
      <c r="A136" t="s">
        <v>1371</v>
      </c>
      <c r="B136" t="s">
        <v>1372</v>
      </c>
      <c r="C136" t="s">
        <v>96</v>
      </c>
      <c r="D136" t="s">
        <v>108</v>
      </c>
      <c r="E136" t="s">
        <v>1373</v>
      </c>
      <c r="F136" t="s">
        <v>465</v>
      </c>
      <c r="G136" t="s">
        <v>98</v>
      </c>
      <c r="H136" s="57">
        <v>348.74</v>
      </c>
      <c r="I136" s="57">
        <v>900</v>
      </c>
      <c r="J136" s="57">
        <v>0</v>
      </c>
      <c r="K136" s="57">
        <v>3.1386599999999998</v>
      </c>
      <c r="L136" s="58">
        <v>0</v>
      </c>
      <c r="M136" s="58">
        <v>5.0000000000000001E-4</v>
      </c>
      <c r="N136" s="58">
        <v>0</v>
      </c>
    </row>
    <row r="137" spans="1:14">
      <c r="A137" t="s">
        <v>1374</v>
      </c>
      <c r="B137" t="s">
        <v>1375</v>
      </c>
      <c r="C137" t="s">
        <v>96</v>
      </c>
      <c r="D137" t="s">
        <v>108</v>
      </c>
      <c r="E137" t="s">
        <v>1376</v>
      </c>
      <c r="F137" t="s">
        <v>465</v>
      </c>
      <c r="G137" t="s">
        <v>98</v>
      </c>
      <c r="H137" s="57">
        <v>217.73</v>
      </c>
      <c r="I137" s="57">
        <v>951.2</v>
      </c>
      <c r="J137" s="57">
        <v>0</v>
      </c>
      <c r="K137" s="57">
        <v>2.0710477599999999</v>
      </c>
      <c r="L137" s="58">
        <v>0</v>
      </c>
      <c r="M137" s="58">
        <v>4.0000000000000002E-4</v>
      </c>
      <c r="N137" s="58">
        <v>0</v>
      </c>
    </row>
    <row r="138" spans="1:14">
      <c r="A138" t="s">
        <v>1377</v>
      </c>
      <c r="B138" t="s">
        <v>1378</v>
      </c>
      <c r="C138" t="s">
        <v>96</v>
      </c>
      <c r="D138" t="s">
        <v>108</v>
      </c>
      <c r="E138" t="s">
        <v>1379</v>
      </c>
      <c r="F138" t="s">
        <v>465</v>
      </c>
      <c r="G138" t="s">
        <v>98</v>
      </c>
      <c r="H138" s="57">
        <v>95.13</v>
      </c>
      <c r="I138" s="57">
        <v>417.2</v>
      </c>
      <c r="J138" s="57">
        <v>0</v>
      </c>
      <c r="K138" s="57">
        <v>0.39688235999999999</v>
      </c>
      <c r="L138" s="58">
        <v>0</v>
      </c>
      <c r="M138" s="58">
        <v>1E-4</v>
      </c>
      <c r="N138" s="58">
        <v>0</v>
      </c>
    </row>
    <row r="139" spans="1:14">
      <c r="A139" t="s">
        <v>1380</v>
      </c>
      <c r="B139" t="s">
        <v>1381</v>
      </c>
      <c r="C139" t="s">
        <v>96</v>
      </c>
      <c r="D139" t="s">
        <v>108</v>
      </c>
      <c r="E139" t="s">
        <v>1382</v>
      </c>
      <c r="F139" t="s">
        <v>465</v>
      </c>
      <c r="G139" t="s">
        <v>98</v>
      </c>
      <c r="H139" s="57">
        <v>1660.86</v>
      </c>
      <c r="I139" s="57">
        <v>1100</v>
      </c>
      <c r="J139" s="57">
        <v>0.27975</v>
      </c>
      <c r="K139" s="57">
        <v>18.549209999999999</v>
      </c>
      <c r="L139" s="58">
        <v>0</v>
      </c>
      <c r="M139" s="58">
        <v>3.2000000000000002E-3</v>
      </c>
      <c r="N139" s="58">
        <v>2.0000000000000001E-4</v>
      </c>
    </row>
    <row r="140" spans="1:14">
      <c r="A140" t="s">
        <v>1383</v>
      </c>
      <c r="B140" t="s">
        <v>1384</v>
      </c>
      <c r="C140" t="s">
        <v>96</v>
      </c>
      <c r="D140" t="s">
        <v>108</v>
      </c>
      <c r="E140" t="s">
        <v>1385</v>
      </c>
      <c r="F140" t="s">
        <v>465</v>
      </c>
      <c r="G140" t="s">
        <v>98</v>
      </c>
      <c r="H140" s="57">
        <v>208.71</v>
      </c>
      <c r="I140" s="57">
        <v>3813</v>
      </c>
      <c r="J140" s="57">
        <v>0</v>
      </c>
      <c r="K140" s="57">
        <v>7.9581122999999998</v>
      </c>
      <c r="L140" s="58">
        <v>0</v>
      </c>
      <c r="M140" s="58">
        <v>1.4E-3</v>
      </c>
      <c r="N140" s="58">
        <v>1E-4</v>
      </c>
    </row>
    <row r="141" spans="1:14">
      <c r="A141" t="s">
        <v>1386</v>
      </c>
      <c r="B141" t="s">
        <v>1387</v>
      </c>
      <c r="C141" t="s">
        <v>96</v>
      </c>
      <c r="D141" t="s">
        <v>108</v>
      </c>
      <c r="E141" t="s">
        <v>1388</v>
      </c>
      <c r="F141" t="s">
        <v>465</v>
      </c>
      <c r="G141" t="s">
        <v>98</v>
      </c>
      <c r="H141" s="57">
        <v>1066.8</v>
      </c>
      <c r="I141" s="57">
        <v>311.2</v>
      </c>
      <c r="J141" s="57">
        <v>0</v>
      </c>
      <c r="K141" s="57">
        <v>3.3198816</v>
      </c>
      <c r="L141" s="58">
        <v>0</v>
      </c>
      <c r="M141" s="58">
        <v>5.9999999999999995E-4</v>
      </c>
      <c r="N141" s="58">
        <v>0</v>
      </c>
    </row>
    <row r="142" spans="1:14">
      <c r="A142" t="s">
        <v>1389</v>
      </c>
      <c r="B142" t="s">
        <v>1390</v>
      </c>
      <c r="C142" t="s">
        <v>96</v>
      </c>
      <c r="D142" t="s">
        <v>108</v>
      </c>
      <c r="E142" t="s">
        <v>1391</v>
      </c>
      <c r="F142" t="s">
        <v>465</v>
      </c>
      <c r="G142" t="s">
        <v>98</v>
      </c>
      <c r="H142" s="57">
        <v>64.42</v>
      </c>
      <c r="I142" s="57">
        <v>5397</v>
      </c>
      <c r="J142" s="57">
        <v>0</v>
      </c>
      <c r="K142" s="57">
        <v>3.4767473999999998</v>
      </c>
      <c r="L142" s="58">
        <v>0</v>
      </c>
      <c r="M142" s="58">
        <v>5.9999999999999995E-4</v>
      </c>
      <c r="N142" s="58">
        <v>0</v>
      </c>
    </row>
    <row r="143" spans="1:14">
      <c r="A143" t="s">
        <v>1392</v>
      </c>
      <c r="B143" t="s">
        <v>1393</v>
      </c>
      <c r="C143" t="s">
        <v>96</v>
      </c>
      <c r="D143" t="s">
        <v>108</v>
      </c>
      <c r="E143" t="s">
        <v>1394</v>
      </c>
      <c r="F143" t="s">
        <v>465</v>
      </c>
      <c r="G143" t="s">
        <v>98</v>
      </c>
      <c r="H143" s="57">
        <v>252.61</v>
      </c>
      <c r="I143" s="57">
        <v>1035</v>
      </c>
      <c r="J143" s="57">
        <v>0</v>
      </c>
      <c r="K143" s="57">
        <v>2.6145135000000002</v>
      </c>
      <c r="L143" s="58">
        <v>0</v>
      </c>
      <c r="M143" s="58">
        <v>5.0000000000000001E-4</v>
      </c>
      <c r="N143" s="58">
        <v>0</v>
      </c>
    </row>
    <row r="144" spans="1:14">
      <c r="A144" t="s">
        <v>1395</v>
      </c>
      <c r="B144" t="s">
        <v>1396</v>
      </c>
      <c r="C144" t="s">
        <v>96</v>
      </c>
      <c r="D144" t="s">
        <v>108</v>
      </c>
      <c r="E144" t="s">
        <v>1397</v>
      </c>
      <c r="F144" t="s">
        <v>1099</v>
      </c>
      <c r="G144" t="s">
        <v>98</v>
      </c>
      <c r="H144" s="57">
        <v>151.04</v>
      </c>
      <c r="I144" s="57">
        <v>2373</v>
      </c>
      <c r="J144" s="57">
        <v>0</v>
      </c>
      <c r="K144" s="57">
        <v>3.5841791999999999</v>
      </c>
      <c r="L144" s="58">
        <v>0</v>
      </c>
      <c r="M144" s="58">
        <v>5.9999999999999995E-4</v>
      </c>
      <c r="N144" s="58">
        <v>0</v>
      </c>
    </row>
    <row r="145" spans="1:14">
      <c r="A145" t="s">
        <v>1398</v>
      </c>
      <c r="B145" t="s">
        <v>1399</v>
      </c>
      <c r="C145" t="s">
        <v>96</v>
      </c>
      <c r="D145" t="s">
        <v>108</v>
      </c>
      <c r="E145" t="s">
        <v>1400</v>
      </c>
      <c r="F145" t="s">
        <v>1099</v>
      </c>
      <c r="G145" t="s">
        <v>98</v>
      </c>
      <c r="H145" s="57">
        <v>6.37</v>
      </c>
      <c r="I145" s="57">
        <v>14000</v>
      </c>
      <c r="J145" s="57">
        <v>0</v>
      </c>
      <c r="K145" s="57">
        <v>0.89180000000000004</v>
      </c>
      <c r="L145" s="58">
        <v>0</v>
      </c>
      <c r="M145" s="58">
        <v>2.0000000000000001E-4</v>
      </c>
      <c r="N145" s="58">
        <v>0</v>
      </c>
    </row>
    <row r="146" spans="1:14">
      <c r="A146" t="s">
        <v>1401</v>
      </c>
      <c r="B146" t="s">
        <v>1402</v>
      </c>
      <c r="C146" t="s">
        <v>96</v>
      </c>
      <c r="D146" t="s">
        <v>108</v>
      </c>
      <c r="E146" t="s">
        <v>1403</v>
      </c>
      <c r="F146" t="s">
        <v>1099</v>
      </c>
      <c r="G146" t="s">
        <v>98</v>
      </c>
      <c r="H146" s="57">
        <v>109.96</v>
      </c>
      <c r="I146" s="57">
        <v>6480</v>
      </c>
      <c r="J146" s="57">
        <v>0</v>
      </c>
      <c r="K146" s="57">
        <v>7.1254080000000002</v>
      </c>
      <c r="L146" s="58">
        <v>0</v>
      </c>
      <c r="M146" s="58">
        <v>1.1999999999999999E-3</v>
      </c>
      <c r="N146" s="58">
        <v>1E-4</v>
      </c>
    </row>
    <row r="147" spans="1:14">
      <c r="A147" t="s">
        <v>1404</v>
      </c>
      <c r="B147" t="s">
        <v>1405</v>
      </c>
      <c r="C147" t="s">
        <v>96</v>
      </c>
      <c r="D147" t="s">
        <v>108</v>
      </c>
      <c r="E147" t="s">
        <v>1406</v>
      </c>
      <c r="F147" t="s">
        <v>1099</v>
      </c>
      <c r="G147" t="s">
        <v>98</v>
      </c>
      <c r="H147" s="57">
        <v>698.23</v>
      </c>
      <c r="I147" s="57">
        <v>1411</v>
      </c>
      <c r="J147" s="57">
        <v>0</v>
      </c>
      <c r="K147" s="57">
        <v>9.8520252999999993</v>
      </c>
      <c r="L147" s="58">
        <v>0</v>
      </c>
      <c r="M147" s="58">
        <v>1.6999999999999999E-3</v>
      </c>
      <c r="N147" s="58">
        <v>1E-4</v>
      </c>
    </row>
    <row r="148" spans="1:14">
      <c r="A148" t="s">
        <v>1407</v>
      </c>
      <c r="B148" t="s">
        <v>1408</v>
      </c>
      <c r="C148" t="s">
        <v>96</v>
      </c>
      <c r="D148" t="s">
        <v>108</v>
      </c>
      <c r="E148" t="s">
        <v>1409</v>
      </c>
      <c r="F148" t="s">
        <v>1410</v>
      </c>
      <c r="G148" t="s">
        <v>98</v>
      </c>
      <c r="H148" s="57">
        <v>209.37</v>
      </c>
      <c r="I148" s="57">
        <v>710.8</v>
      </c>
      <c r="J148" s="57">
        <v>0</v>
      </c>
      <c r="K148" s="57">
        <v>1.48820196</v>
      </c>
      <c r="L148" s="58">
        <v>0</v>
      </c>
      <c r="M148" s="58">
        <v>2.9999999999999997E-4</v>
      </c>
      <c r="N148" s="58">
        <v>0</v>
      </c>
    </row>
    <row r="149" spans="1:14">
      <c r="A149" t="s">
        <v>1411</v>
      </c>
      <c r="B149" t="s">
        <v>1412</v>
      </c>
      <c r="C149" t="s">
        <v>96</v>
      </c>
      <c r="D149" t="s">
        <v>108</v>
      </c>
      <c r="E149" t="s">
        <v>1413</v>
      </c>
      <c r="F149" t="s">
        <v>601</v>
      </c>
      <c r="G149" t="s">
        <v>98</v>
      </c>
      <c r="H149" s="57">
        <v>103.91</v>
      </c>
      <c r="I149" s="57">
        <v>7000</v>
      </c>
      <c r="J149" s="57">
        <v>0</v>
      </c>
      <c r="K149" s="57">
        <v>7.2736999999999998</v>
      </c>
      <c r="L149" s="58">
        <v>0</v>
      </c>
      <c r="M149" s="58">
        <v>1.2999999999999999E-3</v>
      </c>
      <c r="N149" s="58">
        <v>1E-4</v>
      </c>
    </row>
    <row r="150" spans="1:14">
      <c r="A150" t="s">
        <v>1414</v>
      </c>
      <c r="B150" t="s">
        <v>1415</v>
      </c>
      <c r="C150" t="s">
        <v>96</v>
      </c>
      <c r="D150" t="s">
        <v>108</v>
      </c>
      <c r="E150" t="s">
        <v>1416</v>
      </c>
      <c r="F150" t="s">
        <v>719</v>
      </c>
      <c r="G150" t="s">
        <v>98</v>
      </c>
      <c r="H150" s="57">
        <v>309.23</v>
      </c>
      <c r="I150" s="57">
        <v>468</v>
      </c>
      <c r="J150" s="57">
        <v>0</v>
      </c>
      <c r="K150" s="57">
        <v>1.4471963999999999</v>
      </c>
      <c r="L150" s="58">
        <v>0</v>
      </c>
      <c r="M150" s="58">
        <v>2.9999999999999997E-4</v>
      </c>
      <c r="N150" s="58">
        <v>0</v>
      </c>
    </row>
    <row r="151" spans="1:14">
      <c r="A151" t="s">
        <v>1417</v>
      </c>
      <c r="B151" t="s">
        <v>1418</v>
      </c>
      <c r="C151" t="s">
        <v>96</v>
      </c>
      <c r="D151" t="s">
        <v>108</v>
      </c>
      <c r="E151" t="s">
        <v>1419</v>
      </c>
      <c r="F151" t="s">
        <v>719</v>
      </c>
      <c r="G151" t="s">
        <v>98</v>
      </c>
      <c r="H151" s="57">
        <v>1066.8399999999999</v>
      </c>
      <c r="I151" s="57">
        <v>230.2</v>
      </c>
      <c r="J151" s="57">
        <v>0</v>
      </c>
      <c r="K151" s="57">
        <v>2.4558656800000001</v>
      </c>
      <c r="L151" s="58">
        <v>0</v>
      </c>
      <c r="M151" s="58">
        <v>4.0000000000000002E-4</v>
      </c>
      <c r="N151" s="58">
        <v>0</v>
      </c>
    </row>
    <row r="152" spans="1:14">
      <c r="A152" t="s">
        <v>1420</v>
      </c>
      <c r="B152" t="s">
        <v>1421</v>
      </c>
      <c r="C152" t="s">
        <v>96</v>
      </c>
      <c r="D152" t="s">
        <v>108</v>
      </c>
      <c r="E152" t="s">
        <v>1422</v>
      </c>
      <c r="F152" t="s">
        <v>719</v>
      </c>
      <c r="G152" t="s">
        <v>98</v>
      </c>
      <c r="H152" s="57">
        <v>409.63</v>
      </c>
      <c r="I152" s="57">
        <v>776.5</v>
      </c>
      <c r="J152" s="57">
        <v>0</v>
      </c>
      <c r="K152" s="57">
        <v>3.1807769499999998</v>
      </c>
      <c r="L152" s="58">
        <v>0</v>
      </c>
      <c r="M152" s="58">
        <v>5.9999999999999995E-4</v>
      </c>
      <c r="N152" s="58">
        <v>0</v>
      </c>
    </row>
    <row r="153" spans="1:14">
      <c r="A153" t="s">
        <v>1423</v>
      </c>
      <c r="B153" t="s">
        <v>1424</v>
      </c>
      <c r="C153" t="s">
        <v>96</v>
      </c>
      <c r="D153" t="s">
        <v>108</v>
      </c>
      <c r="E153" t="s">
        <v>1425</v>
      </c>
      <c r="F153" t="s">
        <v>754</v>
      </c>
      <c r="G153" t="s">
        <v>98</v>
      </c>
      <c r="H153" s="57">
        <v>85.96</v>
      </c>
      <c r="I153" s="57">
        <v>11590</v>
      </c>
      <c r="J153" s="57">
        <v>0</v>
      </c>
      <c r="K153" s="57">
        <v>9.962764</v>
      </c>
      <c r="L153" s="58">
        <v>0</v>
      </c>
      <c r="M153" s="58">
        <v>1.6999999999999999E-3</v>
      </c>
      <c r="N153" s="58">
        <v>1E-4</v>
      </c>
    </row>
    <row r="154" spans="1:14">
      <c r="A154" t="s">
        <v>1426</v>
      </c>
      <c r="B154" t="s">
        <v>1427</v>
      </c>
      <c r="C154" t="s">
        <v>96</v>
      </c>
      <c r="D154" t="s">
        <v>108</v>
      </c>
      <c r="E154" t="s">
        <v>1428</v>
      </c>
      <c r="F154" t="s">
        <v>754</v>
      </c>
      <c r="G154" t="s">
        <v>98</v>
      </c>
      <c r="H154" s="57">
        <v>18.09</v>
      </c>
      <c r="I154" s="57">
        <v>19800</v>
      </c>
      <c r="J154" s="57">
        <v>0</v>
      </c>
      <c r="K154" s="57">
        <v>3.58182</v>
      </c>
      <c r="L154" s="58">
        <v>0</v>
      </c>
      <c r="M154" s="58">
        <v>5.9999999999999995E-4</v>
      </c>
      <c r="N154" s="58">
        <v>0</v>
      </c>
    </row>
    <row r="155" spans="1:14">
      <c r="A155" t="s">
        <v>1429</v>
      </c>
      <c r="B155" t="s">
        <v>1430</v>
      </c>
      <c r="C155" t="s">
        <v>96</v>
      </c>
      <c r="D155" t="s">
        <v>108</v>
      </c>
      <c r="E155" t="s">
        <v>1431</v>
      </c>
      <c r="F155" t="s">
        <v>754</v>
      </c>
      <c r="G155" t="s">
        <v>98</v>
      </c>
      <c r="H155" s="57">
        <v>130.56</v>
      </c>
      <c r="I155" s="57">
        <v>233.7</v>
      </c>
      <c r="J155" s="57">
        <v>0</v>
      </c>
      <c r="K155" s="57">
        <v>0.30511872000000001</v>
      </c>
      <c r="L155" s="58">
        <v>0</v>
      </c>
      <c r="M155" s="58">
        <v>1E-4</v>
      </c>
      <c r="N155" s="58">
        <v>0</v>
      </c>
    </row>
    <row r="156" spans="1:14">
      <c r="A156" t="s">
        <v>1432</v>
      </c>
      <c r="B156" t="s">
        <v>1433</v>
      </c>
      <c r="C156" t="s">
        <v>96</v>
      </c>
      <c r="D156" t="s">
        <v>108</v>
      </c>
      <c r="E156" t="s">
        <v>1434</v>
      </c>
      <c r="F156" t="s">
        <v>606</v>
      </c>
      <c r="G156" t="s">
        <v>98</v>
      </c>
      <c r="H156" s="57">
        <v>1262.56</v>
      </c>
      <c r="I156" s="57">
        <v>512</v>
      </c>
      <c r="J156" s="57">
        <v>0</v>
      </c>
      <c r="K156" s="57">
        <v>6.4643072000000004</v>
      </c>
      <c r="L156" s="58">
        <v>0</v>
      </c>
      <c r="M156" s="58">
        <v>1.1000000000000001E-3</v>
      </c>
      <c r="N156" s="58">
        <v>1E-4</v>
      </c>
    </row>
    <row r="157" spans="1:14">
      <c r="A157" t="s">
        <v>1435</v>
      </c>
      <c r="B157" t="s">
        <v>1436</v>
      </c>
      <c r="C157" t="s">
        <v>96</v>
      </c>
      <c r="D157" t="s">
        <v>108</v>
      </c>
      <c r="E157" t="s">
        <v>1437</v>
      </c>
      <c r="F157" t="s">
        <v>606</v>
      </c>
      <c r="G157" t="s">
        <v>98</v>
      </c>
      <c r="H157" s="57">
        <v>23.14</v>
      </c>
      <c r="I157" s="57">
        <v>6898</v>
      </c>
      <c r="J157" s="57">
        <v>0</v>
      </c>
      <c r="K157" s="57">
        <v>1.5961972</v>
      </c>
      <c r="L157" s="58">
        <v>0</v>
      </c>
      <c r="M157" s="58">
        <v>2.9999999999999997E-4</v>
      </c>
      <c r="N157" s="58">
        <v>0</v>
      </c>
    </row>
    <row r="158" spans="1:14">
      <c r="A158" t="s">
        <v>1438</v>
      </c>
      <c r="B158" t="s">
        <v>1439</v>
      </c>
      <c r="C158" t="s">
        <v>96</v>
      </c>
      <c r="D158" t="s">
        <v>108</v>
      </c>
      <c r="E158" t="s">
        <v>806</v>
      </c>
      <c r="F158" t="s">
        <v>332</v>
      </c>
      <c r="G158" t="s">
        <v>98</v>
      </c>
      <c r="H158" s="57">
        <v>1959.88</v>
      </c>
      <c r="I158" s="57">
        <v>394</v>
      </c>
      <c r="J158" s="57">
        <v>0</v>
      </c>
      <c r="K158" s="57">
        <v>7.7219271999999997</v>
      </c>
      <c r="L158" s="58">
        <v>0</v>
      </c>
      <c r="M158" s="58">
        <v>1.2999999999999999E-3</v>
      </c>
      <c r="N158" s="58">
        <v>1E-4</v>
      </c>
    </row>
    <row r="159" spans="1:14">
      <c r="A159" t="s">
        <v>1440</v>
      </c>
      <c r="B159" t="s">
        <v>1441</v>
      </c>
      <c r="C159" t="s">
        <v>96</v>
      </c>
      <c r="D159" t="s">
        <v>108</v>
      </c>
      <c r="E159" t="s">
        <v>1442</v>
      </c>
      <c r="F159" t="s">
        <v>1443</v>
      </c>
      <c r="G159" t="s">
        <v>98</v>
      </c>
      <c r="H159" s="57">
        <v>3116.66</v>
      </c>
      <c r="I159" s="57">
        <v>160.30000000000001</v>
      </c>
      <c r="J159" s="57">
        <v>0</v>
      </c>
      <c r="K159" s="57">
        <v>4.9960059799999996</v>
      </c>
      <c r="L159" s="58">
        <v>0</v>
      </c>
      <c r="M159" s="58">
        <v>8.9999999999999998E-4</v>
      </c>
      <c r="N159" s="58">
        <v>1E-4</v>
      </c>
    </row>
    <row r="160" spans="1:14">
      <c r="A160" t="s">
        <v>1444</v>
      </c>
      <c r="B160" t="s">
        <v>1445</v>
      </c>
      <c r="C160" t="s">
        <v>96</v>
      </c>
      <c r="D160" t="s">
        <v>108</v>
      </c>
      <c r="E160" t="s">
        <v>1446</v>
      </c>
      <c r="F160" t="s">
        <v>1447</v>
      </c>
      <c r="G160" t="s">
        <v>98</v>
      </c>
      <c r="H160" s="57">
        <v>1270.45</v>
      </c>
      <c r="I160" s="57">
        <v>592.4</v>
      </c>
      <c r="J160" s="57">
        <v>0</v>
      </c>
      <c r="K160" s="57">
        <v>7.5261458000000001</v>
      </c>
      <c r="L160" s="58">
        <v>0</v>
      </c>
      <c r="M160" s="58">
        <v>1.2999999999999999E-3</v>
      </c>
      <c r="N160" s="58">
        <v>1E-4</v>
      </c>
    </row>
    <row r="161" spans="1:14">
      <c r="A161" t="s">
        <v>1448</v>
      </c>
      <c r="B161" t="s">
        <v>1449</v>
      </c>
      <c r="C161" t="s">
        <v>96</v>
      </c>
      <c r="D161" t="s">
        <v>108</v>
      </c>
      <c r="E161" t="s">
        <v>1450</v>
      </c>
      <c r="F161" t="s">
        <v>109</v>
      </c>
      <c r="G161" t="s">
        <v>98</v>
      </c>
      <c r="H161" s="57">
        <v>6.02</v>
      </c>
      <c r="I161" s="57">
        <v>7941</v>
      </c>
      <c r="J161" s="57">
        <v>0</v>
      </c>
      <c r="K161" s="57">
        <v>0.47804819999999998</v>
      </c>
      <c r="L161" s="58">
        <v>0</v>
      </c>
      <c r="M161" s="58">
        <v>1E-4</v>
      </c>
      <c r="N161" s="58">
        <v>0</v>
      </c>
    </row>
    <row r="162" spans="1:14">
      <c r="A162" t="s">
        <v>1451</v>
      </c>
      <c r="B162" t="s">
        <v>1452</v>
      </c>
      <c r="C162" t="s">
        <v>96</v>
      </c>
      <c r="D162" t="s">
        <v>108</v>
      </c>
      <c r="E162" t="s">
        <v>1453</v>
      </c>
      <c r="F162" t="s">
        <v>109</v>
      </c>
      <c r="G162" t="s">
        <v>98</v>
      </c>
      <c r="H162" s="57">
        <v>1039.8599999999999</v>
      </c>
      <c r="I162" s="57">
        <v>130.1</v>
      </c>
      <c r="J162" s="57">
        <v>0</v>
      </c>
      <c r="K162" s="57">
        <v>1.3528578600000001</v>
      </c>
      <c r="L162" s="58">
        <v>0</v>
      </c>
      <c r="M162" s="58">
        <v>2.0000000000000001E-4</v>
      </c>
      <c r="N162" s="58">
        <v>0</v>
      </c>
    </row>
    <row r="163" spans="1:14">
      <c r="A163" t="s">
        <v>1454</v>
      </c>
      <c r="B163" t="s">
        <v>1455</v>
      </c>
      <c r="C163" t="s">
        <v>96</v>
      </c>
      <c r="D163" t="s">
        <v>108</v>
      </c>
      <c r="E163" t="s">
        <v>1456</v>
      </c>
      <c r="F163" t="s">
        <v>109</v>
      </c>
      <c r="G163" t="s">
        <v>98</v>
      </c>
      <c r="H163" s="57">
        <v>261.89</v>
      </c>
      <c r="I163" s="57">
        <v>392.7</v>
      </c>
      <c r="J163" s="57">
        <v>0</v>
      </c>
      <c r="K163" s="57">
        <v>1.0284420299999999</v>
      </c>
      <c r="L163" s="58">
        <v>0</v>
      </c>
      <c r="M163" s="58">
        <v>2.0000000000000001E-4</v>
      </c>
      <c r="N163" s="58">
        <v>0</v>
      </c>
    </row>
    <row r="164" spans="1:14">
      <c r="A164" t="s">
        <v>1457</v>
      </c>
      <c r="B164" t="s">
        <v>1458</v>
      </c>
      <c r="C164" t="s">
        <v>96</v>
      </c>
      <c r="D164" t="s">
        <v>108</v>
      </c>
      <c r="E164" t="s">
        <v>1459</v>
      </c>
      <c r="F164" t="s">
        <v>109</v>
      </c>
      <c r="G164" t="s">
        <v>98</v>
      </c>
      <c r="H164" s="57">
        <v>85.04</v>
      </c>
      <c r="I164" s="57">
        <v>243.2</v>
      </c>
      <c r="J164" s="57">
        <v>0</v>
      </c>
      <c r="K164" s="57">
        <v>0.20681727999999999</v>
      </c>
      <c r="L164" s="58">
        <v>0</v>
      </c>
      <c r="M164" s="58">
        <v>0</v>
      </c>
      <c r="N164" s="58">
        <v>0</v>
      </c>
    </row>
    <row r="165" spans="1:14">
      <c r="A165" t="s">
        <v>1460</v>
      </c>
      <c r="B165" t="s">
        <v>1461</v>
      </c>
      <c r="C165" t="s">
        <v>96</v>
      </c>
      <c r="D165" t="s">
        <v>108</v>
      </c>
      <c r="E165" t="s">
        <v>1462</v>
      </c>
      <c r="F165" t="s">
        <v>109</v>
      </c>
      <c r="G165" t="s">
        <v>98</v>
      </c>
      <c r="H165" s="57">
        <v>693.2</v>
      </c>
      <c r="I165" s="57">
        <v>460.1</v>
      </c>
      <c r="J165" s="57">
        <v>0</v>
      </c>
      <c r="K165" s="57">
        <v>3.1894132000000002</v>
      </c>
      <c r="L165" s="58">
        <v>0</v>
      </c>
      <c r="M165" s="58">
        <v>5.9999999999999995E-4</v>
      </c>
      <c r="N165" s="58">
        <v>0</v>
      </c>
    </row>
    <row r="166" spans="1:14">
      <c r="A166" t="s">
        <v>1463</v>
      </c>
      <c r="B166" t="s">
        <v>1464</v>
      </c>
      <c r="C166" t="s">
        <v>96</v>
      </c>
      <c r="D166" t="s">
        <v>108</v>
      </c>
      <c r="E166" t="s">
        <v>1465</v>
      </c>
      <c r="F166" t="s">
        <v>1255</v>
      </c>
      <c r="G166" t="s">
        <v>98</v>
      </c>
      <c r="H166" s="57">
        <v>261.11</v>
      </c>
      <c r="I166" s="57">
        <v>160.1</v>
      </c>
      <c r="J166" s="57">
        <v>0</v>
      </c>
      <c r="K166" s="57">
        <v>0.41803710999999999</v>
      </c>
      <c r="L166" s="58">
        <v>0</v>
      </c>
      <c r="M166" s="58">
        <v>1E-4</v>
      </c>
      <c r="N166" s="58">
        <v>0</v>
      </c>
    </row>
    <row r="167" spans="1:14">
      <c r="A167" t="s">
        <v>1466</v>
      </c>
      <c r="B167" t="s">
        <v>1467</v>
      </c>
      <c r="C167" t="s">
        <v>96</v>
      </c>
      <c r="D167" t="s">
        <v>108</v>
      </c>
      <c r="E167" t="s">
        <v>1468</v>
      </c>
      <c r="F167" t="s">
        <v>1255</v>
      </c>
      <c r="G167" t="s">
        <v>98</v>
      </c>
      <c r="H167" s="57">
        <v>108.41</v>
      </c>
      <c r="I167" s="57">
        <v>108.4</v>
      </c>
      <c r="J167" s="57">
        <v>0</v>
      </c>
      <c r="K167" s="57">
        <v>0.11751644</v>
      </c>
      <c r="L167" s="58">
        <v>0</v>
      </c>
      <c r="M167" s="58">
        <v>0</v>
      </c>
      <c r="N167" s="58">
        <v>0</v>
      </c>
    </row>
    <row r="168" spans="1:14">
      <c r="A168" t="s">
        <v>1469</v>
      </c>
      <c r="B168" t="s">
        <v>1470</v>
      </c>
      <c r="C168" t="s">
        <v>96</v>
      </c>
      <c r="D168" t="s">
        <v>108</v>
      </c>
      <c r="E168" t="s">
        <v>1471</v>
      </c>
      <c r="F168" t="s">
        <v>1255</v>
      </c>
      <c r="G168" t="s">
        <v>98</v>
      </c>
      <c r="H168" s="57">
        <v>173.75</v>
      </c>
      <c r="I168" s="57">
        <v>565.20000000000005</v>
      </c>
      <c r="J168" s="57">
        <v>0</v>
      </c>
      <c r="K168" s="57">
        <v>0.98203499999999999</v>
      </c>
      <c r="L168" s="58">
        <v>0</v>
      </c>
      <c r="M168" s="58">
        <v>2.0000000000000001E-4</v>
      </c>
      <c r="N168" s="58">
        <v>0</v>
      </c>
    </row>
    <row r="169" spans="1:14">
      <c r="A169" t="s">
        <v>1472</v>
      </c>
      <c r="B169" t="s">
        <v>1473</v>
      </c>
      <c r="C169" t="s">
        <v>96</v>
      </c>
      <c r="D169" t="s">
        <v>108</v>
      </c>
      <c r="E169" t="s">
        <v>1474</v>
      </c>
      <c r="F169" t="s">
        <v>1259</v>
      </c>
      <c r="G169" t="s">
        <v>98</v>
      </c>
      <c r="H169" s="57">
        <v>651.34</v>
      </c>
      <c r="I169" s="57">
        <v>101.4</v>
      </c>
      <c r="J169" s="57">
        <v>0</v>
      </c>
      <c r="K169" s="57">
        <v>0.66045876000000003</v>
      </c>
      <c r="L169" s="58">
        <v>0</v>
      </c>
      <c r="M169" s="58">
        <v>1E-4</v>
      </c>
      <c r="N169" s="58">
        <v>0</v>
      </c>
    </row>
    <row r="170" spans="1:14">
      <c r="A170" t="s">
        <v>1475</v>
      </c>
      <c r="B170" t="s">
        <v>1476</v>
      </c>
      <c r="C170" t="s">
        <v>96</v>
      </c>
      <c r="D170" t="s">
        <v>108</v>
      </c>
      <c r="E170" t="s">
        <v>1477</v>
      </c>
      <c r="F170" t="s">
        <v>1259</v>
      </c>
      <c r="G170" t="s">
        <v>98</v>
      </c>
      <c r="H170" s="57">
        <v>433.13</v>
      </c>
      <c r="I170" s="57">
        <v>293.60000000000002</v>
      </c>
      <c r="J170" s="57">
        <v>0</v>
      </c>
      <c r="K170" s="57">
        <v>1.27166968</v>
      </c>
      <c r="L170" s="58">
        <v>0</v>
      </c>
      <c r="M170" s="58">
        <v>2.0000000000000001E-4</v>
      </c>
      <c r="N170" s="58">
        <v>0</v>
      </c>
    </row>
    <row r="171" spans="1:14">
      <c r="A171" t="s">
        <v>1478</v>
      </c>
      <c r="B171" t="s">
        <v>1479</v>
      </c>
      <c r="C171" t="s">
        <v>96</v>
      </c>
      <c r="D171" t="s">
        <v>108</v>
      </c>
      <c r="E171" t="s">
        <v>1480</v>
      </c>
      <c r="F171" t="s">
        <v>1259</v>
      </c>
      <c r="G171" t="s">
        <v>98</v>
      </c>
      <c r="H171" s="57">
        <v>576.14</v>
      </c>
      <c r="I171" s="57">
        <v>705</v>
      </c>
      <c r="J171" s="57">
        <v>0</v>
      </c>
      <c r="K171" s="57">
        <v>4.0617869999999998</v>
      </c>
      <c r="L171" s="58">
        <v>0</v>
      </c>
      <c r="M171" s="58">
        <v>6.9999999999999999E-4</v>
      </c>
      <c r="N171" s="58">
        <v>0</v>
      </c>
    </row>
    <row r="172" spans="1:14">
      <c r="A172" t="s">
        <v>1481</v>
      </c>
      <c r="B172" t="s">
        <v>1482</v>
      </c>
      <c r="C172" t="s">
        <v>96</v>
      </c>
      <c r="D172" t="s">
        <v>108</v>
      </c>
      <c r="E172" t="s">
        <v>1483</v>
      </c>
      <c r="F172" t="s">
        <v>110</v>
      </c>
      <c r="G172" t="s">
        <v>98</v>
      </c>
      <c r="H172" s="57">
        <v>562.41999999999996</v>
      </c>
      <c r="I172" s="57">
        <v>433</v>
      </c>
      <c r="J172" s="57">
        <v>0</v>
      </c>
      <c r="K172" s="57">
        <v>2.4352786000000002</v>
      </c>
      <c r="L172" s="58">
        <v>0</v>
      </c>
      <c r="M172" s="58">
        <v>4.0000000000000002E-4</v>
      </c>
      <c r="N172" s="58">
        <v>0</v>
      </c>
    </row>
    <row r="173" spans="1:14">
      <c r="A173" t="s">
        <v>1484</v>
      </c>
      <c r="B173" t="s">
        <v>1485</v>
      </c>
      <c r="C173" t="s">
        <v>96</v>
      </c>
      <c r="D173" t="s">
        <v>108</v>
      </c>
      <c r="E173" t="s">
        <v>1486</v>
      </c>
      <c r="F173" t="s">
        <v>110</v>
      </c>
      <c r="G173" t="s">
        <v>98</v>
      </c>
      <c r="H173" s="57">
        <v>247.31</v>
      </c>
      <c r="I173" s="57">
        <v>1999</v>
      </c>
      <c r="J173" s="57">
        <v>0</v>
      </c>
      <c r="K173" s="57">
        <v>4.9437268999999997</v>
      </c>
      <c r="L173" s="58">
        <v>0</v>
      </c>
      <c r="M173" s="58">
        <v>8.9999999999999998E-4</v>
      </c>
      <c r="N173" s="58">
        <v>1E-4</v>
      </c>
    </row>
    <row r="174" spans="1:14">
      <c r="A174" t="s">
        <v>1487</v>
      </c>
      <c r="B174" t="s">
        <v>1488</v>
      </c>
      <c r="C174" t="s">
        <v>96</v>
      </c>
      <c r="D174" t="s">
        <v>108</v>
      </c>
      <c r="E174" t="s">
        <v>1489</v>
      </c>
      <c r="F174" t="s">
        <v>110</v>
      </c>
      <c r="G174" t="s">
        <v>98</v>
      </c>
      <c r="H174" s="57">
        <v>94.65</v>
      </c>
      <c r="I174" s="57">
        <v>1762</v>
      </c>
      <c r="J174" s="57">
        <v>0</v>
      </c>
      <c r="K174" s="57">
        <v>1.6677329999999999</v>
      </c>
      <c r="L174" s="58">
        <v>0</v>
      </c>
      <c r="M174" s="58">
        <v>2.9999999999999997E-4</v>
      </c>
      <c r="N174" s="58">
        <v>0</v>
      </c>
    </row>
    <row r="175" spans="1:14">
      <c r="A175" t="s">
        <v>1490</v>
      </c>
      <c r="B175" t="s">
        <v>1491</v>
      </c>
      <c r="C175" t="s">
        <v>96</v>
      </c>
      <c r="D175" t="s">
        <v>108</v>
      </c>
      <c r="E175" t="s">
        <v>1492</v>
      </c>
      <c r="F175" t="s">
        <v>110</v>
      </c>
      <c r="G175" t="s">
        <v>98</v>
      </c>
      <c r="H175" s="57">
        <v>1004.99</v>
      </c>
      <c r="I175" s="57">
        <v>397.9</v>
      </c>
      <c r="J175" s="57">
        <v>0</v>
      </c>
      <c r="K175" s="57">
        <v>3.9988552099999999</v>
      </c>
      <c r="L175" s="58">
        <v>0</v>
      </c>
      <c r="M175" s="58">
        <v>6.9999999999999999E-4</v>
      </c>
      <c r="N175" s="58">
        <v>0</v>
      </c>
    </row>
    <row r="176" spans="1:14">
      <c r="A176" t="s">
        <v>1493</v>
      </c>
      <c r="B176" t="s">
        <v>1494</v>
      </c>
      <c r="C176" t="s">
        <v>96</v>
      </c>
      <c r="D176" t="s">
        <v>108</v>
      </c>
      <c r="E176" t="s">
        <v>1495</v>
      </c>
      <c r="F176" t="s">
        <v>110</v>
      </c>
      <c r="G176" t="s">
        <v>98</v>
      </c>
      <c r="H176" s="57">
        <v>1470.22</v>
      </c>
      <c r="I176" s="57">
        <v>449.6</v>
      </c>
      <c r="J176" s="57">
        <v>0</v>
      </c>
      <c r="K176" s="57">
        <v>6.6101091199999997</v>
      </c>
      <c r="L176" s="58">
        <v>0</v>
      </c>
      <c r="M176" s="58">
        <v>1.1000000000000001E-3</v>
      </c>
      <c r="N176" s="58">
        <v>1E-4</v>
      </c>
    </row>
    <row r="177" spans="1:14">
      <c r="A177" t="s">
        <v>1496</v>
      </c>
      <c r="B177" t="s">
        <v>1497</v>
      </c>
      <c r="C177" t="s">
        <v>96</v>
      </c>
      <c r="D177" t="s">
        <v>108</v>
      </c>
      <c r="E177" t="s">
        <v>1498</v>
      </c>
      <c r="F177" t="s">
        <v>110</v>
      </c>
      <c r="G177" t="s">
        <v>98</v>
      </c>
      <c r="H177" s="57">
        <v>151.16</v>
      </c>
      <c r="I177" s="57">
        <v>1518</v>
      </c>
      <c r="J177" s="57">
        <v>0.11337</v>
      </c>
      <c r="K177" s="57">
        <v>2.4079788</v>
      </c>
      <c r="L177" s="58">
        <v>0</v>
      </c>
      <c r="M177" s="58">
        <v>4.0000000000000002E-4</v>
      </c>
      <c r="N177" s="58">
        <v>0</v>
      </c>
    </row>
    <row r="178" spans="1:14">
      <c r="A178" t="s">
        <v>1499</v>
      </c>
      <c r="B178" t="s">
        <v>1500</v>
      </c>
      <c r="C178" t="s">
        <v>96</v>
      </c>
      <c r="D178" t="s">
        <v>108</v>
      </c>
      <c r="E178" t="s">
        <v>1501</v>
      </c>
      <c r="F178" t="s">
        <v>110</v>
      </c>
      <c r="G178" t="s">
        <v>98</v>
      </c>
      <c r="H178" s="57">
        <v>9594.14</v>
      </c>
      <c r="I178" s="57">
        <v>142.1</v>
      </c>
      <c r="J178" s="57">
        <v>0</v>
      </c>
      <c r="K178" s="57">
        <v>13.633272939999999</v>
      </c>
      <c r="L178" s="58">
        <v>0</v>
      </c>
      <c r="M178" s="58">
        <v>2.3999999999999998E-3</v>
      </c>
      <c r="N178" s="58">
        <v>1E-4</v>
      </c>
    </row>
    <row r="179" spans="1:14">
      <c r="A179" t="s">
        <v>1502</v>
      </c>
      <c r="B179" t="s">
        <v>1503</v>
      </c>
      <c r="C179" t="s">
        <v>96</v>
      </c>
      <c r="D179" t="s">
        <v>108</v>
      </c>
      <c r="E179" t="s">
        <v>1504</v>
      </c>
      <c r="F179" t="s">
        <v>112</v>
      </c>
      <c r="G179" t="s">
        <v>98</v>
      </c>
      <c r="H179" s="57">
        <v>86.52</v>
      </c>
      <c r="I179" s="57">
        <v>2290</v>
      </c>
      <c r="J179" s="57">
        <v>0</v>
      </c>
      <c r="K179" s="57">
        <v>1.9813080000000001</v>
      </c>
      <c r="L179" s="58">
        <v>0</v>
      </c>
      <c r="M179" s="58">
        <v>2.9999999999999997E-4</v>
      </c>
      <c r="N179" s="58">
        <v>0</v>
      </c>
    </row>
    <row r="180" spans="1:14">
      <c r="A180" t="s">
        <v>1505</v>
      </c>
      <c r="B180" t="s">
        <v>1506</v>
      </c>
      <c r="C180" t="s">
        <v>96</v>
      </c>
      <c r="D180" t="s">
        <v>108</v>
      </c>
      <c r="E180" t="s">
        <v>1507</v>
      </c>
      <c r="F180" t="s">
        <v>112</v>
      </c>
      <c r="G180" t="s">
        <v>98</v>
      </c>
      <c r="H180" s="57">
        <v>1699.85</v>
      </c>
      <c r="I180" s="57">
        <v>61.7</v>
      </c>
      <c r="J180" s="57">
        <v>0</v>
      </c>
      <c r="K180" s="57">
        <v>1.04880745</v>
      </c>
      <c r="L180" s="58">
        <v>0</v>
      </c>
      <c r="M180" s="58">
        <v>2.0000000000000001E-4</v>
      </c>
      <c r="N180" s="58">
        <v>0</v>
      </c>
    </row>
    <row r="181" spans="1:14">
      <c r="A181" t="s">
        <v>1508</v>
      </c>
      <c r="B181" t="s">
        <v>1509</v>
      </c>
      <c r="C181" t="s">
        <v>96</v>
      </c>
      <c r="D181" t="s">
        <v>108</v>
      </c>
      <c r="E181" t="s">
        <v>1510</v>
      </c>
      <c r="F181" t="s">
        <v>112</v>
      </c>
      <c r="G181" t="s">
        <v>98</v>
      </c>
      <c r="H181" s="57">
        <v>242.36</v>
      </c>
      <c r="I181" s="57">
        <v>163.5</v>
      </c>
      <c r="J181" s="57">
        <v>0</v>
      </c>
      <c r="K181" s="57">
        <v>0.39625860000000002</v>
      </c>
      <c r="L181" s="58">
        <v>0</v>
      </c>
      <c r="M181" s="58">
        <v>1E-4</v>
      </c>
      <c r="N181" s="58">
        <v>0</v>
      </c>
    </row>
    <row r="182" spans="1:14">
      <c r="A182" s="59" t="s">
        <v>1511</v>
      </c>
      <c r="B182" s="108" t="s">
        <v>3259</v>
      </c>
      <c r="C182" s="108" t="s">
        <v>3259</v>
      </c>
      <c r="D182" s="109" t="s">
        <v>3259</v>
      </c>
      <c r="E182" s="109" t="s">
        <v>3259</v>
      </c>
      <c r="F182" s="109" t="s">
        <v>3259</v>
      </c>
      <c r="G182" s="109" t="s">
        <v>3259</v>
      </c>
      <c r="H182" s="61">
        <v>0</v>
      </c>
      <c r="I182" s="109" t="s">
        <v>3259</v>
      </c>
      <c r="J182" s="61">
        <v>0</v>
      </c>
      <c r="K182" s="61">
        <v>0</v>
      </c>
      <c r="L182" s="109" t="s">
        <v>3259</v>
      </c>
      <c r="M182" s="60">
        <v>0</v>
      </c>
      <c r="N182" s="60">
        <v>0</v>
      </c>
    </row>
    <row r="183" spans="1:14">
      <c r="A183" t="s">
        <v>177</v>
      </c>
      <c r="B183" t="s">
        <v>177</v>
      </c>
      <c r="C183" s="108" t="s">
        <v>3259</v>
      </c>
      <c r="D183" s="109" t="s">
        <v>3259</v>
      </c>
      <c r="E183" s="109" t="s">
        <v>3259</v>
      </c>
      <c r="F183" t="s">
        <v>177</v>
      </c>
      <c r="G183" t="s">
        <v>177</v>
      </c>
      <c r="H183" s="57">
        <v>0</v>
      </c>
      <c r="I183" s="57">
        <v>0</v>
      </c>
      <c r="J183" s="109" t="s">
        <v>3259</v>
      </c>
      <c r="K183" s="57">
        <v>0</v>
      </c>
      <c r="L183" s="58">
        <v>0</v>
      </c>
      <c r="M183" s="58">
        <v>0</v>
      </c>
      <c r="N183" s="58">
        <v>0</v>
      </c>
    </row>
    <row r="184" spans="1:14">
      <c r="A184" s="59" t="s">
        <v>183</v>
      </c>
      <c r="B184" s="108" t="s">
        <v>3259</v>
      </c>
      <c r="C184" s="108" t="s">
        <v>3259</v>
      </c>
      <c r="D184" s="109" t="s">
        <v>3259</v>
      </c>
      <c r="E184" s="109" t="s">
        <v>3259</v>
      </c>
      <c r="F184" s="109" t="s">
        <v>3259</v>
      </c>
      <c r="G184" s="109" t="s">
        <v>3259</v>
      </c>
      <c r="H184" s="61">
        <v>13455.62</v>
      </c>
      <c r="I184" s="109" t="s">
        <v>3259</v>
      </c>
      <c r="J184" s="61">
        <v>0.43706</v>
      </c>
      <c r="K184" s="61">
        <v>1515.7393386857655</v>
      </c>
      <c r="L184" s="109" t="s">
        <v>3259</v>
      </c>
      <c r="M184" s="60">
        <v>0.26269999999999999</v>
      </c>
      <c r="N184" s="60">
        <v>1.5599999999999999E-2</v>
      </c>
    </row>
    <row r="185" spans="1:14">
      <c r="A185" s="59" t="s">
        <v>300</v>
      </c>
      <c r="B185" s="108" t="s">
        <v>3259</v>
      </c>
      <c r="C185" s="108" t="s">
        <v>3259</v>
      </c>
      <c r="D185" s="109" t="s">
        <v>3259</v>
      </c>
      <c r="E185" s="109" t="s">
        <v>3259</v>
      </c>
      <c r="F185" s="109" t="s">
        <v>3259</v>
      </c>
      <c r="G185" s="109" t="s">
        <v>3259</v>
      </c>
      <c r="H185" s="61">
        <v>7387.74</v>
      </c>
      <c r="I185" s="109" t="s">
        <v>3259</v>
      </c>
      <c r="J185" s="61">
        <v>1.6299999999999999E-3</v>
      </c>
      <c r="K185" s="61">
        <v>590.63463781029998</v>
      </c>
      <c r="L185" s="109" t="s">
        <v>3259</v>
      </c>
      <c r="M185" s="60">
        <v>0.1024</v>
      </c>
      <c r="N185" s="60">
        <v>6.1000000000000004E-3</v>
      </c>
    </row>
    <row r="186" spans="1:14">
      <c r="A186" t="s">
        <v>1512</v>
      </c>
      <c r="B186" t="s">
        <v>1513</v>
      </c>
      <c r="C186" t="s">
        <v>1514</v>
      </c>
      <c r="D186" t="s">
        <v>813</v>
      </c>
      <c r="E186" t="s">
        <v>1515</v>
      </c>
      <c r="F186" t="s">
        <v>886</v>
      </c>
      <c r="G186" t="s">
        <v>100</v>
      </c>
      <c r="H186" s="57">
        <v>49.24</v>
      </c>
      <c r="I186" s="57">
        <v>4332</v>
      </c>
      <c r="J186" s="57">
        <v>0</v>
      </c>
      <c r="K186" s="57">
        <v>7.7366695535999996</v>
      </c>
      <c r="L186" s="58">
        <v>0</v>
      </c>
      <c r="M186" s="58">
        <v>1.2999999999999999E-3</v>
      </c>
      <c r="N186" s="58">
        <v>1E-4</v>
      </c>
    </row>
    <row r="187" spans="1:14">
      <c r="A187" t="s">
        <v>1516</v>
      </c>
      <c r="B187" t="s">
        <v>1517</v>
      </c>
      <c r="C187" t="s">
        <v>1518</v>
      </c>
      <c r="D187" t="s">
        <v>813</v>
      </c>
      <c r="E187" t="s">
        <v>1519</v>
      </c>
      <c r="F187" t="s">
        <v>878</v>
      </c>
      <c r="G187" t="s">
        <v>100</v>
      </c>
      <c r="H187" s="57">
        <v>12.46</v>
      </c>
      <c r="I187" s="57">
        <v>585</v>
      </c>
      <c r="J187" s="57">
        <v>0</v>
      </c>
      <c r="K187" s="57">
        <v>0.26437565699999999</v>
      </c>
      <c r="L187" s="58">
        <v>0</v>
      </c>
      <c r="M187" s="58">
        <v>0</v>
      </c>
      <c r="N187" s="58">
        <v>0</v>
      </c>
    </row>
    <row r="188" spans="1:14">
      <c r="A188" t="s">
        <v>1520</v>
      </c>
      <c r="B188" t="s">
        <v>1521</v>
      </c>
      <c r="C188" t="s">
        <v>1518</v>
      </c>
      <c r="D188" t="s">
        <v>813</v>
      </c>
      <c r="E188" t="s">
        <v>1522</v>
      </c>
      <c r="F188" t="s">
        <v>878</v>
      </c>
      <c r="G188" t="s">
        <v>100</v>
      </c>
      <c r="H188" s="57">
        <v>122.88</v>
      </c>
      <c r="I188" s="57">
        <v>1916</v>
      </c>
      <c r="J188" s="57">
        <v>0</v>
      </c>
      <c r="K188" s="57">
        <v>8.5393391615999992</v>
      </c>
      <c r="L188" s="58">
        <v>0</v>
      </c>
      <c r="M188" s="58">
        <v>1.5E-3</v>
      </c>
      <c r="N188" s="58">
        <v>1E-4</v>
      </c>
    </row>
    <row r="189" spans="1:14">
      <c r="A189" t="s">
        <v>1523</v>
      </c>
      <c r="B189" t="s">
        <v>1524</v>
      </c>
      <c r="C189" t="s">
        <v>1514</v>
      </c>
      <c r="D189" t="s">
        <v>813</v>
      </c>
      <c r="E189" t="s">
        <v>1525</v>
      </c>
      <c r="F189" t="s">
        <v>920</v>
      </c>
      <c r="G189" t="s">
        <v>100</v>
      </c>
      <c r="H189" s="57">
        <v>111.19</v>
      </c>
      <c r="I189" s="57">
        <v>2722</v>
      </c>
      <c r="J189" s="57">
        <v>0</v>
      </c>
      <c r="K189" s="57">
        <v>10.9774484586</v>
      </c>
      <c r="L189" s="58">
        <v>0</v>
      </c>
      <c r="M189" s="58">
        <v>1.9E-3</v>
      </c>
      <c r="N189" s="58">
        <v>1E-4</v>
      </c>
    </row>
    <row r="190" spans="1:14">
      <c r="A190" t="s">
        <v>1526</v>
      </c>
      <c r="B190" t="s">
        <v>1527</v>
      </c>
      <c r="C190" t="s">
        <v>1518</v>
      </c>
      <c r="D190" t="s">
        <v>813</v>
      </c>
      <c r="E190" t="s">
        <v>1528</v>
      </c>
      <c r="F190" t="s">
        <v>891</v>
      </c>
      <c r="G190" t="s">
        <v>100</v>
      </c>
      <c r="H190" s="57">
        <v>309.23</v>
      </c>
      <c r="I190" s="57">
        <v>521</v>
      </c>
      <c r="J190" s="57">
        <v>0</v>
      </c>
      <c r="K190" s="57">
        <v>5.8434172641000002</v>
      </c>
      <c r="L190" s="58">
        <v>0</v>
      </c>
      <c r="M190" s="58">
        <v>1E-3</v>
      </c>
      <c r="N190" s="58">
        <v>1E-4</v>
      </c>
    </row>
    <row r="191" spans="1:14">
      <c r="A191" t="s">
        <v>1529</v>
      </c>
      <c r="B191" t="s">
        <v>1530</v>
      </c>
      <c r="C191" t="s">
        <v>1518</v>
      </c>
      <c r="D191" t="s">
        <v>813</v>
      </c>
      <c r="E191" t="s">
        <v>1531</v>
      </c>
      <c r="F191" t="s">
        <v>960</v>
      </c>
      <c r="G191" t="s">
        <v>100</v>
      </c>
      <c r="H191" s="57">
        <v>115.85</v>
      </c>
      <c r="I191" s="57">
        <v>2224</v>
      </c>
      <c r="J191" s="57">
        <v>0</v>
      </c>
      <c r="K191" s="57">
        <v>9.3449800080000003</v>
      </c>
      <c r="L191" s="58">
        <v>0</v>
      </c>
      <c r="M191" s="58">
        <v>1.6000000000000001E-3</v>
      </c>
      <c r="N191" s="58">
        <v>1E-4</v>
      </c>
    </row>
    <row r="192" spans="1:14">
      <c r="A192" t="s">
        <v>1532</v>
      </c>
      <c r="B192" t="s">
        <v>1533</v>
      </c>
      <c r="C192" t="s">
        <v>1518</v>
      </c>
      <c r="D192" t="s">
        <v>813</v>
      </c>
      <c r="E192" t="s">
        <v>1534</v>
      </c>
      <c r="F192" t="s">
        <v>1001</v>
      </c>
      <c r="G192" t="s">
        <v>100</v>
      </c>
      <c r="H192" s="57">
        <v>158.16</v>
      </c>
      <c r="I192" s="57">
        <v>110.5</v>
      </c>
      <c r="J192" s="57">
        <v>0</v>
      </c>
      <c r="K192" s="57">
        <v>0.63387918359999995</v>
      </c>
      <c r="L192" s="58">
        <v>0</v>
      </c>
      <c r="M192" s="58">
        <v>1E-4</v>
      </c>
      <c r="N192" s="58">
        <v>0</v>
      </c>
    </row>
    <row r="193" spans="1:14">
      <c r="A193" t="s">
        <v>1535</v>
      </c>
      <c r="B193" t="s">
        <v>1536</v>
      </c>
      <c r="C193" t="s">
        <v>1518</v>
      </c>
      <c r="D193" t="s">
        <v>813</v>
      </c>
      <c r="E193" t="s">
        <v>1537</v>
      </c>
      <c r="F193" t="s">
        <v>1001</v>
      </c>
      <c r="G193" t="s">
        <v>100</v>
      </c>
      <c r="H193" s="57">
        <v>83.53</v>
      </c>
      <c r="I193" s="57">
        <v>1500</v>
      </c>
      <c r="J193" s="57">
        <v>0</v>
      </c>
      <c r="K193" s="57">
        <v>4.5444496499999998</v>
      </c>
      <c r="L193" s="58">
        <v>0</v>
      </c>
      <c r="M193" s="58">
        <v>8.0000000000000004E-4</v>
      </c>
      <c r="N193" s="58">
        <v>0</v>
      </c>
    </row>
    <row r="194" spans="1:14">
      <c r="A194" t="s">
        <v>1538</v>
      </c>
      <c r="B194" t="s">
        <v>1539</v>
      </c>
      <c r="C194" t="s">
        <v>1518</v>
      </c>
      <c r="D194" t="s">
        <v>813</v>
      </c>
      <c r="E194" t="s">
        <v>1540</v>
      </c>
      <c r="F194" t="s">
        <v>1541</v>
      </c>
      <c r="G194" t="s">
        <v>100</v>
      </c>
      <c r="H194" s="57">
        <v>67.510000000000005</v>
      </c>
      <c r="I194" s="57">
        <v>3963</v>
      </c>
      <c r="J194" s="57">
        <v>0</v>
      </c>
      <c r="K194" s="57">
        <v>9.7037530551</v>
      </c>
      <c r="L194" s="58">
        <v>0</v>
      </c>
      <c r="M194" s="58">
        <v>1.6999999999999999E-3</v>
      </c>
      <c r="N194" s="58">
        <v>1E-4</v>
      </c>
    </row>
    <row r="195" spans="1:14">
      <c r="A195" t="s">
        <v>1542</v>
      </c>
      <c r="B195" t="s">
        <v>1543</v>
      </c>
      <c r="C195" t="s">
        <v>1518</v>
      </c>
      <c r="D195" t="s">
        <v>813</v>
      </c>
      <c r="E195" t="s">
        <v>1544</v>
      </c>
      <c r="F195" t="s">
        <v>1545</v>
      </c>
      <c r="G195" t="s">
        <v>100</v>
      </c>
      <c r="H195" s="57">
        <v>65.010000000000005</v>
      </c>
      <c r="I195" s="57">
        <v>9360</v>
      </c>
      <c r="J195" s="57">
        <v>0</v>
      </c>
      <c r="K195" s="57">
        <v>22.070062872000001</v>
      </c>
      <c r="L195" s="58">
        <v>0</v>
      </c>
      <c r="M195" s="58">
        <v>3.8E-3</v>
      </c>
      <c r="N195" s="58">
        <v>2.0000000000000001E-4</v>
      </c>
    </row>
    <row r="196" spans="1:14">
      <c r="A196" t="s">
        <v>1546</v>
      </c>
      <c r="B196" t="s">
        <v>1547</v>
      </c>
      <c r="C196" t="s">
        <v>1518</v>
      </c>
      <c r="D196" t="s">
        <v>813</v>
      </c>
      <c r="E196" t="s">
        <v>1548</v>
      </c>
      <c r="F196" t="s">
        <v>923</v>
      </c>
      <c r="G196" t="s">
        <v>100</v>
      </c>
      <c r="H196" s="57">
        <v>58.5</v>
      </c>
      <c r="I196" s="57">
        <v>3461</v>
      </c>
      <c r="J196" s="57">
        <v>0</v>
      </c>
      <c r="K196" s="57">
        <v>7.3435324949999998</v>
      </c>
      <c r="L196" s="58">
        <v>0</v>
      </c>
      <c r="M196" s="58">
        <v>1.2999999999999999E-3</v>
      </c>
      <c r="N196" s="58">
        <v>1E-4</v>
      </c>
    </row>
    <row r="197" spans="1:14">
      <c r="A197" t="s">
        <v>1549</v>
      </c>
      <c r="B197" t="s">
        <v>1550</v>
      </c>
      <c r="C197" t="s">
        <v>1518</v>
      </c>
      <c r="D197" t="s">
        <v>813</v>
      </c>
      <c r="E197" t="s">
        <v>1551</v>
      </c>
      <c r="F197" t="s">
        <v>923</v>
      </c>
      <c r="G197" t="s">
        <v>100</v>
      </c>
      <c r="H197" s="57">
        <v>20.18</v>
      </c>
      <c r="I197" s="57">
        <v>18781</v>
      </c>
      <c r="J197" s="57">
        <v>0</v>
      </c>
      <c r="K197" s="57">
        <v>13.7463510366</v>
      </c>
      <c r="L197" s="58">
        <v>0</v>
      </c>
      <c r="M197" s="58">
        <v>2.3999999999999998E-3</v>
      </c>
      <c r="N197" s="58">
        <v>1E-4</v>
      </c>
    </row>
    <row r="198" spans="1:14">
      <c r="A198" t="s">
        <v>1552</v>
      </c>
      <c r="B198" t="s">
        <v>1553</v>
      </c>
      <c r="C198" t="s">
        <v>1514</v>
      </c>
      <c r="D198" t="s">
        <v>813</v>
      </c>
      <c r="E198" t="s">
        <v>1554</v>
      </c>
      <c r="F198" t="s">
        <v>923</v>
      </c>
      <c r="G198" t="s">
        <v>100</v>
      </c>
      <c r="H198" s="57">
        <v>95.16</v>
      </c>
      <c r="I198" s="57">
        <v>468</v>
      </c>
      <c r="J198" s="57">
        <v>0</v>
      </c>
      <c r="K198" s="57">
        <v>1.6152800975999999</v>
      </c>
      <c r="L198" s="58">
        <v>0</v>
      </c>
      <c r="M198" s="58">
        <v>2.9999999999999997E-4</v>
      </c>
      <c r="N198" s="58">
        <v>0</v>
      </c>
    </row>
    <row r="199" spans="1:14">
      <c r="A199" t="s">
        <v>1555</v>
      </c>
      <c r="B199" t="s">
        <v>1556</v>
      </c>
      <c r="C199" t="s">
        <v>1514</v>
      </c>
      <c r="D199" t="s">
        <v>813</v>
      </c>
      <c r="E199" t="s">
        <v>1557</v>
      </c>
      <c r="F199" t="s">
        <v>923</v>
      </c>
      <c r="G199" t="s">
        <v>100</v>
      </c>
      <c r="H199" s="57">
        <v>204.47</v>
      </c>
      <c r="I199" s="57">
        <v>533</v>
      </c>
      <c r="J199" s="57">
        <v>0</v>
      </c>
      <c r="K199" s="57">
        <v>3.9527956377</v>
      </c>
      <c r="L199" s="58">
        <v>0</v>
      </c>
      <c r="M199" s="58">
        <v>6.9999999999999999E-4</v>
      </c>
      <c r="N199" s="58">
        <v>0</v>
      </c>
    </row>
    <row r="200" spans="1:14">
      <c r="A200" t="s">
        <v>1558</v>
      </c>
      <c r="B200" t="s">
        <v>1559</v>
      </c>
      <c r="C200" t="s">
        <v>1518</v>
      </c>
      <c r="D200" t="s">
        <v>813</v>
      </c>
      <c r="E200" t="s">
        <v>1560</v>
      </c>
      <c r="F200" t="s">
        <v>923</v>
      </c>
      <c r="G200" t="s">
        <v>100</v>
      </c>
      <c r="H200" s="57">
        <v>34.409999999999997</v>
      </c>
      <c r="I200" s="57">
        <v>12302</v>
      </c>
      <c r="J200" s="57">
        <v>0</v>
      </c>
      <c r="K200" s="57">
        <v>15.353519711400001</v>
      </c>
      <c r="L200" s="58">
        <v>0</v>
      </c>
      <c r="M200" s="58">
        <v>2.7000000000000001E-3</v>
      </c>
      <c r="N200" s="58">
        <v>2.0000000000000001E-4</v>
      </c>
    </row>
    <row r="201" spans="1:14">
      <c r="A201" t="s">
        <v>1561</v>
      </c>
      <c r="B201" t="s">
        <v>1562</v>
      </c>
      <c r="C201" t="s">
        <v>1518</v>
      </c>
      <c r="D201" t="s">
        <v>813</v>
      </c>
      <c r="E201" t="s">
        <v>1563</v>
      </c>
      <c r="F201" t="s">
        <v>923</v>
      </c>
      <c r="G201" t="s">
        <v>100</v>
      </c>
      <c r="H201" s="57">
        <v>11.34</v>
      </c>
      <c r="I201" s="57">
        <v>21905</v>
      </c>
      <c r="J201" s="57">
        <v>0</v>
      </c>
      <c r="K201" s="57">
        <v>9.0095659290000008</v>
      </c>
      <c r="L201" s="58">
        <v>0</v>
      </c>
      <c r="M201" s="58">
        <v>1.6000000000000001E-3</v>
      </c>
      <c r="N201" s="58">
        <v>1E-4</v>
      </c>
    </row>
    <row r="202" spans="1:14">
      <c r="A202" t="s">
        <v>1564</v>
      </c>
      <c r="B202" t="s">
        <v>1565</v>
      </c>
      <c r="C202" t="s">
        <v>1518</v>
      </c>
      <c r="D202" t="s">
        <v>813</v>
      </c>
      <c r="E202" t="s">
        <v>1566</v>
      </c>
      <c r="F202" t="s">
        <v>1567</v>
      </c>
      <c r="G202" t="s">
        <v>100</v>
      </c>
      <c r="H202" s="57">
        <v>180.38</v>
      </c>
      <c r="I202" s="57">
        <v>218</v>
      </c>
      <c r="J202" s="57">
        <v>0</v>
      </c>
      <c r="K202" s="57">
        <v>1.4262394067999999</v>
      </c>
      <c r="L202" s="58">
        <v>0</v>
      </c>
      <c r="M202" s="58">
        <v>2.0000000000000001E-4</v>
      </c>
      <c r="N202" s="58">
        <v>0</v>
      </c>
    </row>
    <row r="203" spans="1:14">
      <c r="A203" t="s">
        <v>1568</v>
      </c>
      <c r="B203" t="s">
        <v>1569</v>
      </c>
      <c r="C203" t="s">
        <v>1518</v>
      </c>
      <c r="D203" t="s">
        <v>813</v>
      </c>
      <c r="E203" t="s">
        <v>1570</v>
      </c>
      <c r="F203" t="s">
        <v>1567</v>
      </c>
      <c r="G203" t="s">
        <v>100</v>
      </c>
      <c r="H203" s="57">
        <v>746.66</v>
      </c>
      <c r="I203" s="57">
        <v>253</v>
      </c>
      <c r="J203" s="57">
        <v>0</v>
      </c>
      <c r="K203" s="57">
        <v>6.8515836245999999</v>
      </c>
      <c r="L203" s="58">
        <v>0</v>
      </c>
      <c r="M203" s="58">
        <v>1.1999999999999999E-3</v>
      </c>
      <c r="N203" s="58">
        <v>1E-4</v>
      </c>
    </row>
    <row r="204" spans="1:14">
      <c r="A204" t="s">
        <v>1571</v>
      </c>
      <c r="B204" t="s">
        <v>1572</v>
      </c>
      <c r="C204" t="s">
        <v>1518</v>
      </c>
      <c r="D204" t="s">
        <v>813</v>
      </c>
      <c r="E204" t="s">
        <v>1573</v>
      </c>
      <c r="F204" t="s">
        <v>1567</v>
      </c>
      <c r="G204" t="s">
        <v>100</v>
      </c>
      <c r="H204" s="57">
        <v>132.53</v>
      </c>
      <c r="I204" s="57">
        <v>1428</v>
      </c>
      <c r="J204" s="57">
        <v>0</v>
      </c>
      <c r="K204" s="57">
        <v>6.8642005067999996</v>
      </c>
      <c r="L204" s="58">
        <v>0</v>
      </c>
      <c r="M204" s="58">
        <v>1.1999999999999999E-3</v>
      </c>
      <c r="N204" s="58">
        <v>1E-4</v>
      </c>
    </row>
    <row r="205" spans="1:14">
      <c r="A205" t="s">
        <v>1574</v>
      </c>
      <c r="B205" t="s">
        <v>1575</v>
      </c>
      <c r="C205" t="s">
        <v>1514</v>
      </c>
      <c r="D205" t="s">
        <v>813</v>
      </c>
      <c r="E205" t="s">
        <v>1576</v>
      </c>
      <c r="F205" t="s">
        <v>1577</v>
      </c>
      <c r="G205" t="s">
        <v>100</v>
      </c>
      <c r="H205" s="57">
        <v>21.9</v>
      </c>
      <c r="I205" s="57">
        <v>987</v>
      </c>
      <c r="J205" s="57">
        <v>0</v>
      </c>
      <c r="K205" s="57">
        <v>0.78398693100000005</v>
      </c>
      <c r="L205" s="58">
        <v>0</v>
      </c>
      <c r="M205" s="58">
        <v>1E-4</v>
      </c>
      <c r="N205" s="58">
        <v>0</v>
      </c>
    </row>
    <row r="206" spans="1:14">
      <c r="A206" t="s">
        <v>1578</v>
      </c>
      <c r="B206" t="s">
        <v>1579</v>
      </c>
      <c r="C206" t="s">
        <v>1514</v>
      </c>
      <c r="D206" t="s">
        <v>813</v>
      </c>
      <c r="E206" t="s">
        <v>1040</v>
      </c>
      <c r="F206" t="s">
        <v>660</v>
      </c>
      <c r="G206" t="s">
        <v>100</v>
      </c>
      <c r="H206" s="57">
        <v>134.71</v>
      </c>
      <c r="I206" s="57">
        <v>7579</v>
      </c>
      <c r="J206" s="57">
        <v>0</v>
      </c>
      <c r="K206" s="57">
        <v>37.030476354299999</v>
      </c>
      <c r="L206" s="58">
        <v>0</v>
      </c>
      <c r="M206" s="58">
        <v>6.4000000000000003E-3</v>
      </c>
      <c r="N206" s="58">
        <v>4.0000000000000002E-4</v>
      </c>
    </row>
    <row r="207" spans="1:14">
      <c r="A207" t="s">
        <v>1580</v>
      </c>
      <c r="B207" t="s">
        <v>1581</v>
      </c>
      <c r="C207" t="s">
        <v>1518</v>
      </c>
      <c r="D207" t="s">
        <v>813</v>
      </c>
      <c r="E207" t="s">
        <v>809</v>
      </c>
      <c r="F207" t="s">
        <v>673</v>
      </c>
      <c r="G207" t="s">
        <v>100</v>
      </c>
      <c r="H207" s="57">
        <v>0.9</v>
      </c>
      <c r="I207" s="57">
        <v>21325</v>
      </c>
      <c r="J207" s="57">
        <v>1.6299999999999999E-3</v>
      </c>
      <c r="K207" s="57">
        <v>0.69774197500000001</v>
      </c>
      <c r="L207" s="58">
        <v>0</v>
      </c>
      <c r="M207" s="58">
        <v>1E-4</v>
      </c>
      <c r="N207" s="58">
        <v>0</v>
      </c>
    </row>
    <row r="208" spans="1:14">
      <c r="A208" t="s">
        <v>1582</v>
      </c>
      <c r="B208" t="s">
        <v>1583</v>
      </c>
      <c r="C208" t="s">
        <v>1518</v>
      </c>
      <c r="D208" t="s">
        <v>813</v>
      </c>
      <c r="E208" t="s">
        <v>1088</v>
      </c>
      <c r="F208" t="s">
        <v>1089</v>
      </c>
      <c r="G208" t="s">
        <v>100</v>
      </c>
      <c r="H208" s="57">
        <v>224.68</v>
      </c>
      <c r="I208" s="57">
        <v>3052</v>
      </c>
      <c r="J208" s="57">
        <v>0</v>
      </c>
      <c r="K208" s="57">
        <v>24.871186267199999</v>
      </c>
      <c r="L208" s="58">
        <v>0</v>
      </c>
      <c r="M208" s="58">
        <v>4.3E-3</v>
      </c>
      <c r="N208" s="58">
        <v>2.9999999999999997E-4</v>
      </c>
    </row>
    <row r="209" spans="1:14">
      <c r="A209" t="s">
        <v>1584</v>
      </c>
      <c r="B209" t="s">
        <v>1585</v>
      </c>
      <c r="C209" t="s">
        <v>1518</v>
      </c>
      <c r="D209" t="s">
        <v>813</v>
      </c>
      <c r="E209" t="s">
        <v>1092</v>
      </c>
      <c r="F209" t="s">
        <v>1089</v>
      </c>
      <c r="G209" t="s">
        <v>100</v>
      </c>
      <c r="H209" s="57">
        <v>137.93</v>
      </c>
      <c r="I209" s="57">
        <v>13739</v>
      </c>
      <c r="J209" s="57">
        <v>0</v>
      </c>
      <c r="K209" s="57">
        <v>68.732385192899997</v>
      </c>
      <c r="L209" s="58">
        <v>0</v>
      </c>
      <c r="M209" s="58">
        <v>1.1900000000000001E-2</v>
      </c>
      <c r="N209" s="58">
        <v>6.9999999999999999E-4</v>
      </c>
    </row>
    <row r="210" spans="1:14">
      <c r="A210" t="s">
        <v>1586</v>
      </c>
      <c r="B210" t="s">
        <v>1587</v>
      </c>
      <c r="C210" t="s">
        <v>1518</v>
      </c>
      <c r="D210" t="s">
        <v>813</v>
      </c>
      <c r="E210" t="s">
        <v>1095</v>
      </c>
      <c r="F210" t="s">
        <v>1089</v>
      </c>
      <c r="G210" t="s">
        <v>100</v>
      </c>
      <c r="H210" s="57">
        <v>122.27</v>
      </c>
      <c r="I210" s="57">
        <v>6938</v>
      </c>
      <c r="J210" s="57">
        <v>0</v>
      </c>
      <c r="K210" s="57">
        <v>30.768176860200001</v>
      </c>
      <c r="L210" s="58">
        <v>0</v>
      </c>
      <c r="M210" s="58">
        <v>5.3E-3</v>
      </c>
      <c r="N210" s="58">
        <v>2.9999999999999997E-4</v>
      </c>
    </row>
    <row r="211" spans="1:14">
      <c r="A211" t="s">
        <v>1588</v>
      </c>
      <c r="B211" t="s">
        <v>1589</v>
      </c>
      <c r="C211" t="s">
        <v>1514</v>
      </c>
      <c r="D211" t="s">
        <v>813</v>
      </c>
      <c r="E211" t="s">
        <v>837</v>
      </c>
      <c r="F211" t="s">
        <v>838</v>
      </c>
      <c r="G211" t="s">
        <v>100</v>
      </c>
      <c r="H211" s="57">
        <v>3721.4</v>
      </c>
      <c r="I211" s="57">
        <v>1044</v>
      </c>
      <c r="J211" s="57">
        <v>0</v>
      </c>
      <c r="K211" s="57">
        <v>140.91408583200001</v>
      </c>
      <c r="L211" s="58">
        <v>0</v>
      </c>
      <c r="M211" s="58">
        <v>2.4400000000000002E-2</v>
      </c>
      <c r="N211" s="58">
        <v>1.5E-3</v>
      </c>
    </row>
    <row r="212" spans="1:14">
      <c r="A212" t="s">
        <v>1590</v>
      </c>
      <c r="B212" t="s">
        <v>1591</v>
      </c>
      <c r="C212" t="s">
        <v>1518</v>
      </c>
      <c r="D212" t="s">
        <v>813</v>
      </c>
      <c r="E212" t="s">
        <v>1118</v>
      </c>
      <c r="F212" t="s">
        <v>112</v>
      </c>
      <c r="G212" t="s">
        <v>100</v>
      </c>
      <c r="H212" s="57">
        <v>149.04</v>
      </c>
      <c r="I212" s="57">
        <v>19951</v>
      </c>
      <c r="J212" s="57">
        <v>0</v>
      </c>
      <c r="K212" s="57">
        <v>107.8487376408</v>
      </c>
      <c r="L212" s="58">
        <v>0</v>
      </c>
      <c r="M212" s="58">
        <v>1.8700000000000001E-2</v>
      </c>
      <c r="N212" s="58">
        <v>1.1000000000000001E-3</v>
      </c>
    </row>
    <row r="213" spans="1:14">
      <c r="A213" t="s">
        <v>1592</v>
      </c>
      <c r="B213" t="s">
        <v>1593</v>
      </c>
      <c r="C213" t="s">
        <v>1518</v>
      </c>
      <c r="D213" t="s">
        <v>813</v>
      </c>
      <c r="E213" t="s">
        <v>1299</v>
      </c>
      <c r="F213" t="s">
        <v>112</v>
      </c>
      <c r="G213" t="s">
        <v>100</v>
      </c>
      <c r="H213" s="57">
        <v>296.22000000000003</v>
      </c>
      <c r="I213" s="57">
        <v>3087</v>
      </c>
      <c r="J213" s="57">
        <v>0</v>
      </c>
      <c r="K213" s="57">
        <v>33.166417447800001</v>
      </c>
      <c r="L213" s="58">
        <v>0</v>
      </c>
      <c r="M213" s="58">
        <v>5.7000000000000002E-3</v>
      </c>
      <c r="N213" s="58">
        <v>2.9999999999999997E-4</v>
      </c>
    </row>
    <row r="214" spans="1:14">
      <c r="A214" s="59" t="s">
        <v>301</v>
      </c>
      <c r="B214" s="108" t="s">
        <v>3259</v>
      </c>
      <c r="C214" s="108" t="s">
        <v>3259</v>
      </c>
      <c r="D214" s="109" t="s">
        <v>3259</v>
      </c>
      <c r="E214" s="109" t="s">
        <v>3259</v>
      </c>
      <c r="F214" s="109" t="s">
        <v>3259</v>
      </c>
      <c r="G214" s="109" t="s">
        <v>3259</v>
      </c>
      <c r="H214" s="61">
        <v>6067.88</v>
      </c>
      <c r="I214" s="109" t="s">
        <v>3259</v>
      </c>
      <c r="J214" s="61">
        <v>0.43542999999999998</v>
      </c>
      <c r="K214" s="61">
        <v>925.10470087546537</v>
      </c>
      <c r="L214" s="109" t="s">
        <v>3259</v>
      </c>
      <c r="M214" s="60">
        <v>0.1603</v>
      </c>
      <c r="N214" s="60">
        <v>9.4999999999999998E-3</v>
      </c>
    </row>
    <row r="215" spans="1:14">
      <c r="A215" t="s">
        <v>1594</v>
      </c>
      <c r="B215" t="s">
        <v>1595</v>
      </c>
      <c r="C215" t="s">
        <v>1514</v>
      </c>
      <c r="D215" t="s">
        <v>813</v>
      </c>
      <c r="E215" s="107" t="s">
        <v>3259</v>
      </c>
      <c r="F215" t="s">
        <v>866</v>
      </c>
      <c r="G215" t="s">
        <v>100</v>
      </c>
      <c r="H215" s="57">
        <v>152.07</v>
      </c>
      <c r="I215" s="57">
        <v>3367</v>
      </c>
      <c r="J215" s="57">
        <v>0</v>
      </c>
      <c r="K215" s="57">
        <v>18.570954156300001</v>
      </c>
      <c r="L215" s="58">
        <v>0</v>
      </c>
      <c r="M215" s="58">
        <v>3.2000000000000002E-3</v>
      </c>
      <c r="N215" s="58">
        <v>2.0000000000000001E-4</v>
      </c>
    </row>
    <row r="216" spans="1:14">
      <c r="A216" t="s">
        <v>1596</v>
      </c>
      <c r="B216" t="s">
        <v>1597</v>
      </c>
      <c r="C216" t="s">
        <v>1514</v>
      </c>
      <c r="D216" t="s">
        <v>813</v>
      </c>
      <c r="E216" s="107" t="s">
        <v>3259</v>
      </c>
      <c r="F216" t="s">
        <v>866</v>
      </c>
      <c r="G216" t="s">
        <v>100</v>
      </c>
      <c r="H216" s="57">
        <v>36.71</v>
      </c>
      <c r="I216" s="57">
        <v>17010</v>
      </c>
      <c r="J216" s="57">
        <v>0</v>
      </c>
      <c r="K216" s="57">
        <v>22.648333616999999</v>
      </c>
      <c r="L216" s="58">
        <v>0</v>
      </c>
      <c r="M216" s="58">
        <v>3.8999999999999998E-3</v>
      </c>
      <c r="N216" s="58">
        <v>2.0000000000000001E-4</v>
      </c>
    </row>
    <row r="217" spans="1:14">
      <c r="A217" t="s">
        <v>1598</v>
      </c>
      <c r="B217" t="s">
        <v>1599</v>
      </c>
      <c r="C217" t="s">
        <v>1514</v>
      </c>
      <c r="D217" t="s">
        <v>813</v>
      </c>
      <c r="E217" s="107" t="s">
        <v>3259</v>
      </c>
      <c r="F217" t="s">
        <v>878</v>
      </c>
      <c r="G217" t="s">
        <v>100</v>
      </c>
      <c r="H217" s="57">
        <v>48.85</v>
      </c>
      <c r="I217" s="57">
        <v>12141</v>
      </c>
      <c r="J217" s="57">
        <v>0</v>
      </c>
      <c r="K217" s="57">
        <v>21.511296319500001</v>
      </c>
      <c r="L217" s="58">
        <v>0</v>
      </c>
      <c r="M217" s="58">
        <v>3.7000000000000002E-3</v>
      </c>
      <c r="N217" s="58">
        <v>2.0000000000000001E-4</v>
      </c>
    </row>
    <row r="218" spans="1:14">
      <c r="A218" t="s">
        <v>1600</v>
      </c>
      <c r="B218" t="s">
        <v>1601</v>
      </c>
      <c r="C218" t="s">
        <v>108</v>
      </c>
      <c r="D218" t="s">
        <v>813</v>
      </c>
      <c r="E218" s="107" t="s">
        <v>3259</v>
      </c>
      <c r="F218" t="s">
        <v>878</v>
      </c>
      <c r="G218" t="s">
        <v>102</v>
      </c>
      <c r="H218" s="57">
        <v>46.85</v>
      </c>
      <c r="I218" s="57">
        <v>9702</v>
      </c>
      <c r="J218" s="57">
        <v>0</v>
      </c>
      <c r="K218" s="57">
        <v>18.234274489200001</v>
      </c>
      <c r="L218" s="58">
        <v>0</v>
      </c>
      <c r="M218" s="58">
        <v>3.2000000000000002E-3</v>
      </c>
      <c r="N218" s="58">
        <v>2.0000000000000001E-4</v>
      </c>
    </row>
    <row r="219" spans="1:14">
      <c r="A219" t="s">
        <v>1602</v>
      </c>
      <c r="B219" t="s">
        <v>1603</v>
      </c>
      <c r="C219" t="s">
        <v>108</v>
      </c>
      <c r="D219" t="s">
        <v>813</v>
      </c>
      <c r="E219" s="107" t="s">
        <v>3259</v>
      </c>
      <c r="F219" t="s">
        <v>898</v>
      </c>
      <c r="G219" t="s">
        <v>102</v>
      </c>
      <c r="H219" s="57">
        <v>6.3</v>
      </c>
      <c r="I219" s="57">
        <v>73360</v>
      </c>
      <c r="J219" s="57">
        <v>0</v>
      </c>
      <c r="K219" s="57">
        <v>18.540331488</v>
      </c>
      <c r="L219" s="58">
        <v>0</v>
      </c>
      <c r="M219" s="58">
        <v>3.2000000000000002E-3</v>
      </c>
      <c r="N219" s="58">
        <v>2.0000000000000001E-4</v>
      </c>
    </row>
    <row r="220" spans="1:14">
      <c r="A220" t="s">
        <v>1604</v>
      </c>
      <c r="B220" t="s">
        <v>1605</v>
      </c>
      <c r="C220" t="s">
        <v>108</v>
      </c>
      <c r="D220" t="s">
        <v>813</v>
      </c>
      <c r="E220" s="107" t="s">
        <v>3259</v>
      </c>
      <c r="F220" t="s">
        <v>898</v>
      </c>
      <c r="G220" t="s">
        <v>102</v>
      </c>
      <c r="H220" s="57">
        <v>50.69</v>
      </c>
      <c r="I220" s="57">
        <v>5052</v>
      </c>
      <c r="J220" s="57">
        <v>0</v>
      </c>
      <c r="K220" s="57">
        <v>10.27314116208</v>
      </c>
      <c r="L220" s="58">
        <v>0</v>
      </c>
      <c r="M220" s="58">
        <v>1.8E-3</v>
      </c>
      <c r="N220" s="58">
        <v>1E-4</v>
      </c>
    </row>
    <row r="221" spans="1:14">
      <c r="A221" t="s">
        <v>1606</v>
      </c>
      <c r="B221" t="s">
        <v>1607</v>
      </c>
      <c r="C221" t="s">
        <v>1514</v>
      </c>
      <c r="D221" t="s">
        <v>813</v>
      </c>
      <c r="E221" s="107" t="s">
        <v>3259</v>
      </c>
      <c r="F221" t="s">
        <v>891</v>
      </c>
      <c r="G221" t="s">
        <v>100</v>
      </c>
      <c r="H221" s="57">
        <v>0.01</v>
      </c>
      <c r="I221" s="57">
        <v>54262500</v>
      </c>
      <c r="J221" s="57">
        <v>0</v>
      </c>
      <c r="K221" s="57">
        <v>19.68100875</v>
      </c>
      <c r="L221" s="58">
        <v>0</v>
      </c>
      <c r="M221" s="58">
        <v>3.3999999999999998E-3</v>
      </c>
      <c r="N221" s="58">
        <v>2.0000000000000001E-4</v>
      </c>
    </row>
    <row r="222" spans="1:14">
      <c r="A222" t="s">
        <v>1608</v>
      </c>
      <c r="B222" t="s">
        <v>1609</v>
      </c>
      <c r="C222" t="s">
        <v>1518</v>
      </c>
      <c r="D222" t="s">
        <v>813</v>
      </c>
      <c r="E222" s="107" t="s">
        <v>3259</v>
      </c>
      <c r="F222" t="s">
        <v>891</v>
      </c>
      <c r="G222" t="s">
        <v>100</v>
      </c>
      <c r="H222" s="57">
        <v>11.94</v>
      </c>
      <c r="I222" s="57">
        <v>170</v>
      </c>
      <c r="J222" s="57">
        <v>0</v>
      </c>
      <c r="K222" s="57">
        <v>7.3620846000000004E-2</v>
      </c>
      <c r="L222" s="58">
        <v>0</v>
      </c>
      <c r="M222" s="58">
        <v>0</v>
      </c>
      <c r="N222" s="58">
        <v>0</v>
      </c>
    </row>
    <row r="223" spans="1:14">
      <c r="A223" t="s">
        <v>1610</v>
      </c>
      <c r="B223" t="s">
        <v>1611</v>
      </c>
      <c r="C223" t="s">
        <v>1514</v>
      </c>
      <c r="D223" t="s">
        <v>813</v>
      </c>
      <c r="E223" s="107" t="s">
        <v>3259</v>
      </c>
      <c r="F223" t="s">
        <v>891</v>
      </c>
      <c r="G223" t="s">
        <v>100</v>
      </c>
      <c r="H223" s="57">
        <v>25.58</v>
      </c>
      <c r="I223" s="57">
        <v>38577</v>
      </c>
      <c r="J223" s="57">
        <v>0</v>
      </c>
      <c r="K223" s="57">
        <v>35.791223668199997</v>
      </c>
      <c r="L223" s="58">
        <v>0</v>
      </c>
      <c r="M223" s="58">
        <v>6.1999999999999998E-3</v>
      </c>
      <c r="N223" s="58">
        <v>4.0000000000000002E-4</v>
      </c>
    </row>
    <row r="224" spans="1:14">
      <c r="A224" t="s">
        <v>1612</v>
      </c>
      <c r="B224" t="s">
        <v>1613</v>
      </c>
      <c r="C224" t="s">
        <v>1514</v>
      </c>
      <c r="D224" t="s">
        <v>813</v>
      </c>
      <c r="E224" s="107" t="s">
        <v>3259</v>
      </c>
      <c r="F224" t="s">
        <v>891</v>
      </c>
      <c r="G224" t="s">
        <v>100</v>
      </c>
      <c r="H224" s="57">
        <v>67.77</v>
      </c>
      <c r="I224" s="57">
        <v>9325</v>
      </c>
      <c r="J224" s="57">
        <v>0</v>
      </c>
      <c r="K224" s="57">
        <v>22.921016917500001</v>
      </c>
      <c r="L224" s="58">
        <v>0</v>
      </c>
      <c r="M224" s="58">
        <v>4.0000000000000001E-3</v>
      </c>
      <c r="N224" s="58">
        <v>2.0000000000000001E-4</v>
      </c>
    </row>
    <row r="225" spans="1:14">
      <c r="A225" t="s">
        <v>1614</v>
      </c>
      <c r="B225" t="s">
        <v>1615</v>
      </c>
      <c r="C225" t="s">
        <v>1514</v>
      </c>
      <c r="D225" t="s">
        <v>813</v>
      </c>
      <c r="E225" s="107" t="s">
        <v>3259</v>
      </c>
      <c r="F225" t="s">
        <v>1616</v>
      </c>
      <c r="G225" t="s">
        <v>100</v>
      </c>
      <c r="H225" s="57">
        <v>6.91</v>
      </c>
      <c r="I225" s="57">
        <v>41223</v>
      </c>
      <c r="J225" s="57">
        <v>0</v>
      </c>
      <c r="K225" s="57">
        <v>10.3315432311</v>
      </c>
      <c r="L225" s="58">
        <v>0</v>
      </c>
      <c r="M225" s="58">
        <v>1.8E-3</v>
      </c>
      <c r="N225" s="58">
        <v>1E-4</v>
      </c>
    </row>
    <row r="226" spans="1:14">
      <c r="A226" t="s">
        <v>1617</v>
      </c>
      <c r="B226" t="s">
        <v>1618</v>
      </c>
      <c r="C226" t="s">
        <v>1518</v>
      </c>
      <c r="D226" t="s">
        <v>813</v>
      </c>
      <c r="E226" s="107" t="s">
        <v>3259</v>
      </c>
      <c r="F226" t="s">
        <v>960</v>
      </c>
      <c r="G226" t="s">
        <v>100</v>
      </c>
      <c r="H226" s="57">
        <v>161.06</v>
      </c>
      <c r="I226" s="57">
        <v>254</v>
      </c>
      <c r="J226" s="57">
        <v>0</v>
      </c>
      <c r="K226" s="57">
        <v>1.4837781348000001</v>
      </c>
      <c r="L226" s="58">
        <v>0</v>
      </c>
      <c r="M226" s="58">
        <v>2.9999999999999997E-4</v>
      </c>
      <c r="N226" s="58">
        <v>0</v>
      </c>
    </row>
    <row r="227" spans="1:14">
      <c r="A227" t="s">
        <v>1619</v>
      </c>
      <c r="B227" t="s">
        <v>1620</v>
      </c>
      <c r="C227" t="s">
        <v>1518</v>
      </c>
      <c r="D227" t="s">
        <v>813</v>
      </c>
      <c r="E227" s="107" t="s">
        <v>3259</v>
      </c>
      <c r="F227" t="s">
        <v>952</v>
      </c>
      <c r="G227" t="s">
        <v>100</v>
      </c>
      <c r="H227" s="57">
        <v>139.38</v>
      </c>
      <c r="I227" s="57">
        <v>14093</v>
      </c>
      <c r="J227" s="57">
        <v>0</v>
      </c>
      <c r="K227" s="57">
        <v>71.244520471800001</v>
      </c>
      <c r="L227" s="58">
        <v>0</v>
      </c>
      <c r="M227" s="58">
        <v>1.23E-2</v>
      </c>
      <c r="N227" s="58">
        <v>6.9999999999999999E-4</v>
      </c>
    </row>
    <row r="228" spans="1:14">
      <c r="A228" t="s">
        <v>1621</v>
      </c>
      <c r="B228" t="s">
        <v>1622</v>
      </c>
      <c r="C228" t="s">
        <v>1518</v>
      </c>
      <c r="D228" t="s">
        <v>813</v>
      </c>
      <c r="E228" s="107" t="s">
        <v>3259</v>
      </c>
      <c r="F228" t="s">
        <v>952</v>
      </c>
      <c r="G228" t="s">
        <v>100</v>
      </c>
      <c r="H228" s="57">
        <v>43.03</v>
      </c>
      <c r="I228" s="57">
        <v>35396</v>
      </c>
      <c r="J228" s="57">
        <v>0</v>
      </c>
      <c r="K228" s="57">
        <v>55.2424699476</v>
      </c>
      <c r="L228" s="58">
        <v>0</v>
      </c>
      <c r="M228" s="58">
        <v>9.5999999999999992E-3</v>
      </c>
      <c r="N228" s="58">
        <v>5.9999999999999995E-4</v>
      </c>
    </row>
    <row r="229" spans="1:14">
      <c r="A229" t="s">
        <v>1623</v>
      </c>
      <c r="B229" t="s">
        <v>1624</v>
      </c>
      <c r="C229" t="s">
        <v>1518</v>
      </c>
      <c r="D229" t="s">
        <v>813</v>
      </c>
      <c r="E229" s="107" t="s">
        <v>3259</v>
      </c>
      <c r="F229" t="s">
        <v>952</v>
      </c>
      <c r="G229" t="s">
        <v>100</v>
      </c>
      <c r="H229" s="57">
        <v>8.91</v>
      </c>
      <c r="I229" s="57">
        <v>48688</v>
      </c>
      <c r="J229" s="57">
        <v>0</v>
      </c>
      <c r="K229" s="57">
        <v>15.734291601600001</v>
      </c>
      <c r="L229" s="58">
        <v>0</v>
      </c>
      <c r="M229" s="58">
        <v>2.7000000000000001E-3</v>
      </c>
      <c r="N229" s="58">
        <v>2.0000000000000001E-4</v>
      </c>
    </row>
    <row r="230" spans="1:14">
      <c r="A230" t="s">
        <v>1625</v>
      </c>
      <c r="B230" t="s">
        <v>1626</v>
      </c>
      <c r="C230" t="s">
        <v>1518</v>
      </c>
      <c r="D230" t="s">
        <v>813</v>
      </c>
      <c r="E230" s="107" t="s">
        <v>3259</v>
      </c>
      <c r="F230" t="s">
        <v>952</v>
      </c>
      <c r="G230" t="s">
        <v>100</v>
      </c>
      <c r="H230" s="57">
        <v>520.95000000000005</v>
      </c>
      <c r="I230" s="57">
        <v>433</v>
      </c>
      <c r="J230" s="57">
        <v>0</v>
      </c>
      <c r="K230" s="57">
        <v>8.1814728644999999</v>
      </c>
      <c r="L230" s="58">
        <v>0</v>
      </c>
      <c r="M230" s="58">
        <v>1.4E-3</v>
      </c>
      <c r="N230" s="58">
        <v>1E-4</v>
      </c>
    </row>
    <row r="231" spans="1:14">
      <c r="A231" t="s">
        <v>1627</v>
      </c>
      <c r="B231" t="s">
        <v>1628</v>
      </c>
      <c r="C231" t="s">
        <v>1514</v>
      </c>
      <c r="D231" t="s">
        <v>813</v>
      </c>
      <c r="E231" s="107" t="s">
        <v>3259</v>
      </c>
      <c r="F231" t="s">
        <v>873</v>
      </c>
      <c r="G231" t="s">
        <v>100</v>
      </c>
      <c r="H231" s="57">
        <v>19.97</v>
      </c>
      <c r="I231" s="57">
        <v>21588</v>
      </c>
      <c r="J231" s="57">
        <v>0.12282</v>
      </c>
      <c r="K231" s="57">
        <v>15.759265297200001</v>
      </c>
      <c r="L231" s="58">
        <v>0</v>
      </c>
      <c r="M231" s="58">
        <v>2.7000000000000001E-3</v>
      </c>
      <c r="N231" s="58">
        <v>2.0000000000000001E-4</v>
      </c>
    </row>
    <row r="232" spans="1:14">
      <c r="A232" t="s">
        <v>1629</v>
      </c>
      <c r="B232" t="s">
        <v>1630</v>
      </c>
      <c r="C232" t="s">
        <v>108</v>
      </c>
      <c r="D232" t="s">
        <v>813</v>
      </c>
      <c r="E232" s="107" t="s">
        <v>3259</v>
      </c>
      <c r="F232" t="s">
        <v>873</v>
      </c>
      <c r="G232" t="s">
        <v>102</v>
      </c>
      <c r="H232" s="57">
        <v>2933.53</v>
      </c>
      <c r="I232" s="57">
        <v>247.5</v>
      </c>
      <c r="J232" s="57">
        <v>0</v>
      </c>
      <c r="K232" s="57">
        <v>29.126168646299998</v>
      </c>
      <c r="L232" s="58">
        <v>0</v>
      </c>
      <c r="M232" s="58">
        <v>5.0000000000000001E-3</v>
      </c>
      <c r="N232" s="58">
        <v>2.9999999999999997E-4</v>
      </c>
    </row>
    <row r="233" spans="1:14">
      <c r="A233" t="s">
        <v>1631</v>
      </c>
      <c r="B233" t="s">
        <v>1632</v>
      </c>
      <c r="C233" t="s">
        <v>1514</v>
      </c>
      <c r="D233" t="s">
        <v>813</v>
      </c>
      <c r="E233" s="107" t="s">
        <v>3259</v>
      </c>
      <c r="F233" t="s">
        <v>873</v>
      </c>
      <c r="G233" t="s">
        <v>100</v>
      </c>
      <c r="H233" s="57">
        <v>19.2</v>
      </c>
      <c r="I233" s="57">
        <v>13458</v>
      </c>
      <c r="J233" s="57">
        <v>8.4750000000000006E-2</v>
      </c>
      <c r="K233" s="57">
        <v>9.4566858719999995</v>
      </c>
      <c r="L233" s="58">
        <v>0</v>
      </c>
      <c r="M233" s="58">
        <v>1.6000000000000001E-3</v>
      </c>
      <c r="N233" s="58">
        <v>1E-4</v>
      </c>
    </row>
    <row r="234" spans="1:14">
      <c r="A234" t="s">
        <v>1633</v>
      </c>
      <c r="B234" t="s">
        <v>1634</v>
      </c>
      <c r="C234" t="s">
        <v>1518</v>
      </c>
      <c r="D234" t="s">
        <v>813</v>
      </c>
      <c r="E234" s="107" t="s">
        <v>3259</v>
      </c>
      <c r="F234" t="s">
        <v>873</v>
      </c>
      <c r="G234" t="s">
        <v>100</v>
      </c>
      <c r="H234" s="57">
        <v>3.3</v>
      </c>
      <c r="I234" s="57">
        <v>80539</v>
      </c>
      <c r="J234" s="57">
        <v>0</v>
      </c>
      <c r="K234" s="57">
        <v>9.6397934490000008</v>
      </c>
      <c r="L234" s="58">
        <v>0</v>
      </c>
      <c r="M234" s="58">
        <v>1.6999999999999999E-3</v>
      </c>
      <c r="N234" s="58">
        <v>1E-4</v>
      </c>
    </row>
    <row r="235" spans="1:14">
      <c r="A235" t="s">
        <v>1635</v>
      </c>
      <c r="B235" t="s">
        <v>1636</v>
      </c>
      <c r="C235" t="s">
        <v>1514</v>
      </c>
      <c r="D235" t="s">
        <v>813</v>
      </c>
      <c r="E235" s="107" t="s">
        <v>3259</v>
      </c>
      <c r="F235" t="s">
        <v>873</v>
      </c>
      <c r="G235" t="s">
        <v>100</v>
      </c>
      <c r="H235" s="57">
        <v>47.31</v>
      </c>
      <c r="I235" s="57">
        <v>13330</v>
      </c>
      <c r="J235" s="57">
        <v>0</v>
      </c>
      <c r="K235" s="57">
        <v>22.873396221</v>
      </c>
      <c r="L235" s="58">
        <v>0</v>
      </c>
      <c r="M235" s="58">
        <v>4.0000000000000001E-3</v>
      </c>
      <c r="N235" s="58">
        <v>2.0000000000000001E-4</v>
      </c>
    </row>
    <row r="236" spans="1:14">
      <c r="A236" t="s">
        <v>1637</v>
      </c>
      <c r="B236" t="s">
        <v>1638</v>
      </c>
      <c r="C236" t="s">
        <v>1514</v>
      </c>
      <c r="D236" t="s">
        <v>813</v>
      </c>
      <c r="E236" s="107" t="s">
        <v>3259</v>
      </c>
      <c r="F236" t="s">
        <v>1541</v>
      </c>
      <c r="G236" t="s">
        <v>100</v>
      </c>
      <c r="H236" s="57">
        <v>62.98</v>
      </c>
      <c r="I236" s="57">
        <v>7751</v>
      </c>
      <c r="J236" s="57">
        <v>0.22786000000000001</v>
      </c>
      <c r="K236" s="57">
        <v>17.933349934599999</v>
      </c>
      <c r="L236" s="58">
        <v>0</v>
      </c>
      <c r="M236" s="58">
        <v>3.0999999999999999E-3</v>
      </c>
      <c r="N236" s="58">
        <v>2.0000000000000001E-4</v>
      </c>
    </row>
    <row r="237" spans="1:14">
      <c r="A237" t="s">
        <v>1639</v>
      </c>
      <c r="B237" t="s">
        <v>1640</v>
      </c>
      <c r="C237" t="s">
        <v>1518</v>
      </c>
      <c r="D237" t="s">
        <v>813</v>
      </c>
      <c r="E237" s="107" t="s">
        <v>3259</v>
      </c>
      <c r="F237" t="s">
        <v>1541</v>
      </c>
      <c r="G237" t="s">
        <v>100</v>
      </c>
      <c r="H237" s="57">
        <v>183.1</v>
      </c>
      <c r="I237" s="57">
        <v>15194</v>
      </c>
      <c r="J237" s="57">
        <v>0</v>
      </c>
      <c r="K237" s="57">
        <v>100.903916178</v>
      </c>
      <c r="L237" s="58">
        <v>0</v>
      </c>
      <c r="M237" s="58">
        <v>1.7500000000000002E-2</v>
      </c>
      <c r="N237" s="58">
        <v>1E-3</v>
      </c>
    </row>
    <row r="238" spans="1:14">
      <c r="A238" t="s">
        <v>1641</v>
      </c>
      <c r="B238" t="s">
        <v>1642</v>
      </c>
      <c r="C238" t="s">
        <v>1514</v>
      </c>
      <c r="D238" t="s">
        <v>813</v>
      </c>
      <c r="E238" s="107" t="s">
        <v>3259</v>
      </c>
      <c r="F238" t="s">
        <v>1541</v>
      </c>
      <c r="G238" t="s">
        <v>100</v>
      </c>
      <c r="H238" s="57">
        <v>12.52</v>
      </c>
      <c r="I238" s="57">
        <v>34655</v>
      </c>
      <c r="J238" s="57">
        <v>0</v>
      </c>
      <c r="K238" s="57">
        <v>15.736849361999999</v>
      </c>
      <c r="L238" s="58">
        <v>0</v>
      </c>
      <c r="M238" s="58">
        <v>2.7000000000000001E-3</v>
      </c>
      <c r="N238" s="58">
        <v>2.0000000000000001E-4</v>
      </c>
    </row>
    <row r="239" spans="1:14">
      <c r="A239" t="s">
        <v>1643</v>
      </c>
      <c r="B239" t="s">
        <v>1644</v>
      </c>
      <c r="C239" t="s">
        <v>1518</v>
      </c>
      <c r="D239" t="s">
        <v>813</v>
      </c>
      <c r="E239" s="107" t="s">
        <v>3259</v>
      </c>
      <c r="F239" t="s">
        <v>1545</v>
      </c>
      <c r="G239" t="s">
        <v>100</v>
      </c>
      <c r="H239" s="57">
        <v>18.89</v>
      </c>
      <c r="I239" s="57">
        <v>16207</v>
      </c>
      <c r="J239" s="57">
        <v>0</v>
      </c>
      <c r="K239" s="57">
        <v>11.1040688421</v>
      </c>
      <c r="L239" s="58">
        <v>0</v>
      </c>
      <c r="M239" s="58">
        <v>1.9E-3</v>
      </c>
      <c r="N239" s="58">
        <v>1E-4</v>
      </c>
    </row>
    <row r="240" spans="1:14">
      <c r="A240" t="s">
        <v>1645</v>
      </c>
      <c r="B240" t="s">
        <v>1646</v>
      </c>
      <c r="C240" t="s">
        <v>108</v>
      </c>
      <c r="D240" t="s">
        <v>813</v>
      </c>
      <c r="E240" s="107" t="s">
        <v>3259</v>
      </c>
      <c r="F240" t="s">
        <v>1545</v>
      </c>
      <c r="G240" t="s">
        <v>102</v>
      </c>
      <c r="H240" s="57">
        <v>11.67</v>
      </c>
      <c r="I240" s="57">
        <v>68170</v>
      </c>
      <c r="J240" s="57">
        <v>0</v>
      </c>
      <c r="K240" s="57">
        <v>31.914039092399999</v>
      </c>
      <c r="L240" s="58">
        <v>0</v>
      </c>
      <c r="M240" s="58">
        <v>5.4999999999999997E-3</v>
      </c>
      <c r="N240" s="58">
        <v>2.9999999999999997E-4</v>
      </c>
    </row>
    <row r="241" spans="1:14">
      <c r="A241" t="s">
        <v>1647</v>
      </c>
      <c r="B241" t="s">
        <v>1648</v>
      </c>
      <c r="C241" t="s">
        <v>1518</v>
      </c>
      <c r="D241" t="s">
        <v>813</v>
      </c>
      <c r="E241" s="107" t="s">
        <v>3259</v>
      </c>
      <c r="F241" t="s">
        <v>1545</v>
      </c>
      <c r="G241" t="s">
        <v>100</v>
      </c>
      <c r="H241" s="57">
        <v>23.17</v>
      </c>
      <c r="I241" s="57">
        <v>2271</v>
      </c>
      <c r="J241" s="57">
        <v>0</v>
      </c>
      <c r="K241" s="57">
        <v>1.9084936689000001</v>
      </c>
      <c r="L241" s="58">
        <v>0</v>
      </c>
      <c r="M241" s="58">
        <v>2.9999999999999997E-4</v>
      </c>
      <c r="N241" s="58">
        <v>0</v>
      </c>
    </row>
    <row r="242" spans="1:14">
      <c r="A242" t="s">
        <v>1649</v>
      </c>
      <c r="B242" t="s">
        <v>1650</v>
      </c>
      <c r="C242" t="s">
        <v>1518</v>
      </c>
      <c r="D242" t="s">
        <v>813</v>
      </c>
      <c r="E242" s="107" t="s">
        <v>3259</v>
      </c>
      <c r="F242" t="s">
        <v>1545</v>
      </c>
      <c r="G242" t="s">
        <v>100</v>
      </c>
      <c r="H242" s="57">
        <v>8.14</v>
      </c>
      <c r="I242" s="57">
        <v>49522</v>
      </c>
      <c r="J242" s="57">
        <v>0</v>
      </c>
      <c r="K242" s="57">
        <v>14.6207663316</v>
      </c>
      <c r="L242" s="58">
        <v>0</v>
      </c>
      <c r="M242" s="58">
        <v>2.5000000000000001E-3</v>
      </c>
      <c r="N242" s="58">
        <v>2.0000000000000001E-4</v>
      </c>
    </row>
    <row r="243" spans="1:14">
      <c r="A243" t="s">
        <v>1651</v>
      </c>
      <c r="B243" t="s">
        <v>1652</v>
      </c>
      <c r="C243" t="s">
        <v>1514</v>
      </c>
      <c r="D243" t="s">
        <v>813</v>
      </c>
      <c r="E243" s="107" t="s">
        <v>3259</v>
      </c>
      <c r="F243" t="s">
        <v>1545</v>
      </c>
      <c r="G243" t="s">
        <v>100</v>
      </c>
      <c r="H243" s="57">
        <v>109.83</v>
      </c>
      <c r="I243" s="57">
        <v>10437.815700000008</v>
      </c>
      <c r="J243" s="57">
        <v>0</v>
      </c>
      <c r="K243" s="57">
        <v>41.579394770465399</v>
      </c>
      <c r="L243" s="58">
        <v>0</v>
      </c>
      <c r="M243" s="58">
        <v>7.1999999999999998E-3</v>
      </c>
      <c r="N243" s="58">
        <v>4.0000000000000002E-4</v>
      </c>
    </row>
    <row r="244" spans="1:14">
      <c r="A244" t="s">
        <v>1653</v>
      </c>
      <c r="B244" t="s">
        <v>1654</v>
      </c>
      <c r="C244" t="s">
        <v>1518</v>
      </c>
      <c r="D244" t="s">
        <v>813</v>
      </c>
      <c r="E244" s="107" t="s">
        <v>3259</v>
      </c>
      <c r="F244" t="s">
        <v>923</v>
      </c>
      <c r="G244" t="s">
        <v>100</v>
      </c>
      <c r="H244" s="57">
        <v>10.14</v>
      </c>
      <c r="I244" s="57">
        <v>59660</v>
      </c>
      <c r="J244" s="57">
        <v>0</v>
      </c>
      <c r="K244" s="57">
        <v>21.941623547999999</v>
      </c>
      <c r="L244" s="58">
        <v>0</v>
      </c>
      <c r="M244" s="58">
        <v>3.8E-3</v>
      </c>
      <c r="N244" s="58">
        <v>2.0000000000000001E-4</v>
      </c>
    </row>
    <row r="245" spans="1:14">
      <c r="A245" t="s">
        <v>1655</v>
      </c>
      <c r="B245" t="s">
        <v>1656</v>
      </c>
      <c r="C245" t="s">
        <v>1518</v>
      </c>
      <c r="D245" t="s">
        <v>813</v>
      </c>
      <c r="E245" s="107" t="s">
        <v>3259</v>
      </c>
      <c r="F245" t="s">
        <v>923</v>
      </c>
      <c r="G245" t="s">
        <v>100</v>
      </c>
      <c r="H245" s="57">
        <v>28.57</v>
      </c>
      <c r="I245" s="57">
        <v>12138</v>
      </c>
      <c r="J245" s="57">
        <v>0</v>
      </c>
      <c r="K245" s="57">
        <v>12.577807078199999</v>
      </c>
      <c r="L245" s="58">
        <v>0</v>
      </c>
      <c r="M245" s="58">
        <v>2.2000000000000001E-3</v>
      </c>
      <c r="N245" s="58">
        <v>1E-4</v>
      </c>
    </row>
    <row r="246" spans="1:14">
      <c r="A246" t="s">
        <v>1657</v>
      </c>
      <c r="B246" t="s">
        <v>1658</v>
      </c>
      <c r="C246" t="s">
        <v>1514</v>
      </c>
      <c r="D246" t="s">
        <v>813</v>
      </c>
      <c r="E246" s="107" t="s">
        <v>3259</v>
      </c>
      <c r="F246" t="s">
        <v>923</v>
      </c>
      <c r="G246" t="s">
        <v>100</v>
      </c>
      <c r="H246" s="57">
        <v>51.46</v>
      </c>
      <c r="I246" s="57">
        <v>5469</v>
      </c>
      <c r="J246" s="57">
        <v>0</v>
      </c>
      <c r="K246" s="57">
        <v>10.207638019799999</v>
      </c>
      <c r="L246" s="58">
        <v>0</v>
      </c>
      <c r="M246" s="58">
        <v>1.8E-3</v>
      </c>
      <c r="N246" s="58">
        <v>1E-4</v>
      </c>
    </row>
    <row r="247" spans="1:14">
      <c r="A247" t="s">
        <v>1659</v>
      </c>
      <c r="B247" t="s">
        <v>1660</v>
      </c>
      <c r="C247" t="s">
        <v>1514</v>
      </c>
      <c r="D247" t="s">
        <v>813</v>
      </c>
      <c r="E247" s="107" t="s">
        <v>3259</v>
      </c>
      <c r="F247" t="s">
        <v>923</v>
      </c>
      <c r="G247" t="s">
        <v>100</v>
      </c>
      <c r="H247" s="57">
        <v>14.59</v>
      </c>
      <c r="I247" s="57">
        <v>42651</v>
      </c>
      <c r="J247" s="57">
        <v>0</v>
      </c>
      <c r="K247" s="57">
        <v>22.570026324299999</v>
      </c>
      <c r="L247" s="58">
        <v>0</v>
      </c>
      <c r="M247" s="58">
        <v>3.8999999999999998E-3</v>
      </c>
      <c r="N247" s="58">
        <v>2.0000000000000001E-4</v>
      </c>
    </row>
    <row r="248" spans="1:14">
      <c r="A248" t="s">
        <v>1661</v>
      </c>
      <c r="B248" t="s">
        <v>1662</v>
      </c>
      <c r="C248" t="s">
        <v>1518</v>
      </c>
      <c r="D248" t="s">
        <v>813</v>
      </c>
      <c r="E248" s="107" t="s">
        <v>3259</v>
      </c>
      <c r="F248" t="s">
        <v>923</v>
      </c>
      <c r="G248" t="s">
        <v>100</v>
      </c>
      <c r="H248" s="57">
        <v>23.04</v>
      </c>
      <c r="I248" s="57">
        <v>37604</v>
      </c>
      <c r="J248" s="57">
        <v>0</v>
      </c>
      <c r="K248" s="57">
        <v>31.4241887232</v>
      </c>
      <c r="L248" s="58">
        <v>0</v>
      </c>
      <c r="M248" s="58">
        <v>5.4000000000000003E-3</v>
      </c>
      <c r="N248" s="58">
        <v>2.9999999999999997E-4</v>
      </c>
    </row>
    <row r="249" spans="1:14">
      <c r="A249" t="s">
        <v>1663</v>
      </c>
      <c r="B249" t="s">
        <v>1664</v>
      </c>
      <c r="C249" t="s">
        <v>1518</v>
      </c>
      <c r="D249" t="s">
        <v>813</v>
      </c>
      <c r="E249" s="107" t="s">
        <v>3259</v>
      </c>
      <c r="F249" t="s">
        <v>923</v>
      </c>
      <c r="G249" t="s">
        <v>100</v>
      </c>
      <c r="H249" s="57">
        <v>27.83</v>
      </c>
      <c r="I249" s="57">
        <v>29488</v>
      </c>
      <c r="J249" s="57">
        <v>0</v>
      </c>
      <c r="K249" s="57">
        <v>29.7650132208</v>
      </c>
      <c r="L249" s="58">
        <v>0</v>
      </c>
      <c r="M249" s="58">
        <v>5.1999999999999998E-3</v>
      </c>
      <c r="N249" s="58">
        <v>2.9999999999999997E-4</v>
      </c>
    </row>
    <row r="250" spans="1:14">
      <c r="A250" t="s">
        <v>1665</v>
      </c>
      <c r="B250" t="s">
        <v>1666</v>
      </c>
      <c r="C250" t="s">
        <v>1514</v>
      </c>
      <c r="D250" t="s">
        <v>813</v>
      </c>
      <c r="E250" s="107" t="s">
        <v>3259</v>
      </c>
      <c r="F250" t="s">
        <v>923</v>
      </c>
      <c r="G250" t="s">
        <v>100</v>
      </c>
      <c r="H250" s="57">
        <v>64.42</v>
      </c>
      <c r="I250" s="57">
        <v>2744</v>
      </c>
      <c r="J250" s="57">
        <v>0</v>
      </c>
      <c r="K250" s="57">
        <v>6.4113927695999999</v>
      </c>
      <c r="L250" s="58">
        <v>0</v>
      </c>
      <c r="M250" s="58">
        <v>1.1000000000000001E-3</v>
      </c>
      <c r="N250" s="58">
        <v>1E-4</v>
      </c>
    </row>
    <row r="251" spans="1:14">
      <c r="A251" t="s">
        <v>1667</v>
      </c>
      <c r="B251" t="s">
        <v>1668</v>
      </c>
      <c r="C251" t="s">
        <v>1514</v>
      </c>
      <c r="D251" t="s">
        <v>813</v>
      </c>
      <c r="E251" s="107" t="s">
        <v>3259</v>
      </c>
      <c r="F251" t="s">
        <v>923</v>
      </c>
      <c r="G251" t="s">
        <v>100</v>
      </c>
      <c r="H251" s="57">
        <v>23.81</v>
      </c>
      <c r="I251" s="57">
        <v>26035</v>
      </c>
      <c r="J251" s="57">
        <v>0</v>
      </c>
      <c r="K251" s="57">
        <v>22.4835318045</v>
      </c>
      <c r="L251" s="58">
        <v>0</v>
      </c>
      <c r="M251" s="58">
        <v>3.8999999999999998E-3</v>
      </c>
      <c r="N251" s="58">
        <v>2.0000000000000001E-4</v>
      </c>
    </row>
    <row r="252" spans="1:14">
      <c r="A252" t="s">
        <v>1669</v>
      </c>
      <c r="B252" t="s">
        <v>1670</v>
      </c>
      <c r="C252" t="s">
        <v>1514</v>
      </c>
      <c r="D252" t="s">
        <v>813</v>
      </c>
      <c r="E252" s="107" t="s">
        <v>3259</v>
      </c>
      <c r="F252" t="s">
        <v>1567</v>
      </c>
      <c r="G252" t="s">
        <v>100</v>
      </c>
      <c r="H252" s="57">
        <v>119.05</v>
      </c>
      <c r="I252" s="57">
        <v>3566</v>
      </c>
      <c r="J252" s="57">
        <v>0</v>
      </c>
      <c r="K252" s="57">
        <v>15.397786521</v>
      </c>
      <c r="L252" s="58">
        <v>0</v>
      </c>
      <c r="M252" s="58">
        <v>2.7000000000000001E-3</v>
      </c>
      <c r="N252" s="58">
        <v>2.0000000000000001E-4</v>
      </c>
    </row>
    <row r="253" spans="1:14">
      <c r="A253" t="s">
        <v>1671</v>
      </c>
      <c r="B253" t="s">
        <v>1672</v>
      </c>
      <c r="C253" t="s">
        <v>108</v>
      </c>
      <c r="D253" t="s">
        <v>813</v>
      </c>
      <c r="E253" s="107" t="s">
        <v>3259</v>
      </c>
      <c r="F253" t="s">
        <v>1567</v>
      </c>
      <c r="G253" t="s">
        <v>100</v>
      </c>
      <c r="H253" s="57">
        <v>5.62</v>
      </c>
      <c r="I253" s="57">
        <v>149800</v>
      </c>
      <c r="J253" s="57">
        <v>0</v>
      </c>
      <c r="K253" s="57">
        <v>30.534842520000002</v>
      </c>
      <c r="L253" s="58">
        <v>0</v>
      </c>
      <c r="M253" s="58">
        <v>5.3E-3</v>
      </c>
      <c r="N253" s="58">
        <v>2.9999999999999997E-4</v>
      </c>
    </row>
    <row r="254" spans="1:14">
      <c r="A254" t="s">
        <v>1673</v>
      </c>
      <c r="B254" t="s">
        <v>1674</v>
      </c>
      <c r="C254" t="s">
        <v>1518</v>
      </c>
      <c r="D254" t="s">
        <v>813</v>
      </c>
      <c r="E254" s="107" t="s">
        <v>3259</v>
      </c>
      <c r="F254" t="s">
        <v>660</v>
      </c>
      <c r="G254" t="s">
        <v>100</v>
      </c>
      <c r="H254" s="57">
        <v>210.11</v>
      </c>
      <c r="I254" s="57">
        <v>1914</v>
      </c>
      <c r="J254" s="57">
        <v>0</v>
      </c>
      <c r="K254" s="57">
        <v>14.5860000858</v>
      </c>
      <c r="L254" s="58">
        <v>0</v>
      </c>
      <c r="M254" s="58">
        <v>2.5000000000000001E-3</v>
      </c>
      <c r="N254" s="58">
        <v>2.0000000000000001E-4</v>
      </c>
    </row>
    <row r="255" spans="1:14">
      <c r="A255" t="s">
        <v>1675</v>
      </c>
      <c r="B255" t="s">
        <v>1676</v>
      </c>
      <c r="C255" t="s">
        <v>1677</v>
      </c>
      <c r="D255" t="s">
        <v>813</v>
      </c>
      <c r="E255" s="107" t="s">
        <v>3259</v>
      </c>
      <c r="F255" t="s">
        <v>1077</v>
      </c>
      <c r="G255" t="s">
        <v>104</v>
      </c>
      <c r="H255" s="57">
        <v>708.62</v>
      </c>
      <c r="I255" s="57">
        <v>1044</v>
      </c>
      <c r="J255" s="57">
        <v>0</v>
      </c>
      <c r="K255" s="57">
        <v>34.185384929519998</v>
      </c>
      <c r="L255" s="58">
        <v>0</v>
      </c>
      <c r="M255" s="58">
        <v>5.8999999999999999E-3</v>
      </c>
      <c r="N255" s="58">
        <v>4.0000000000000002E-4</v>
      </c>
    </row>
    <row r="256" spans="1:14">
      <c r="A256" t="s">
        <v>185</v>
      </c>
      <c r="B256" s="108" t="s">
        <v>3259</v>
      </c>
      <c r="C256" s="108" t="s">
        <v>3259</v>
      </c>
      <c r="D256" s="109" t="s">
        <v>3259</v>
      </c>
      <c r="E256" s="109" t="s">
        <v>3259</v>
      </c>
      <c r="F256" s="109" t="s">
        <v>3259</v>
      </c>
      <c r="G256" s="109" t="s">
        <v>3259</v>
      </c>
      <c r="H256" s="109" t="s">
        <v>3259</v>
      </c>
      <c r="I256" s="109" t="s">
        <v>3259</v>
      </c>
      <c r="J256" s="109" t="s">
        <v>3259</v>
      </c>
      <c r="K256" s="109" t="s">
        <v>3259</v>
      </c>
      <c r="L256" s="109" t="s">
        <v>3259</v>
      </c>
      <c r="M256" s="109" t="s">
        <v>3259</v>
      </c>
      <c r="N256" s="109" t="s">
        <v>3259</v>
      </c>
    </row>
    <row r="257" spans="1:14">
      <c r="A257" t="s">
        <v>294</v>
      </c>
      <c r="B257" s="108" t="s">
        <v>3259</v>
      </c>
      <c r="C257" s="108" t="s">
        <v>3259</v>
      </c>
      <c r="D257" s="109" t="s">
        <v>3259</v>
      </c>
      <c r="E257" s="109" t="s">
        <v>3259</v>
      </c>
      <c r="F257" s="109" t="s">
        <v>3259</v>
      </c>
      <c r="G257" s="109" t="s">
        <v>3259</v>
      </c>
      <c r="H257" s="109" t="s">
        <v>3259</v>
      </c>
      <c r="I257" s="109" t="s">
        <v>3259</v>
      </c>
      <c r="J257" s="109" t="s">
        <v>3259</v>
      </c>
      <c r="K257" s="109" t="s">
        <v>3259</v>
      </c>
      <c r="L257" s="109" t="s">
        <v>3259</v>
      </c>
      <c r="M257" s="109" t="s">
        <v>3259</v>
      </c>
      <c r="N257" s="109" t="s">
        <v>3259</v>
      </c>
    </row>
    <row r="258" spans="1:14">
      <c r="A258" t="s">
        <v>295</v>
      </c>
      <c r="B258" s="108" t="s">
        <v>3259</v>
      </c>
      <c r="C258" s="108" t="s">
        <v>3259</v>
      </c>
      <c r="D258" s="109" t="s">
        <v>3259</v>
      </c>
      <c r="E258" s="109" t="s">
        <v>3259</v>
      </c>
      <c r="F258" s="109" t="s">
        <v>3259</v>
      </c>
      <c r="G258" s="109" t="s">
        <v>3259</v>
      </c>
      <c r="H258" s="109" t="s">
        <v>3259</v>
      </c>
      <c r="I258" s="109" t="s">
        <v>3259</v>
      </c>
      <c r="J258" s="109" t="s">
        <v>3259</v>
      </c>
      <c r="K258" s="109" t="s">
        <v>3259</v>
      </c>
      <c r="L258" s="109" t="s">
        <v>3259</v>
      </c>
      <c r="M258" s="109" t="s">
        <v>3259</v>
      </c>
      <c r="N258" s="109" t="s">
        <v>3259</v>
      </c>
    </row>
    <row r="259" spans="1:14">
      <c r="A259" t="s">
        <v>296</v>
      </c>
      <c r="B259" s="108" t="s">
        <v>3259</v>
      </c>
      <c r="C259" s="108" t="s">
        <v>3259</v>
      </c>
      <c r="D259" s="109" t="s">
        <v>3259</v>
      </c>
      <c r="E259" s="109" t="s">
        <v>3259</v>
      </c>
      <c r="F259" s="109" t="s">
        <v>3259</v>
      </c>
      <c r="G259" s="109" t="s">
        <v>3259</v>
      </c>
      <c r="H259" s="109" t="s">
        <v>3259</v>
      </c>
      <c r="I259" s="109" t="s">
        <v>3259</v>
      </c>
      <c r="J259" s="109" t="s">
        <v>3259</v>
      </c>
      <c r="K259" s="109" t="s">
        <v>3259</v>
      </c>
      <c r="L259" s="109" t="s">
        <v>3259</v>
      </c>
      <c r="M259" s="109" t="s">
        <v>3259</v>
      </c>
      <c r="N259" s="109" t="s">
        <v>3259</v>
      </c>
    </row>
    <row r="260" spans="1:14">
      <c r="A260" t="s">
        <v>297</v>
      </c>
      <c r="B260" s="108" t="s">
        <v>3259</v>
      </c>
      <c r="C260" s="108" t="s">
        <v>3259</v>
      </c>
      <c r="D260" s="109" t="s">
        <v>3259</v>
      </c>
      <c r="E260" s="109" t="s">
        <v>3259</v>
      </c>
      <c r="F260" s="109" t="s">
        <v>3259</v>
      </c>
      <c r="G260" s="109" t="s">
        <v>3259</v>
      </c>
      <c r="H260" s="109" t="s">
        <v>3259</v>
      </c>
      <c r="I260" s="109" t="s">
        <v>3259</v>
      </c>
      <c r="J260" s="109" t="s">
        <v>3259</v>
      </c>
      <c r="K260" s="109" t="s">
        <v>3259</v>
      </c>
      <c r="L260" s="109" t="s">
        <v>3259</v>
      </c>
      <c r="M260" s="109" t="s">
        <v>3259</v>
      </c>
      <c r="N260" s="109" t="s">
        <v>3259</v>
      </c>
    </row>
    <row r="261" spans="1:14" hidden="1">
      <c r="D261" s="14"/>
      <c r="E261" s="14"/>
      <c r="F261" s="14"/>
    </row>
    <row r="262" spans="1:14" hidden="1">
      <c r="D262" s="14"/>
      <c r="E262" s="14"/>
      <c r="F262" s="14"/>
    </row>
    <row r="263" spans="1:14" hidden="1">
      <c r="D263" s="14"/>
      <c r="E263" s="14"/>
      <c r="F263" s="14"/>
    </row>
    <row r="264" spans="1:14" hidden="1">
      <c r="D264" s="14"/>
      <c r="E264" s="14"/>
      <c r="F264" s="14"/>
    </row>
    <row r="265" spans="1:14" hidden="1">
      <c r="D265" s="14"/>
      <c r="E265" s="14"/>
      <c r="F265" s="14"/>
    </row>
    <row r="266" spans="1:14" hidden="1">
      <c r="D266" s="14"/>
      <c r="E266" s="14"/>
      <c r="F266" s="14"/>
    </row>
    <row r="267" spans="1:14" hidden="1">
      <c r="D267" s="14"/>
      <c r="E267" s="14"/>
      <c r="F267" s="14"/>
    </row>
    <row r="268" spans="1:14" hidden="1">
      <c r="D268" s="14"/>
      <c r="E268" s="14"/>
      <c r="F268" s="14"/>
    </row>
    <row r="269" spans="1:14" hidden="1">
      <c r="A269" s="14"/>
      <c r="D269" s="14"/>
      <c r="E269" s="14"/>
      <c r="F269" s="14"/>
    </row>
    <row r="270" spans="1:14" hidden="1">
      <c r="A270" s="14"/>
      <c r="D270" s="14"/>
      <c r="E270" s="14"/>
      <c r="F270" s="14"/>
    </row>
    <row r="271" spans="1:14" hidden="1">
      <c r="A271" s="16"/>
      <c r="D271" s="14"/>
      <c r="E271" s="14"/>
      <c r="F271" s="14"/>
    </row>
    <row r="272" spans="1:14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A1:XFD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34" width="5.7109375" style="14" hidden="1"/>
    <col min="35" max="45" width="9.140625" style="14" hidden="1"/>
    <col min="46" max="52" width="0" style="14" hidden="1"/>
    <col min="53" max="16384" width="9.140625" style="14" hidden="1"/>
  </cols>
  <sheetData>
    <row r="1" spans="1:15">
      <c r="A1" s="2" t="s">
        <v>0</v>
      </c>
      <c r="B1" s="64" t="s">
        <v>3258</v>
      </c>
      <c r="D1" s="14"/>
      <c r="E1" s="14"/>
      <c r="F1" s="14"/>
    </row>
    <row r="2" spans="1:15">
      <c r="A2" s="2" t="s">
        <v>1</v>
      </c>
      <c r="B2" s="10" t="s">
        <v>2529</v>
      </c>
      <c r="D2" s="14"/>
      <c r="E2" s="14"/>
      <c r="F2" s="14"/>
    </row>
    <row r="3" spans="1:15">
      <c r="A3" s="2" t="s">
        <v>2</v>
      </c>
      <c r="B3" s="65" t="s">
        <v>2530</v>
      </c>
      <c r="D3" s="14"/>
      <c r="E3" s="14"/>
      <c r="F3" s="14"/>
    </row>
    <row r="4" spans="1:15">
      <c r="A4" s="2" t="s">
        <v>3</v>
      </c>
      <c r="B4" s="66" t="s">
        <v>165</v>
      </c>
      <c r="D4" s="14"/>
      <c r="E4" s="14"/>
      <c r="F4" s="14"/>
    </row>
    <row r="5" spans="1:15" ht="18.75">
      <c r="A5" s="84" t="s">
        <v>162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5" s="16" customFormat="1">
      <c r="A6" s="34" t="s">
        <v>45</v>
      </c>
      <c r="B6" s="35" t="s">
        <v>46</v>
      </c>
      <c r="C6" s="35" t="s">
        <v>66</v>
      </c>
      <c r="D6" s="35" t="s">
        <v>47</v>
      </c>
      <c r="E6" s="35" t="s">
        <v>80</v>
      </c>
      <c r="F6" s="35" t="s">
        <v>50</v>
      </c>
      <c r="G6" s="35" t="s">
        <v>155</v>
      </c>
      <c r="H6" s="35" t="s">
        <v>156</v>
      </c>
      <c r="I6" s="110" t="s">
        <v>160</v>
      </c>
      <c r="J6" s="35" t="s">
        <v>53</v>
      </c>
      <c r="K6" s="35" t="s">
        <v>69</v>
      </c>
      <c r="L6" s="35" t="s">
        <v>54</v>
      </c>
      <c r="M6" s="35" t="s">
        <v>151</v>
      </c>
      <c r="O6" s="14"/>
    </row>
    <row r="7" spans="1:15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02" t="s">
        <v>3259</v>
      </c>
      <c r="G7" s="22" t="s">
        <v>152</v>
      </c>
      <c r="H7" s="102" t="s">
        <v>3259</v>
      </c>
      <c r="I7" s="17" t="s">
        <v>153</v>
      </c>
      <c r="J7" s="22" t="s">
        <v>6</v>
      </c>
      <c r="K7" s="22" t="s">
        <v>7</v>
      </c>
      <c r="L7" s="31" t="s">
        <v>7</v>
      </c>
      <c r="M7" s="31" t="s">
        <v>7</v>
      </c>
    </row>
    <row r="8" spans="1:15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25" t="s">
        <v>63</v>
      </c>
      <c r="L8" s="25" t="s">
        <v>72</v>
      </c>
      <c r="M8" s="25" t="s">
        <v>73</v>
      </c>
      <c r="N8" s="26"/>
    </row>
    <row r="9" spans="1:15" s="18" customFormat="1" ht="20.25">
      <c r="A9" s="19" t="s">
        <v>161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55">
        <v>3637753.26</v>
      </c>
      <c r="H9" s="104" t="s">
        <v>3259</v>
      </c>
      <c r="I9" s="55">
        <v>7.1500000000000001E-3</v>
      </c>
      <c r="J9" s="55">
        <v>23197.962195301006</v>
      </c>
      <c r="K9" s="104" t="s">
        <v>3259</v>
      </c>
      <c r="L9" s="56">
        <v>1</v>
      </c>
      <c r="M9" s="56">
        <v>0.23899999999999999</v>
      </c>
      <c r="N9" s="26"/>
    </row>
    <row r="10" spans="1:15">
      <c r="A10" s="59" t="s">
        <v>172</v>
      </c>
      <c r="B10" s="108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61">
        <v>3601514.09</v>
      </c>
      <c r="H10" s="109" t="s">
        <v>3259</v>
      </c>
      <c r="I10" s="61">
        <v>0</v>
      </c>
      <c r="J10" s="61">
        <v>19224.745455699001</v>
      </c>
      <c r="K10" s="109" t="s">
        <v>3259</v>
      </c>
      <c r="L10" s="60">
        <v>0.82869999999999999</v>
      </c>
      <c r="M10" s="60">
        <v>0.1981</v>
      </c>
    </row>
    <row r="11" spans="1:15">
      <c r="A11" s="59" t="s">
        <v>1678</v>
      </c>
      <c r="B11" s="108" t="s">
        <v>3259</v>
      </c>
      <c r="C11" s="109" t="s">
        <v>3259</v>
      </c>
      <c r="D11" s="109" t="s">
        <v>3259</v>
      </c>
      <c r="E11" s="109" t="s">
        <v>3259</v>
      </c>
      <c r="F11" s="109" t="s">
        <v>3259</v>
      </c>
      <c r="G11" s="61">
        <v>44738.44</v>
      </c>
      <c r="H11" s="109" t="s">
        <v>3259</v>
      </c>
      <c r="I11" s="61">
        <v>0</v>
      </c>
      <c r="J11" s="61">
        <v>1467.4559949</v>
      </c>
      <c r="K11" s="109" t="s">
        <v>3259</v>
      </c>
      <c r="L11" s="60">
        <v>6.3299999999999995E-2</v>
      </c>
      <c r="M11" s="60">
        <v>1.5100000000000001E-2</v>
      </c>
    </row>
    <row r="12" spans="1:15">
      <c r="A12" t="s">
        <v>1679</v>
      </c>
      <c r="B12" t="s">
        <v>1680</v>
      </c>
      <c r="C12" t="s">
        <v>96</v>
      </c>
      <c r="D12" t="s">
        <v>1681</v>
      </c>
      <c r="E12" t="s">
        <v>1682</v>
      </c>
      <c r="F12" t="s">
        <v>98</v>
      </c>
      <c r="G12" s="57">
        <v>12103</v>
      </c>
      <c r="H12" s="57">
        <v>1850</v>
      </c>
      <c r="I12" s="57">
        <v>0</v>
      </c>
      <c r="J12" s="57">
        <v>223.90549999999999</v>
      </c>
      <c r="K12" s="58">
        <v>2.0000000000000001E-4</v>
      </c>
      <c r="L12" s="58">
        <v>9.7000000000000003E-3</v>
      </c>
      <c r="M12" s="58">
        <v>2.3E-3</v>
      </c>
    </row>
    <row r="13" spans="1:15">
      <c r="A13" t="s">
        <v>1683</v>
      </c>
      <c r="B13" t="s">
        <v>1684</v>
      </c>
      <c r="C13" t="s">
        <v>96</v>
      </c>
      <c r="D13" t="s">
        <v>1681</v>
      </c>
      <c r="E13" t="s">
        <v>1682</v>
      </c>
      <c r="F13" t="s">
        <v>98</v>
      </c>
      <c r="G13" s="57">
        <v>2357.06</v>
      </c>
      <c r="H13" s="57">
        <v>3429</v>
      </c>
      <c r="I13" s="57">
        <v>0</v>
      </c>
      <c r="J13" s="57">
        <v>80.823587399999994</v>
      </c>
      <c r="K13" s="58">
        <v>0</v>
      </c>
      <c r="L13" s="58">
        <v>3.5000000000000001E-3</v>
      </c>
      <c r="M13" s="58">
        <v>8.0000000000000004E-4</v>
      </c>
    </row>
    <row r="14" spans="1:15">
      <c r="A14" t="s">
        <v>1685</v>
      </c>
      <c r="B14" t="s">
        <v>1686</v>
      </c>
      <c r="C14" t="s">
        <v>96</v>
      </c>
      <c r="D14" t="s">
        <v>1681</v>
      </c>
      <c r="E14" t="s">
        <v>1682</v>
      </c>
      <c r="F14" t="s">
        <v>98</v>
      </c>
      <c r="G14" s="57">
        <v>5232.91</v>
      </c>
      <c r="H14" s="57">
        <v>1855</v>
      </c>
      <c r="I14" s="57">
        <v>0</v>
      </c>
      <c r="J14" s="57">
        <v>97.070480500000002</v>
      </c>
      <c r="K14" s="58">
        <v>1E-4</v>
      </c>
      <c r="L14" s="58">
        <v>4.1999999999999997E-3</v>
      </c>
      <c r="M14" s="58">
        <v>1E-3</v>
      </c>
    </row>
    <row r="15" spans="1:15">
      <c r="A15" t="s">
        <v>1687</v>
      </c>
      <c r="B15" t="s">
        <v>1688</v>
      </c>
      <c r="C15" t="s">
        <v>96</v>
      </c>
      <c r="D15" t="s">
        <v>1689</v>
      </c>
      <c r="E15" t="s">
        <v>1682</v>
      </c>
      <c r="F15" t="s">
        <v>98</v>
      </c>
      <c r="G15" s="57">
        <v>517.38</v>
      </c>
      <c r="H15" s="57">
        <v>2759</v>
      </c>
      <c r="I15" s="57">
        <v>0</v>
      </c>
      <c r="J15" s="57">
        <v>14.2745142</v>
      </c>
      <c r="K15" s="58">
        <v>1E-4</v>
      </c>
      <c r="L15" s="58">
        <v>5.9999999999999995E-4</v>
      </c>
      <c r="M15" s="58">
        <v>1E-4</v>
      </c>
    </row>
    <row r="16" spans="1:15">
      <c r="A16" t="s">
        <v>1690</v>
      </c>
      <c r="B16" t="s">
        <v>1691</v>
      </c>
      <c r="C16" t="s">
        <v>96</v>
      </c>
      <c r="D16" t="s">
        <v>1689</v>
      </c>
      <c r="E16" t="s">
        <v>1682</v>
      </c>
      <c r="F16" t="s">
        <v>98</v>
      </c>
      <c r="G16" s="57">
        <v>7705</v>
      </c>
      <c r="H16" s="57">
        <v>1833</v>
      </c>
      <c r="I16" s="57">
        <v>0</v>
      </c>
      <c r="J16" s="57">
        <v>141.23265000000001</v>
      </c>
      <c r="K16" s="58">
        <v>1E-4</v>
      </c>
      <c r="L16" s="58">
        <v>6.1000000000000004E-3</v>
      </c>
      <c r="M16" s="58">
        <v>1.5E-3</v>
      </c>
    </row>
    <row r="17" spans="1:13">
      <c r="A17" t="s">
        <v>1692</v>
      </c>
      <c r="B17" t="s">
        <v>1693</v>
      </c>
      <c r="C17" t="s">
        <v>96</v>
      </c>
      <c r="D17" t="s">
        <v>1689</v>
      </c>
      <c r="E17" t="s">
        <v>1682</v>
      </c>
      <c r="F17" t="s">
        <v>98</v>
      </c>
      <c r="G17" s="57">
        <v>4253.04</v>
      </c>
      <c r="H17" s="57">
        <v>3381</v>
      </c>
      <c r="I17" s="57">
        <v>0</v>
      </c>
      <c r="J17" s="57">
        <v>143.79528239999999</v>
      </c>
      <c r="K17" s="58">
        <v>0</v>
      </c>
      <c r="L17" s="58">
        <v>6.1999999999999998E-3</v>
      </c>
      <c r="M17" s="58">
        <v>1.5E-3</v>
      </c>
    </row>
    <row r="18" spans="1:13">
      <c r="A18" t="s">
        <v>1694</v>
      </c>
      <c r="B18" t="s">
        <v>1695</v>
      </c>
      <c r="C18" t="s">
        <v>96</v>
      </c>
      <c r="D18" t="s">
        <v>1689</v>
      </c>
      <c r="E18" t="s">
        <v>1682</v>
      </c>
      <c r="F18" t="s">
        <v>98</v>
      </c>
      <c r="G18" s="57">
        <v>5057.04</v>
      </c>
      <c r="H18" s="57">
        <v>1860</v>
      </c>
      <c r="I18" s="57">
        <v>0</v>
      </c>
      <c r="J18" s="57">
        <v>94.060944000000006</v>
      </c>
      <c r="K18" s="58">
        <v>0</v>
      </c>
      <c r="L18" s="58">
        <v>4.1000000000000003E-3</v>
      </c>
      <c r="M18" s="58">
        <v>1E-3</v>
      </c>
    </row>
    <row r="19" spans="1:13">
      <c r="A19" t="s">
        <v>1696</v>
      </c>
      <c r="B19" t="s">
        <v>1697</v>
      </c>
      <c r="C19" t="s">
        <v>96</v>
      </c>
      <c r="D19" t="s">
        <v>1689</v>
      </c>
      <c r="E19" t="s">
        <v>1682</v>
      </c>
      <c r="F19" t="s">
        <v>98</v>
      </c>
      <c r="G19" s="57">
        <v>1065.23</v>
      </c>
      <c r="H19" s="57">
        <v>1841</v>
      </c>
      <c r="I19" s="57">
        <v>0</v>
      </c>
      <c r="J19" s="57">
        <v>19.610884299999999</v>
      </c>
      <c r="K19" s="58">
        <v>0</v>
      </c>
      <c r="L19" s="58">
        <v>8.0000000000000004E-4</v>
      </c>
      <c r="M19" s="58">
        <v>2.0000000000000001E-4</v>
      </c>
    </row>
    <row r="20" spans="1:13">
      <c r="A20" t="s">
        <v>1698</v>
      </c>
      <c r="B20" t="s">
        <v>1699</v>
      </c>
      <c r="C20" t="s">
        <v>96</v>
      </c>
      <c r="D20" t="s">
        <v>1700</v>
      </c>
      <c r="E20" t="s">
        <v>1682</v>
      </c>
      <c r="F20" t="s">
        <v>98</v>
      </c>
      <c r="G20" s="57">
        <v>1203.4100000000001</v>
      </c>
      <c r="H20" s="57">
        <v>1848</v>
      </c>
      <c r="I20" s="57">
        <v>0</v>
      </c>
      <c r="J20" s="57">
        <v>22.239016800000002</v>
      </c>
      <c r="K20" s="58">
        <v>0</v>
      </c>
      <c r="L20" s="58">
        <v>1E-3</v>
      </c>
      <c r="M20" s="58">
        <v>2.0000000000000001E-4</v>
      </c>
    </row>
    <row r="21" spans="1:13">
      <c r="A21" t="s">
        <v>1701</v>
      </c>
      <c r="B21" t="s">
        <v>1702</v>
      </c>
      <c r="C21" t="s">
        <v>96</v>
      </c>
      <c r="D21" t="s">
        <v>1700</v>
      </c>
      <c r="E21" t="s">
        <v>1682</v>
      </c>
      <c r="F21" t="s">
        <v>98</v>
      </c>
      <c r="G21" s="57">
        <v>2298.81</v>
      </c>
      <c r="H21" s="57">
        <v>3393</v>
      </c>
      <c r="I21" s="57">
        <v>0</v>
      </c>
      <c r="J21" s="57">
        <v>77.998623300000006</v>
      </c>
      <c r="K21" s="58">
        <v>0</v>
      </c>
      <c r="L21" s="58">
        <v>3.3999999999999998E-3</v>
      </c>
      <c r="M21" s="58">
        <v>8.0000000000000004E-4</v>
      </c>
    </row>
    <row r="22" spans="1:13">
      <c r="A22" t="s">
        <v>1703</v>
      </c>
      <c r="B22" t="s">
        <v>1704</v>
      </c>
      <c r="C22" t="s">
        <v>96</v>
      </c>
      <c r="D22" t="s">
        <v>1705</v>
      </c>
      <c r="E22" t="s">
        <v>1682</v>
      </c>
      <c r="F22" t="s">
        <v>98</v>
      </c>
      <c r="G22" s="57">
        <v>163.74</v>
      </c>
      <c r="H22" s="57">
        <v>33260</v>
      </c>
      <c r="I22" s="57">
        <v>0</v>
      </c>
      <c r="J22" s="57">
        <v>54.459924000000001</v>
      </c>
      <c r="K22" s="58">
        <v>0</v>
      </c>
      <c r="L22" s="58">
        <v>2.3E-3</v>
      </c>
      <c r="M22" s="58">
        <v>5.9999999999999995E-4</v>
      </c>
    </row>
    <row r="23" spans="1:13">
      <c r="A23" t="s">
        <v>1706</v>
      </c>
      <c r="B23" t="s">
        <v>1707</v>
      </c>
      <c r="C23" t="s">
        <v>96</v>
      </c>
      <c r="D23" t="s">
        <v>1705</v>
      </c>
      <c r="E23" t="s">
        <v>1682</v>
      </c>
      <c r="F23" t="s">
        <v>98</v>
      </c>
      <c r="G23" s="57">
        <v>500.5</v>
      </c>
      <c r="H23" s="57">
        <v>18500</v>
      </c>
      <c r="I23" s="57">
        <v>0</v>
      </c>
      <c r="J23" s="57">
        <v>92.592500000000001</v>
      </c>
      <c r="K23" s="58">
        <v>0</v>
      </c>
      <c r="L23" s="58">
        <v>4.0000000000000001E-3</v>
      </c>
      <c r="M23" s="58">
        <v>1E-3</v>
      </c>
    </row>
    <row r="24" spans="1:13">
      <c r="A24" t="s">
        <v>1708</v>
      </c>
      <c r="B24" t="s">
        <v>1709</v>
      </c>
      <c r="C24" t="s">
        <v>96</v>
      </c>
      <c r="D24" t="s">
        <v>1705</v>
      </c>
      <c r="E24" t="s">
        <v>1682</v>
      </c>
      <c r="F24" t="s">
        <v>98</v>
      </c>
      <c r="G24" s="57">
        <v>114.32</v>
      </c>
      <c r="H24" s="57">
        <v>18340</v>
      </c>
      <c r="I24" s="57">
        <v>0</v>
      </c>
      <c r="J24" s="57">
        <v>20.966287999999999</v>
      </c>
      <c r="K24" s="58">
        <v>0</v>
      </c>
      <c r="L24" s="58">
        <v>8.9999999999999998E-4</v>
      </c>
      <c r="M24" s="58">
        <v>2.0000000000000001E-4</v>
      </c>
    </row>
    <row r="25" spans="1:13">
      <c r="A25" t="s">
        <v>1710</v>
      </c>
      <c r="B25" t="s">
        <v>1711</v>
      </c>
      <c r="C25" t="s">
        <v>96</v>
      </c>
      <c r="D25" t="s">
        <v>1705</v>
      </c>
      <c r="E25" t="s">
        <v>1682</v>
      </c>
      <c r="F25" t="s">
        <v>98</v>
      </c>
      <c r="G25" s="57">
        <v>2167</v>
      </c>
      <c r="H25" s="57">
        <v>17740</v>
      </c>
      <c r="I25" s="57">
        <v>0</v>
      </c>
      <c r="J25" s="57">
        <v>384.42579999999998</v>
      </c>
      <c r="K25" s="58">
        <v>2.0000000000000001E-4</v>
      </c>
      <c r="L25" s="58">
        <v>1.66E-2</v>
      </c>
      <c r="M25" s="58">
        <v>4.0000000000000001E-3</v>
      </c>
    </row>
    <row r="26" spans="1:13">
      <c r="A26" s="59" t="s">
        <v>1712</v>
      </c>
      <c r="B26" s="108" t="s">
        <v>3259</v>
      </c>
      <c r="C26" s="109" t="s">
        <v>3259</v>
      </c>
      <c r="D26" s="109" t="s">
        <v>3259</v>
      </c>
      <c r="E26" s="109" t="s">
        <v>3259</v>
      </c>
      <c r="F26" s="109" t="s">
        <v>3259</v>
      </c>
      <c r="G26" s="61">
        <v>0</v>
      </c>
      <c r="H26" s="109" t="s">
        <v>3259</v>
      </c>
      <c r="I26" s="61">
        <v>0</v>
      </c>
      <c r="J26" s="61">
        <v>0</v>
      </c>
      <c r="K26" s="109" t="s">
        <v>3259</v>
      </c>
      <c r="L26" s="60">
        <v>0</v>
      </c>
      <c r="M26" s="60">
        <v>0</v>
      </c>
    </row>
    <row r="27" spans="1:13">
      <c r="A27" t="s">
        <v>177</v>
      </c>
      <c r="B27" t="s">
        <v>177</v>
      </c>
      <c r="C27" s="109" t="s">
        <v>3259</v>
      </c>
      <c r="D27" s="109" t="s">
        <v>3259</v>
      </c>
      <c r="E27" t="s">
        <v>177</v>
      </c>
      <c r="F27" t="s">
        <v>177</v>
      </c>
      <c r="G27" s="57">
        <v>0</v>
      </c>
      <c r="H27" s="57">
        <v>0</v>
      </c>
      <c r="I27" s="109" t="s">
        <v>3259</v>
      </c>
      <c r="J27" s="57">
        <v>0</v>
      </c>
      <c r="K27" s="58">
        <v>0</v>
      </c>
      <c r="L27" s="58">
        <v>0</v>
      </c>
      <c r="M27" s="58">
        <v>0</v>
      </c>
    </row>
    <row r="28" spans="1:13">
      <c r="A28" s="59" t="s">
        <v>1713</v>
      </c>
      <c r="B28" s="108" t="s">
        <v>3259</v>
      </c>
      <c r="C28" s="109" t="s">
        <v>3259</v>
      </c>
      <c r="D28" s="109" t="s">
        <v>3259</v>
      </c>
      <c r="E28" s="109" t="s">
        <v>3259</v>
      </c>
      <c r="F28" s="109" t="s">
        <v>3259</v>
      </c>
      <c r="G28" s="61">
        <v>3556775.65</v>
      </c>
      <c r="H28" s="109" t="s">
        <v>3259</v>
      </c>
      <c r="I28" s="61">
        <v>0</v>
      </c>
      <c r="J28" s="61">
        <v>17757.289460798998</v>
      </c>
      <c r="K28" s="109" t="s">
        <v>3259</v>
      </c>
      <c r="L28" s="60">
        <v>0.76549999999999996</v>
      </c>
      <c r="M28" s="60">
        <v>0.183</v>
      </c>
    </row>
    <row r="29" spans="1:13">
      <c r="A29" t="s">
        <v>1714</v>
      </c>
      <c r="B29" t="s">
        <v>1715</v>
      </c>
      <c r="C29" t="s">
        <v>96</v>
      </c>
      <c r="D29" t="s">
        <v>1681</v>
      </c>
      <c r="E29" t="s">
        <v>1716</v>
      </c>
      <c r="F29" t="s">
        <v>98</v>
      </c>
      <c r="G29" s="57">
        <v>20898.150000000001</v>
      </c>
      <c r="H29" s="57">
        <v>381.09</v>
      </c>
      <c r="I29" s="57">
        <v>0</v>
      </c>
      <c r="J29" s="57">
        <v>79.640759834999997</v>
      </c>
      <c r="K29" s="58">
        <v>2.0000000000000001E-4</v>
      </c>
      <c r="L29" s="58">
        <v>3.3999999999999998E-3</v>
      </c>
      <c r="M29" s="58">
        <v>8.0000000000000004E-4</v>
      </c>
    </row>
    <row r="30" spans="1:13">
      <c r="A30" t="s">
        <v>1717</v>
      </c>
      <c r="B30" t="s">
        <v>1718</v>
      </c>
      <c r="C30" t="s">
        <v>96</v>
      </c>
      <c r="D30" t="s">
        <v>1681</v>
      </c>
      <c r="E30" t="s">
        <v>1716</v>
      </c>
      <c r="F30" t="s">
        <v>98</v>
      </c>
      <c r="G30" s="57">
        <v>766132.28</v>
      </c>
      <c r="H30" s="57">
        <v>352.49</v>
      </c>
      <c r="I30" s="57">
        <v>0</v>
      </c>
      <c r="J30" s="57">
        <v>2700.5396737719998</v>
      </c>
      <c r="K30" s="58">
        <v>2.5000000000000001E-3</v>
      </c>
      <c r="L30" s="58">
        <v>0.1164</v>
      </c>
      <c r="M30" s="58">
        <v>2.7799999999999998E-2</v>
      </c>
    </row>
    <row r="31" spans="1:13">
      <c r="A31" t="s">
        <v>1719</v>
      </c>
      <c r="B31" t="s">
        <v>1720</v>
      </c>
      <c r="C31" t="s">
        <v>96</v>
      </c>
      <c r="D31" t="s">
        <v>1689</v>
      </c>
      <c r="E31" t="s">
        <v>1716</v>
      </c>
      <c r="F31" t="s">
        <v>98</v>
      </c>
      <c r="G31" s="57">
        <v>81547.399999999994</v>
      </c>
      <c r="H31" s="57">
        <v>3826</v>
      </c>
      <c r="I31" s="57">
        <v>0</v>
      </c>
      <c r="J31" s="57">
        <v>3120.0035240000002</v>
      </c>
      <c r="K31" s="58">
        <v>4.7999999999999996E-3</v>
      </c>
      <c r="L31" s="58">
        <v>0.13450000000000001</v>
      </c>
      <c r="M31" s="58">
        <v>3.2099999999999997E-2</v>
      </c>
    </row>
    <row r="32" spans="1:13">
      <c r="A32" t="s">
        <v>1721</v>
      </c>
      <c r="B32" t="s">
        <v>1722</v>
      </c>
      <c r="C32" t="s">
        <v>96</v>
      </c>
      <c r="D32" t="s">
        <v>1689</v>
      </c>
      <c r="E32" t="s">
        <v>1716</v>
      </c>
      <c r="F32" t="s">
        <v>98</v>
      </c>
      <c r="G32" s="57">
        <v>1097369</v>
      </c>
      <c r="H32" s="57">
        <v>353.53</v>
      </c>
      <c r="I32" s="57">
        <v>0</v>
      </c>
      <c r="J32" s="57">
        <v>3879.5286256999998</v>
      </c>
      <c r="K32" s="58">
        <v>2.8E-3</v>
      </c>
      <c r="L32" s="58">
        <v>0.16719999999999999</v>
      </c>
      <c r="M32" s="58">
        <v>0.04</v>
      </c>
    </row>
    <row r="33" spans="1:13">
      <c r="A33" t="s">
        <v>1723</v>
      </c>
      <c r="B33" t="s">
        <v>1724</v>
      </c>
      <c r="C33" t="s">
        <v>96</v>
      </c>
      <c r="D33" t="s">
        <v>1689</v>
      </c>
      <c r="E33" t="s">
        <v>1716</v>
      </c>
      <c r="F33" t="s">
        <v>98</v>
      </c>
      <c r="G33" s="57">
        <v>350000</v>
      </c>
      <c r="H33" s="57">
        <v>382.85</v>
      </c>
      <c r="I33" s="57">
        <v>0</v>
      </c>
      <c r="J33" s="57">
        <v>1339.9749999999999</v>
      </c>
      <c r="K33" s="58">
        <v>1.5E-3</v>
      </c>
      <c r="L33" s="58">
        <v>5.7799999999999997E-2</v>
      </c>
      <c r="M33" s="58">
        <v>1.38E-2</v>
      </c>
    </row>
    <row r="34" spans="1:13">
      <c r="A34" t="s">
        <v>1725</v>
      </c>
      <c r="B34" t="s">
        <v>1726</v>
      </c>
      <c r="C34" t="s">
        <v>96</v>
      </c>
      <c r="D34" t="s">
        <v>1700</v>
      </c>
      <c r="E34" t="s">
        <v>1716</v>
      </c>
      <c r="F34" t="s">
        <v>98</v>
      </c>
      <c r="G34" s="57">
        <v>1171192.46</v>
      </c>
      <c r="H34" s="57">
        <v>353.96</v>
      </c>
      <c r="I34" s="57">
        <v>0</v>
      </c>
      <c r="J34" s="57">
        <v>4145.5528314160001</v>
      </c>
      <c r="K34" s="58">
        <v>4.3E-3</v>
      </c>
      <c r="L34" s="58">
        <v>0.1787</v>
      </c>
      <c r="M34" s="58">
        <v>4.2700000000000002E-2</v>
      </c>
    </row>
    <row r="35" spans="1:13">
      <c r="A35" t="s">
        <v>1727</v>
      </c>
      <c r="B35" t="s">
        <v>1728</v>
      </c>
      <c r="C35" t="s">
        <v>96</v>
      </c>
      <c r="D35" t="s">
        <v>1705</v>
      </c>
      <c r="E35" t="s">
        <v>1716</v>
      </c>
      <c r="F35" t="s">
        <v>98</v>
      </c>
      <c r="G35" s="57">
        <v>45738</v>
      </c>
      <c r="H35" s="57">
        <v>3594.22</v>
      </c>
      <c r="I35" s="57">
        <v>0</v>
      </c>
      <c r="J35" s="57">
        <v>1643.9243435999999</v>
      </c>
      <c r="K35" s="58">
        <v>1.5E-3</v>
      </c>
      <c r="L35" s="58">
        <v>7.0900000000000005E-2</v>
      </c>
      <c r="M35" s="58">
        <v>1.6899999999999998E-2</v>
      </c>
    </row>
    <row r="36" spans="1:13">
      <c r="A36" t="s">
        <v>1729</v>
      </c>
      <c r="B36" t="s">
        <v>1730</v>
      </c>
      <c r="C36" t="s">
        <v>96</v>
      </c>
      <c r="D36" t="s">
        <v>1705</v>
      </c>
      <c r="E36" t="s">
        <v>1716</v>
      </c>
      <c r="F36" t="s">
        <v>98</v>
      </c>
      <c r="G36" s="57">
        <v>21500</v>
      </c>
      <c r="H36" s="57">
        <v>3518.37</v>
      </c>
      <c r="I36" s="57">
        <v>0</v>
      </c>
      <c r="J36" s="57">
        <v>756.44955000000004</v>
      </c>
      <c r="K36" s="58">
        <v>8.9999999999999998E-4</v>
      </c>
      <c r="L36" s="58">
        <v>3.2599999999999997E-2</v>
      </c>
      <c r="M36" s="58">
        <v>7.7999999999999996E-3</v>
      </c>
    </row>
    <row r="37" spans="1:13">
      <c r="A37" t="s">
        <v>1731</v>
      </c>
      <c r="B37" t="s">
        <v>1732</v>
      </c>
      <c r="C37" t="s">
        <v>96</v>
      </c>
      <c r="D37" t="s">
        <v>1705</v>
      </c>
      <c r="E37" t="s">
        <v>1716</v>
      </c>
      <c r="F37" t="s">
        <v>98</v>
      </c>
      <c r="G37" s="57">
        <v>2398.36</v>
      </c>
      <c r="H37" s="57">
        <v>3822.41</v>
      </c>
      <c r="I37" s="57">
        <v>0</v>
      </c>
      <c r="J37" s="57">
        <v>91.675152475999994</v>
      </c>
      <c r="K37" s="58">
        <v>2.0000000000000001E-4</v>
      </c>
      <c r="L37" s="58">
        <v>4.0000000000000001E-3</v>
      </c>
      <c r="M37" s="58">
        <v>8.9999999999999998E-4</v>
      </c>
    </row>
    <row r="38" spans="1:13">
      <c r="A38" s="59" t="s">
        <v>1733</v>
      </c>
      <c r="B38" s="108" t="s">
        <v>3259</v>
      </c>
      <c r="C38" s="109" t="s">
        <v>3259</v>
      </c>
      <c r="D38" s="109" t="s">
        <v>3259</v>
      </c>
      <c r="E38" s="109" t="s">
        <v>3259</v>
      </c>
      <c r="F38" s="109" t="s">
        <v>3259</v>
      </c>
      <c r="G38" s="61">
        <v>0</v>
      </c>
      <c r="H38" s="109" t="s">
        <v>3259</v>
      </c>
      <c r="I38" s="61">
        <v>0</v>
      </c>
      <c r="J38" s="61">
        <v>0</v>
      </c>
      <c r="K38" s="109" t="s">
        <v>3259</v>
      </c>
      <c r="L38" s="60">
        <v>0</v>
      </c>
      <c r="M38" s="60">
        <v>0</v>
      </c>
    </row>
    <row r="39" spans="1:13">
      <c r="A39" t="s">
        <v>177</v>
      </c>
      <c r="B39" t="s">
        <v>177</v>
      </c>
      <c r="C39" s="109" t="s">
        <v>3259</v>
      </c>
      <c r="D39" s="109" t="s">
        <v>3259</v>
      </c>
      <c r="E39" t="s">
        <v>177</v>
      </c>
      <c r="F39" t="s">
        <v>177</v>
      </c>
      <c r="G39" s="57">
        <v>0</v>
      </c>
      <c r="H39" s="57">
        <v>0</v>
      </c>
      <c r="I39" s="109" t="s">
        <v>3259</v>
      </c>
      <c r="J39" s="57">
        <v>0</v>
      </c>
      <c r="K39" s="58">
        <v>0</v>
      </c>
      <c r="L39" s="58">
        <v>0</v>
      </c>
      <c r="M39" s="58">
        <v>0</v>
      </c>
    </row>
    <row r="40" spans="1:13">
      <c r="A40" s="59" t="s">
        <v>810</v>
      </c>
      <c r="B40" s="108" t="s">
        <v>3259</v>
      </c>
      <c r="C40" s="109" t="s">
        <v>3259</v>
      </c>
      <c r="D40" s="109" t="s">
        <v>3259</v>
      </c>
      <c r="E40" s="109" t="s">
        <v>3259</v>
      </c>
      <c r="F40" s="109" t="s">
        <v>3259</v>
      </c>
      <c r="G40" s="61">
        <v>0</v>
      </c>
      <c r="H40" s="109" t="s">
        <v>3259</v>
      </c>
      <c r="I40" s="61">
        <v>0</v>
      </c>
      <c r="J40" s="61">
        <v>0</v>
      </c>
      <c r="K40" s="109" t="s">
        <v>3259</v>
      </c>
      <c r="L40" s="60">
        <v>0</v>
      </c>
      <c r="M40" s="60">
        <v>0</v>
      </c>
    </row>
    <row r="41" spans="1:13">
      <c r="A41" t="s">
        <v>177</v>
      </c>
      <c r="B41" t="s">
        <v>177</v>
      </c>
      <c r="C41" s="109" t="s">
        <v>3259</v>
      </c>
      <c r="D41" s="109" t="s">
        <v>3259</v>
      </c>
      <c r="E41" t="s">
        <v>177</v>
      </c>
      <c r="F41" t="s">
        <v>177</v>
      </c>
      <c r="G41" s="57">
        <v>0</v>
      </c>
      <c r="H41" s="57">
        <v>0</v>
      </c>
      <c r="I41" s="109" t="s">
        <v>3259</v>
      </c>
      <c r="J41" s="57">
        <v>0</v>
      </c>
      <c r="K41" s="58">
        <v>0</v>
      </c>
      <c r="L41" s="58">
        <v>0</v>
      </c>
      <c r="M41" s="58">
        <v>0</v>
      </c>
    </row>
    <row r="42" spans="1:13">
      <c r="A42" s="59" t="s">
        <v>1734</v>
      </c>
      <c r="B42" s="108" t="s">
        <v>3259</v>
      </c>
      <c r="C42" s="109" t="s">
        <v>3259</v>
      </c>
      <c r="D42" s="109" t="s">
        <v>3259</v>
      </c>
      <c r="E42" s="109" t="s">
        <v>3259</v>
      </c>
      <c r="F42" s="109" t="s">
        <v>3259</v>
      </c>
      <c r="G42" s="61">
        <v>0</v>
      </c>
      <c r="H42" s="109" t="s">
        <v>3259</v>
      </c>
      <c r="I42" s="61">
        <v>0</v>
      </c>
      <c r="J42" s="61">
        <v>0</v>
      </c>
      <c r="K42" s="109" t="s">
        <v>3259</v>
      </c>
      <c r="L42" s="60">
        <v>0</v>
      </c>
      <c r="M42" s="60">
        <v>0</v>
      </c>
    </row>
    <row r="43" spans="1:13">
      <c r="A43" t="s">
        <v>177</v>
      </c>
      <c r="B43" t="s">
        <v>177</v>
      </c>
      <c r="C43" s="109" t="s">
        <v>3259</v>
      </c>
      <c r="D43" s="109" t="s">
        <v>3259</v>
      </c>
      <c r="E43" t="s">
        <v>177</v>
      </c>
      <c r="F43" t="s">
        <v>177</v>
      </c>
      <c r="G43" s="57">
        <v>0</v>
      </c>
      <c r="H43" s="57">
        <v>0</v>
      </c>
      <c r="I43" s="109" t="s">
        <v>3259</v>
      </c>
      <c r="J43" s="57">
        <v>0</v>
      </c>
      <c r="K43" s="58">
        <v>0</v>
      </c>
      <c r="L43" s="58">
        <v>0</v>
      </c>
      <c r="M43" s="58">
        <v>0</v>
      </c>
    </row>
    <row r="44" spans="1:13">
      <c r="A44" s="59" t="s">
        <v>183</v>
      </c>
      <c r="B44" s="108" t="s">
        <v>3259</v>
      </c>
      <c r="C44" s="109" t="s">
        <v>3259</v>
      </c>
      <c r="D44" s="109" t="s">
        <v>3259</v>
      </c>
      <c r="E44" s="109" t="s">
        <v>3259</v>
      </c>
      <c r="F44" s="109" t="s">
        <v>3259</v>
      </c>
      <c r="G44" s="61">
        <v>36239.17</v>
      </c>
      <c r="H44" s="109" t="s">
        <v>3259</v>
      </c>
      <c r="I44" s="61">
        <v>7.1500000000000001E-3</v>
      </c>
      <c r="J44" s="61">
        <v>3973.2167396020077</v>
      </c>
      <c r="K44" s="109" t="s">
        <v>3259</v>
      </c>
      <c r="L44" s="60">
        <v>0.17130000000000001</v>
      </c>
      <c r="M44" s="60">
        <v>4.0899999999999999E-2</v>
      </c>
    </row>
    <row r="45" spans="1:13">
      <c r="A45" s="59" t="s">
        <v>1735</v>
      </c>
      <c r="B45" s="108" t="s">
        <v>3259</v>
      </c>
      <c r="C45" s="109" t="s">
        <v>3259</v>
      </c>
      <c r="D45" s="109" t="s">
        <v>3259</v>
      </c>
      <c r="E45" s="109" t="s">
        <v>3259</v>
      </c>
      <c r="F45" s="109" t="s">
        <v>3259</v>
      </c>
      <c r="G45" s="61">
        <v>36239.17</v>
      </c>
      <c r="H45" s="109" t="s">
        <v>3259</v>
      </c>
      <c r="I45" s="61">
        <v>7.1500000000000001E-3</v>
      </c>
      <c r="J45" s="61">
        <v>3973.2167396020077</v>
      </c>
      <c r="K45" s="109" t="s">
        <v>3259</v>
      </c>
      <c r="L45" s="60">
        <v>0.17130000000000001</v>
      </c>
      <c r="M45" s="60">
        <v>4.0899999999999999E-2</v>
      </c>
    </row>
    <row r="46" spans="1:13">
      <c r="A46" t="s">
        <v>1736</v>
      </c>
      <c r="B46" t="s">
        <v>1737</v>
      </c>
      <c r="C46" t="s">
        <v>1514</v>
      </c>
      <c r="D46" s="107" t="s">
        <v>3259</v>
      </c>
      <c r="E46" t="s">
        <v>1682</v>
      </c>
      <c r="F46" t="s">
        <v>100</v>
      </c>
      <c r="G46" s="57">
        <v>169.51</v>
      </c>
      <c r="H46" s="57">
        <v>5335</v>
      </c>
      <c r="I46" s="57">
        <v>0</v>
      </c>
      <c r="J46" s="57">
        <v>32.800261279499999</v>
      </c>
      <c r="K46" s="58">
        <v>0</v>
      </c>
      <c r="L46" s="58">
        <v>1.4E-3</v>
      </c>
      <c r="M46" s="58">
        <v>2.9999999999999997E-4</v>
      </c>
    </row>
    <row r="47" spans="1:13">
      <c r="A47" t="s">
        <v>1738</v>
      </c>
      <c r="B47" t="s">
        <v>1739</v>
      </c>
      <c r="C47" t="s">
        <v>1514</v>
      </c>
      <c r="D47" s="107" t="s">
        <v>3259</v>
      </c>
      <c r="E47" t="s">
        <v>1682</v>
      </c>
      <c r="F47" t="s">
        <v>100</v>
      </c>
      <c r="G47" s="57">
        <v>410.14</v>
      </c>
      <c r="H47" s="57">
        <v>6333</v>
      </c>
      <c r="I47" s="57">
        <v>0</v>
      </c>
      <c r="J47" s="57">
        <v>94.208300807399993</v>
      </c>
      <c r="K47" s="58">
        <v>0</v>
      </c>
      <c r="L47" s="58">
        <v>4.1000000000000003E-3</v>
      </c>
      <c r="M47" s="58">
        <v>1E-3</v>
      </c>
    </row>
    <row r="48" spans="1:13">
      <c r="A48" t="s">
        <v>1740</v>
      </c>
      <c r="B48" t="s">
        <v>1741</v>
      </c>
      <c r="C48" t="s">
        <v>108</v>
      </c>
      <c r="D48" s="107" t="s">
        <v>3259</v>
      </c>
      <c r="E48" t="s">
        <v>1682</v>
      </c>
      <c r="F48" t="s">
        <v>100</v>
      </c>
      <c r="G48" s="57">
        <v>1220.94</v>
      </c>
      <c r="H48" s="57">
        <v>6579.6</v>
      </c>
      <c r="I48" s="57">
        <v>0</v>
      </c>
      <c r="J48" s="57">
        <v>291.36767580648001</v>
      </c>
      <c r="K48" s="58">
        <v>0</v>
      </c>
      <c r="L48" s="58">
        <v>1.26E-2</v>
      </c>
      <c r="M48" s="58">
        <v>3.0000000000000001E-3</v>
      </c>
    </row>
    <row r="49" spans="1:13">
      <c r="A49" t="s">
        <v>1742</v>
      </c>
      <c r="B49" t="s">
        <v>1743</v>
      </c>
      <c r="C49" t="s">
        <v>108</v>
      </c>
      <c r="D49" s="107" t="s">
        <v>3259</v>
      </c>
      <c r="E49" t="s">
        <v>1682</v>
      </c>
      <c r="F49" t="s">
        <v>100</v>
      </c>
      <c r="G49" s="57">
        <v>929.34</v>
      </c>
      <c r="H49" s="57">
        <v>1866.48</v>
      </c>
      <c r="I49" s="57">
        <v>0</v>
      </c>
      <c r="J49" s="57">
        <v>62.913743356464003</v>
      </c>
      <c r="K49" s="58">
        <v>0</v>
      </c>
      <c r="L49" s="58">
        <v>2.7000000000000001E-3</v>
      </c>
      <c r="M49" s="58">
        <v>5.9999999999999995E-4</v>
      </c>
    </row>
    <row r="50" spans="1:13">
      <c r="A50" t="s">
        <v>1744</v>
      </c>
      <c r="B50" t="s">
        <v>1745</v>
      </c>
      <c r="C50" t="s">
        <v>108</v>
      </c>
      <c r="D50" s="107" t="s">
        <v>3259</v>
      </c>
      <c r="E50" t="s">
        <v>1682</v>
      </c>
      <c r="F50" t="s">
        <v>100</v>
      </c>
      <c r="G50" s="57">
        <v>132.1</v>
      </c>
      <c r="H50" s="57">
        <v>4831.8</v>
      </c>
      <c r="I50" s="57">
        <v>0</v>
      </c>
      <c r="J50" s="57">
        <v>23.150443890599998</v>
      </c>
      <c r="K50" s="58">
        <v>0</v>
      </c>
      <c r="L50" s="58">
        <v>1E-3</v>
      </c>
      <c r="M50" s="58">
        <v>2.0000000000000001E-4</v>
      </c>
    </row>
    <row r="51" spans="1:13">
      <c r="A51" t="s">
        <v>1746</v>
      </c>
      <c r="B51" t="s">
        <v>1747</v>
      </c>
      <c r="C51" t="s">
        <v>1514</v>
      </c>
      <c r="D51" s="107" t="s">
        <v>3259</v>
      </c>
      <c r="E51" t="s">
        <v>1682</v>
      </c>
      <c r="F51" t="s">
        <v>100</v>
      </c>
      <c r="G51" s="57">
        <v>105.42</v>
      </c>
      <c r="H51" s="57">
        <v>40564</v>
      </c>
      <c r="I51" s="57">
        <v>0</v>
      </c>
      <c r="J51" s="57">
        <v>155.0998370376</v>
      </c>
      <c r="K51" s="58">
        <v>0</v>
      </c>
      <c r="L51" s="58">
        <v>6.7000000000000002E-3</v>
      </c>
      <c r="M51" s="58">
        <v>1.6000000000000001E-3</v>
      </c>
    </row>
    <row r="52" spans="1:13">
      <c r="A52" t="s">
        <v>1748</v>
      </c>
      <c r="B52" t="s">
        <v>1749</v>
      </c>
      <c r="C52" t="s">
        <v>1677</v>
      </c>
      <c r="D52" s="107" t="s">
        <v>3259</v>
      </c>
      <c r="E52" t="s">
        <v>1682</v>
      </c>
      <c r="F52" t="s">
        <v>100</v>
      </c>
      <c r="G52" s="57">
        <v>7870.34</v>
      </c>
      <c r="H52" s="57">
        <v>855.35</v>
      </c>
      <c r="I52" s="57">
        <v>0</v>
      </c>
      <c r="J52" s="57">
        <v>244.16584322013</v>
      </c>
      <c r="K52" s="58">
        <v>0</v>
      </c>
      <c r="L52" s="58">
        <v>1.0500000000000001E-2</v>
      </c>
      <c r="M52" s="58">
        <v>2.5000000000000001E-3</v>
      </c>
    </row>
    <row r="53" spans="1:13">
      <c r="A53" t="s">
        <v>1750</v>
      </c>
      <c r="B53" t="s">
        <v>1751</v>
      </c>
      <c r="C53" t="s">
        <v>1677</v>
      </c>
      <c r="D53" s="107" t="s">
        <v>3259</v>
      </c>
      <c r="E53" t="s">
        <v>1682</v>
      </c>
      <c r="F53" t="s">
        <v>100</v>
      </c>
      <c r="G53" s="57">
        <v>2273.4299999999998</v>
      </c>
      <c r="H53" s="57">
        <v>1064</v>
      </c>
      <c r="I53" s="57">
        <v>0</v>
      </c>
      <c r="J53" s="57">
        <v>87.734573690399998</v>
      </c>
      <c r="K53" s="58">
        <v>0</v>
      </c>
      <c r="L53" s="58">
        <v>3.8E-3</v>
      </c>
      <c r="M53" s="58">
        <v>8.9999999999999998E-4</v>
      </c>
    </row>
    <row r="54" spans="1:13">
      <c r="A54" t="s">
        <v>1752</v>
      </c>
      <c r="B54" t="s">
        <v>1753</v>
      </c>
      <c r="C54" t="s">
        <v>108</v>
      </c>
      <c r="D54" s="107" t="s">
        <v>3259</v>
      </c>
      <c r="E54" t="s">
        <v>1682</v>
      </c>
      <c r="F54" t="s">
        <v>100</v>
      </c>
      <c r="G54" s="57">
        <v>401.5</v>
      </c>
      <c r="H54" s="57">
        <v>4281.5</v>
      </c>
      <c r="I54" s="57">
        <v>0</v>
      </c>
      <c r="J54" s="57">
        <v>62.348937007499998</v>
      </c>
      <c r="K54" s="58">
        <v>0</v>
      </c>
      <c r="L54" s="58">
        <v>2.7000000000000001E-3</v>
      </c>
      <c r="M54" s="58">
        <v>5.9999999999999995E-4</v>
      </c>
    </row>
    <row r="55" spans="1:13">
      <c r="A55" t="s">
        <v>1754</v>
      </c>
      <c r="B55" t="s">
        <v>1755</v>
      </c>
      <c r="C55" t="s">
        <v>1677</v>
      </c>
      <c r="D55" s="107" t="s">
        <v>3259</v>
      </c>
      <c r="E55" t="s">
        <v>1682</v>
      </c>
      <c r="F55" t="s">
        <v>100</v>
      </c>
      <c r="G55" s="57">
        <v>2506.19</v>
      </c>
      <c r="H55" s="57">
        <v>491.97</v>
      </c>
      <c r="I55" s="57">
        <v>0</v>
      </c>
      <c r="J55" s="57">
        <v>44.719832574260998</v>
      </c>
      <c r="K55" s="58">
        <v>0</v>
      </c>
      <c r="L55" s="58">
        <v>1.9E-3</v>
      </c>
      <c r="M55" s="58">
        <v>5.0000000000000001E-4</v>
      </c>
    </row>
    <row r="56" spans="1:13">
      <c r="A56" t="s">
        <v>1756</v>
      </c>
      <c r="B56" t="s">
        <v>1757</v>
      </c>
      <c r="C56" t="s">
        <v>1677</v>
      </c>
      <c r="D56" s="107" t="s">
        <v>3259</v>
      </c>
      <c r="E56" t="s">
        <v>1682</v>
      </c>
      <c r="F56" t="s">
        <v>100</v>
      </c>
      <c r="G56" s="57">
        <v>292.77999999999997</v>
      </c>
      <c r="H56" s="57">
        <v>3962.75</v>
      </c>
      <c r="I56" s="57">
        <v>0</v>
      </c>
      <c r="J56" s="57">
        <v>42.08095978515</v>
      </c>
      <c r="K56" s="58">
        <v>0</v>
      </c>
      <c r="L56" s="58">
        <v>1.8E-3</v>
      </c>
      <c r="M56" s="58">
        <v>4.0000000000000002E-4</v>
      </c>
    </row>
    <row r="57" spans="1:13">
      <c r="A57" t="s">
        <v>1758</v>
      </c>
      <c r="B57" t="s">
        <v>1759</v>
      </c>
      <c r="C57" t="s">
        <v>108</v>
      </c>
      <c r="D57" s="107" t="s">
        <v>3259</v>
      </c>
      <c r="E57" t="s">
        <v>1682</v>
      </c>
      <c r="F57" t="s">
        <v>102</v>
      </c>
      <c r="G57" s="57">
        <v>2227.35</v>
      </c>
      <c r="H57" s="57">
        <v>690</v>
      </c>
      <c r="I57" s="57">
        <v>0</v>
      </c>
      <c r="J57" s="57">
        <v>61.653137094000002</v>
      </c>
      <c r="K57" s="58">
        <v>0</v>
      </c>
      <c r="L57" s="58">
        <v>2.7000000000000001E-3</v>
      </c>
      <c r="M57" s="58">
        <v>5.9999999999999995E-4</v>
      </c>
    </row>
    <row r="58" spans="1:13">
      <c r="A58" t="s">
        <v>1760</v>
      </c>
      <c r="B58" t="s">
        <v>1761</v>
      </c>
      <c r="C58" t="s">
        <v>108</v>
      </c>
      <c r="D58" s="107" t="s">
        <v>3259</v>
      </c>
      <c r="E58" t="s">
        <v>1682</v>
      </c>
      <c r="F58" t="s">
        <v>100</v>
      </c>
      <c r="G58" s="57">
        <v>1443.93</v>
      </c>
      <c r="H58" s="57">
        <v>772.45</v>
      </c>
      <c r="I58" s="57">
        <v>0</v>
      </c>
      <c r="J58" s="57">
        <v>40.454242432694997</v>
      </c>
      <c r="K58" s="58">
        <v>0</v>
      </c>
      <c r="L58" s="58">
        <v>1.6999999999999999E-3</v>
      </c>
      <c r="M58" s="58">
        <v>4.0000000000000002E-4</v>
      </c>
    </row>
    <row r="59" spans="1:13">
      <c r="A59" t="s">
        <v>1762</v>
      </c>
      <c r="B59" t="s">
        <v>1763</v>
      </c>
      <c r="C59" t="s">
        <v>1514</v>
      </c>
      <c r="D59" s="107" t="s">
        <v>3259</v>
      </c>
      <c r="E59" t="s">
        <v>1682</v>
      </c>
      <c r="F59" t="s">
        <v>100</v>
      </c>
      <c r="G59" s="57">
        <v>53.76</v>
      </c>
      <c r="H59" s="57">
        <v>5397</v>
      </c>
      <c r="I59" s="57">
        <v>0</v>
      </c>
      <c r="J59" s="57">
        <v>10.523476454400001</v>
      </c>
      <c r="K59" s="58">
        <v>0</v>
      </c>
      <c r="L59" s="58">
        <v>5.0000000000000001E-4</v>
      </c>
      <c r="M59" s="58">
        <v>1E-4</v>
      </c>
    </row>
    <row r="60" spans="1:13">
      <c r="A60" t="s">
        <v>1764</v>
      </c>
      <c r="B60" t="s">
        <v>1765</v>
      </c>
      <c r="C60" t="s">
        <v>108</v>
      </c>
      <c r="D60" s="107" t="s">
        <v>3259</v>
      </c>
      <c r="E60" t="s">
        <v>1682</v>
      </c>
      <c r="F60" t="s">
        <v>100</v>
      </c>
      <c r="G60" s="57">
        <v>1490.02</v>
      </c>
      <c r="H60" s="57">
        <v>567.15</v>
      </c>
      <c r="I60" s="57">
        <v>0</v>
      </c>
      <c r="J60" s="57">
        <v>30.650501855609999</v>
      </c>
      <c r="K60" s="58">
        <v>0</v>
      </c>
      <c r="L60" s="58">
        <v>1.2999999999999999E-3</v>
      </c>
      <c r="M60" s="58">
        <v>2.9999999999999997E-4</v>
      </c>
    </row>
    <row r="61" spans="1:13">
      <c r="A61" t="s">
        <v>1766</v>
      </c>
      <c r="B61" t="s">
        <v>1767</v>
      </c>
      <c r="C61" t="s">
        <v>108</v>
      </c>
      <c r="D61" s="107" t="s">
        <v>3259</v>
      </c>
      <c r="E61" t="s">
        <v>1682</v>
      </c>
      <c r="F61" t="s">
        <v>102</v>
      </c>
      <c r="G61" s="57">
        <v>2630.33</v>
      </c>
      <c r="H61" s="57">
        <v>2972.5</v>
      </c>
      <c r="I61" s="57">
        <v>0</v>
      </c>
      <c r="J61" s="57">
        <v>313.65320108729998</v>
      </c>
      <c r="K61" s="58">
        <v>0</v>
      </c>
      <c r="L61" s="58">
        <v>1.35E-2</v>
      </c>
      <c r="M61" s="58">
        <v>3.2000000000000002E-3</v>
      </c>
    </row>
    <row r="62" spans="1:13">
      <c r="A62" t="s">
        <v>1768</v>
      </c>
      <c r="B62" t="s">
        <v>1769</v>
      </c>
      <c r="C62" t="s">
        <v>1514</v>
      </c>
      <c r="D62" s="107" t="s">
        <v>3259</v>
      </c>
      <c r="E62" t="s">
        <v>1682</v>
      </c>
      <c r="F62" t="s">
        <v>100</v>
      </c>
      <c r="G62" s="57">
        <v>328.28</v>
      </c>
      <c r="H62" s="57">
        <v>7266</v>
      </c>
      <c r="I62" s="57">
        <v>0</v>
      </c>
      <c r="J62" s="57">
        <v>86.514195549600004</v>
      </c>
      <c r="K62" s="58">
        <v>0</v>
      </c>
      <c r="L62" s="58">
        <v>3.7000000000000002E-3</v>
      </c>
      <c r="M62" s="58">
        <v>8.9999999999999998E-4</v>
      </c>
    </row>
    <row r="63" spans="1:13">
      <c r="A63" t="s">
        <v>1770</v>
      </c>
      <c r="B63" t="s">
        <v>1771</v>
      </c>
      <c r="C63" t="s">
        <v>1514</v>
      </c>
      <c r="D63" s="107" t="s">
        <v>3259</v>
      </c>
      <c r="E63" t="s">
        <v>1682</v>
      </c>
      <c r="F63" t="s">
        <v>100</v>
      </c>
      <c r="G63" s="57">
        <v>424.73</v>
      </c>
      <c r="H63" s="57">
        <v>3487.98</v>
      </c>
      <c r="I63" s="57">
        <v>7.1500000000000001E-3</v>
      </c>
      <c r="J63" s="57">
        <v>53.739332265658</v>
      </c>
      <c r="K63" s="58">
        <v>0</v>
      </c>
      <c r="L63" s="58">
        <v>2.3E-3</v>
      </c>
      <c r="M63" s="58">
        <v>5.9999999999999995E-4</v>
      </c>
    </row>
    <row r="64" spans="1:13">
      <c r="A64" t="s">
        <v>1772</v>
      </c>
      <c r="B64" t="s">
        <v>1773</v>
      </c>
      <c r="C64" t="s">
        <v>108</v>
      </c>
      <c r="D64" s="107" t="s">
        <v>3259</v>
      </c>
      <c r="E64" t="s">
        <v>1682</v>
      </c>
      <c r="F64" t="s">
        <v>105</v>
      </c>
      <c r="G64" s="57">
        <v>593.47</v>
      </c>
      <c r="H64" s="57">
        <v>5340</v>
      </c>
      <c r="I64" s="57">
        <v>0</v>
      </c>
      <c r="J64" s="57">
        <v>86.805634351799995</v>
      </c>
      <c r="K64" s="58">
        <v>0</v>
      </c>
      <c r="L64" s="58">
        <v>3.7000000000000002E-3</v>
      </c>
      <c r="M64" s="58">
        <v>8.9999999999999998E-4</v>
      </c>
    </row>
    <row r="65" spans="1:13">
      <c r="A65" t="s">
        <v>1774</v>
      </c>
      <c r="B65" t="s">
        <v>1775</v>
      </c>
      <c r="C65" t="s">
        <v>1677</v>
      </c>
      <c r="D65" s="107" t="s">
        <v>3259</v>
      </c>
      <c r="E65" t="s">
        <v>1682</v>
      </c>
      <c r="F65" t="s">
        <v>100</v>
      </c>
      <c r="G65" s="57">
        <v>1436.25</v>
      </c>
      <c r="H65" s="57">
        <v>1022.25</v>
      </c>
      <c r="I65" s="57">
        <v>0</v>
      </c>
      <c r="J65" s="57">
        <v>53.251852021875003</v>
      </c>
      <c r="K65" s="58">
        <v>0</v>
      </c>
      <c r="L65" s="58">
        <v>2.3E-3</v>
      </c>
      <c r="M65" s="58">
        <v>5.0000000000000001E-4</v>
      </c>
    </row>
    <row r="66" spans="1:13">
      <c r="A66" t="s">
        <v>1776</v>
      </c>
      <c r="B66" t="s">
        <v>1777</v>
      </c>
      <c r="C66" t="s">
        <v>108</v>
      </c>
      <c r="D66" s="107" t="s">
        <v>3259</v>
      </c>
      <c r="E66" t="s">
        <v>1682</v>
      </c>
      <c r="F66" t="s">
        <v>100</v>
      </c>
      <c r="G66" s="57">
        <v>203.53</v>
      </c>
      <c r="H66" s="57">
        <v>4819</v>
      </c>
      <c r="I66" s="57">
        <v>0</v>
      </c>
      <c r="J66" s="57">
        <v>35.574017508899999</v>
      </c>
      <c r="K66" s="58">
        <v>0</v>
      </c>
      <c r="L66" s="58">
        <v>1.5E-3</v>
      </c>
      <c r="M66" s="58">
        <v>4.0000000000000002E-4</v>
      </c>
    </row>
    <row r="67" spans="1:13">
      <c r="A67" t="s">
        <v>1778</v>
      </c>
      <c r="B67" t="s">
        <v>1779</v>
      </c>
      <c r="C67" t="s">
        <v>1514</v>
      </c>
      <c r="D67" s="107" t="s">
        <v>3259</v>
      </c>
      <c r="E67" t="s">
        <v>1682</v>
      </c>
      <c r="F67" t="s">
        <v>100</v>
      </c>
      <c r="G67" s="57">
        <v>575.12</v>
      </c>
      <c r="H67" s="57">
        <v>6526.5</v>
      </c>
      <c r="I67" s="57">
        <v>0</v>
      </c>
      <c r="J67" s="57">
        <v>136.1401950636</v>
      </c>
      <c r="K67" s="58">
        <v>0</v>
      </c>
      <c r="L67" s="58">
        <v>5.8999999999999999E-3</v>
      </c>
      <c r="M67" s="58">
        <v>1.4E-3</v>
      </c>
    </row>
    <row r="68" spans="1:13">
      <c r="A68" t="s">
        <v>1780</v>
      </c>
      <c r="B68" t="s">
        <v>1781</v>
      </c>
      <c r="C68" t="s">
        <v>1677</v>
      </c>
      <c r="D68" s="107" t="s">
        <v>3259</v>
      </c>
      <c r="E68" t="s">
        <v>1682</v>
      </c>
      <c r="F68" t="s">
        <v>100</v>
      </c>
      <c r="G68" s="57">
        <v>34.619999999999997</v>
      </c>
      <c r="H68" s="57">
        <v>93137</v>
      </c>
      <c r="I68" s="57">
        <v>0</v>
      </c>
      <c r="J68" s="57">
        <v>116.9490946338</v>
      </c>
      <c r="K68" s="58">
        <v>0</v>
      </c>
      <c r="L68" s="58">
        <v>5.0000000000000001E-3</v>
      </c>
      <c r="M68" s="58">
        <v>1.1999999999999999E-3</v>
      </c>
    </row>
    <row r="69" spans="1:13">
      <c r="A69" t="s">
        <v>1782</v>
      </c>
      <c r="B69" t="s">
        <v>1783</v>
      </c>
      <c r="C69" t="s">
        <v>108</v>
      </c>
      <c r="D69" s="107" t="s">
        <v>3259</v>
      </c>
      <c r="E69" t="s">
        <v>1682</v>
      </c>
      <c r="F69" t="s">
        <v>102</v>
      </c>
      <c r="G69" s="57">
        <v>497.76</v>
      </c>
      <c r="H69" s="57">
        <v>21775</v>
      </c>
      <c r="I69" s="57">
        <v>0</v>
      </c>
      <c r="J69" s="57">
        <v>434.80625198400003</v>
      </c>
      <c r="K69" s="58">
        <v>0</v>
      </c>
      <c r="L69" s="58">
        <v>1.8700000000000001E-2</v>
      </c>
      <c r="M69" s="58">
        <v>4.4999999999999997E-3</v>
      </c>
    </row>
    <row r="70" spans="1:13">
      <c r="A70" t="s">
        <v>1784</v>
      </c>
      <c r="B70" t="s">
        <v>1785</v>
      </c>
      <c r="C70" t="s">
        <v>108</v>
      </c>
      <c r="D70" s="107" t="s">
        <v>3259</v>
      </c>
      <c r="E70" t="s">
        <v>1682</v>
      </c>
      <c r="F70" t="s">
        <v>102</v>
      </c>
      <c r="G70" s="57">
        <v>306.45</v>
      </c>
      <c r="H70" s="57">
        <v>9116.7000000000007</v>
      </c>
      <c r="I70" s="57">
        <v>0</v>
      </c>
      <c r="J70" s="57">
        <v>112.07659087494</v>
      </c>
      <c r="K70" s="58">
        <v>1E-4</v>
      </c>
      <c r="L70" s="58">
        <v>4.7999999999999996E-3</v>
      </c>
      <c r="M70" s="58">
        <v>1.1999999999999999E-3</v>
      </c>
    </row>
    <row r="71" spans="1:13">
      <c r="A71" t="s">
        <v>1786</v>
      </c>
      <c r="B71" t="s">
        <v>1787</v>
      </c>
      <c r="C71" t="s">
        <v>108</v>
      </c>
      <c r="D71" s="107" t="s">
        <v>3259</v>
      </c>
      <c r="E71" t="s">
        <v>1682</v>
      </c>
      <c r="F71" t="s">
        <v>102</v>
      </c>
      <c r="G71" s="57">
        <v>478.74</v>
      </c>
      <c r="H71" s="57">
        <v>2553.8000000000002</v>
      </c>
      <c r="I71" s="57">
        <v>0</v>
      </c>
      <c r="J71" s="57">
        <v>49.046070800591998</v>
      </c>
      <c r="K71" s="58">
        <v>0</v>
      </c>
      <c r="L71" s="58">
        <v>2.0999999999999999E-3</v>
      </c>
      <c r="M71" s="58">
        <v>5.0000000000000001E-4</v>
      </c>
    </row>
    <row r="72" spans="1:13">
      <c r="A72" t="s">
        <v>1788</v>
      </c>
      <c r="B72" t="s">
        <v>1789</v>
      </c>
      <c r="C72" t="s">
        <v>1790</v>
      </c>
      <c r="D72" s="107" t="s">
        <v>3259</v>
      </c>
      <c r="E72" t="s">
        <v>1682</v>
      </c>
      <c r="F72" t="s">
        <v>168</v>
      </c>
      <c r="G72" s="57">
        <v>3420.87</v>
      </c>
      <c r="H72" s="57">
        <v>247450</v>
      </c>
      <c r="I72" s="57">
        <v>0</v>
      </c>
      <c r="J72" s="57">
        <v>217.01573894815499</v>
      </c>
      <c r="K72" s="58">
        <v>0</v>
      </c>
      <c r="L72" s="58">
        <v>9.4000000000000004E-3</v>
      </c>
      <c r="M72" s="58">
        <v>2.2000000000000001E-3</v>
      </c>
    </row>
    <row r="73" spans="1:13">
      <c r="A73" t="s">
        <v>1791</v>
      </c>
      <c r="B73" t="s">
        <v>1792</v>
      </c>
      <c r="C73" t="s">
        <v>108</v>
      </c>
      <c r="D73" s="107" t="s">
        <v>3259</v>
      </c>
      <c r="E73" t="s">
        <v>1682</v>
      </c>
      <c r="F73" t="s">
        <v>102</v>
      </c>
      <c r="G73" s="57">
        <v>58.77</v>
      </c>
      <c r="H73" s="57">
        <v>19498</v>
      </c>
      <c r="I73" s="57">
        <v>0</v>
      </c>
      <c r="J73" s="57">
        <v>45.968822505360002</v>
      </c>
      <c r="K73" s="58">
        <v>0</v>
      </c>
      <c r="L73" s="58">
        <v>2E-3</v>
      </c>
      <c r="M73" s="58">
        <v>5.0000000000000001E-4</v>
      </c>
    </row>
    <row r="74" spans="1:13">
      <c r="A74" t="s">
        <v>1793</v>
      </c>
      <c r="B74" t="s">
        <v>1794</v>
      </c>
      <c r="C74" t="s">
        <v>1514</v>
      </c>
      <c r="D74" s="107" t="s">
        <v>3259</v>
      </c>
      <c r="E74" t="s">
        <v>1682</v>
      </c>
      <c r="F74" t="s">
        <v>100</v>
      </c>
      <c r="G74" s="57">
        <v>103.21</v>
      </c>
      <c r="H74" s="57">
        <v>17881</v>
      </c>
      <c r="I74" s="57">
        <v>0</v>
      </c>
      <c r="J74" s="57">
        <v>66.9362128227</v>
      </c>
      <c r="K74" s="58">
        <v>0</v>
      </c>
      <c r="L74" s="58">
        <v>2.8999999999999998E-3</v>
      </c>
      <c r="M74" s="58">
        <v>6.9999999999999999E-4</v>
      </c>
    </row>
    <row r="75" spans="1:13">
      <c r="A75" t="s">
        <v>1795</v>
      </c>
      <c r="B75" t="s">
        <v>1796</v>
      </c>
      <c r="C75" t="s">
        <v>1514</v>
      </c>
      <c r="D75" s="107" t="s">
        <v>3259</v>
      </c>
      <c r="E75" t="s">
        <v>1682</v>
      </c>
      <c r="F75" t="s">
        <v>100</v>
      </c>
      <c r="G75" s="57">
        <v>389.79</v>
      </c>
      <c r="H75" s="57">
        <v>3760</v>
      </c>
      <c r="I75" s="57">
        <v>0</v>
      </c>
      <c r="J75" s="57">
        <v>53.157689208000001</v>
      </c>
      <c r="K75" s="58">
        <v>0</v>
      </c>
      <c r="L75" s="58">
        <v>2.3E-3</v>
      </c>
      <c r="M75" s="58">
        <v>5.0000000000000001E-4</v>
      </c>
    </row>
    <row r="76" spans="1:13">
      <c r="A76" t="s">
        <v>1797</v>
      </c>
      <c r="B76" t="s">
        <v>1798</v>
      </c>
      <c r="C76" t="s">
        <v>1514</v>
      </c>
      <c r="D76" s="107" t="s">
        <v>3259</v>
      </c>
      <c r="E76" t="s">
        <v>1682</v>
      </c>
      <c r="F76" t="s">
        <v>100</v>
      </c>
      <c r="G76" s="57">
        <v>468.05</v>
      </c>
      <c r="H76" s="57">
        <v>11399</v>
      </c>
      <c r="I76" s="57">
        <v>0</v>
      </c>
      <c r="J76" s="57">
        <v>193.5114017265</v>
      </c>
      <c r="K76" s="58">
        <v>0</v>
      </c>
      <c r="L76" s="58">
        <v>8.3000000000000001E-3</v>
      </c>
      <c r="M76" s="58">
        <v>2E-3</v>
      </c>
    </row>
    <row r="77" spans="1:13">
      <c r="A77" t="s">
        <v>1799</v>
      </c>
      <c r="B77" t="s">
        <v>1800</v>
      </c>
      <c r="C77" t="s">
        <v>1514</v>
      </c>
      <c r="D77" s="107" t="s">
        <v>3259</v>
      </c>
      <c r="E77" t="s">
        <v>1682</v>
      </c>
      <c r="F77" t="s">
        <v>100</v>
      </c>
      <c r="G77" s="57">
        <v>844.86</v>
      </c>
      <c r="H77" s="57">
        <v>4006</v>
      </c>
      <c r="I77" s="57">
        <v>0</v>
      </c>
      <c r="J77" s="57">
        <v>122.7561472332</v>
      </c>
      <c r="K77" s="58">
        <v>0</v>
      </c>
      <c r="L77" s="58">
        <v>5.3E-3</v>
      </c>
      <c r="M77" s="58">
        <v>1.2999999999999999E-3</v>
      </c>
    </row>
    <row r="78" spans="1:13">
      <c r="A78" t="s">
        <v>1801</v>
      </c>
      <c r="B78" t="s">
        <v>1802</v>
      </c>
      <c r="C78" t="s">
        <v>1677</v>
      </c>
      <c r="D78" s="107" t="s">
        <v>3259</v>
      </c>
      <c r="E78" t="s">
        <v>1682</v>
      </c>
      <c r="F78" t="s">
        <v>100</v>
      </c>
      <c r="G78" s="57">
        <v>298.39</v>
      </c>
      <c r="H78" s="57">
        <v>5893.5</v>
      </c>
      <c r="I78" s="57">
        <v>0</v>
      </c>
      <c r="J78" s="57">
        <v>63.783024335550003</v>
      </c>
      <c r="K78" s="58">
        <v>0</v>
      </c>
      <c r="L78" s="58">
        <v>2.7000000000000001E-3</v>
      </c>
      <c r="M78" s="58">
        <v>6.9999999999999999E-4</v>
      </c>
    </row>
    <row r="79" spans="1:13">
      <c r="A79" t="s">
        <v>1803</v>
      </c>
      <c r="B79" t="s">
        <v>1804</v>
      </c>
      <c r="C79" t="s">
        <v>108</v>
      </c>
      <c r="D79" s="107" t="s">
        <v>3259</v>
      </c>
      <c r="E79" t="s">
        <v>1682</v>
      </c>
      <c r="F79" t="s">
        <v>102</v>
      </c>
      <c r="G79" s="57">
        <v>136.56</v>
      </c>
      <c r="H79" s="57">
        <v>20075</v>
      </c>
      <c r="I79" s="57">
        <v>0</v>
      </c>
      <c r="J79" s="57">
        <v>109.975687272</v>
      </c>
      <c r="K79" s="58">
        <v>0</v>
      </c>
      <c r="L79" s="58">
        <v>4.7000000000000002E-3</v>
      </c>
      <c r="M79" s="58">
        <v>1.1000000000000001E-3</v>
      </c>
    </row>
    <row r="80" spans="1:13">
      <c r="A80" t="s">
        <v>1805</v>
      </c>
      <c r="B80" t="s">
        <v>1806</v>
      </c>
      <c r="C80" t="s">
        <v>1514</v>
      </c>
      <c r="D80" s="107" t="s">
        <v>3259</v>
      </c>
      <c r="E80" t="s">
        <v>1682</v>
      </c>
      <c r="F80" t="s">
        <v>100</v>
      </c>
      <c r="G80" s="57">
        <v>119.82</v>
      </c>
      <c r="H80" s="57">
        <v>4602</v>
      </c>
      <c r="I80" s="57">
        <v>0</v>
      </c>
      <c r="J80" s="57">
        <v>19.999700182800002</v>
      </c>
      <c r="K80" s="58">
        <v>0</v>
      </c>
      <c r="L80" s="58">
        <v>8.9999999999999998E-4</v>
      </c>
      <c r="M80" s="58">
        <v>2.0000000000000001E-4</v>
      </c>
    </row>
    <row r="81" spans="1:13">
      <c r="A81" t="s">
        <v>1807</v>
      </c>
      <c r="B81" t="s">
        <v>1808</v>
      </c>
      <c r="C81" t="s">
        <v>1514</v>
      </c>
      <c r="D81" s="107" t="s">
        <v>3259</v>
      </c>
      <c r="E81" t="s">
        <v>1682</v>
      </c>
      <c r="F81" t="s">
        <v>100</v>
      </c>
      <c r="G81" s="57">
        <v>92.01</v>
      </c>
      <c r="H81" s="57">
        <v>8929</v>
      </c>
      <c r="I81" s="57">
        <v>0</v>
      </c>
      <c r="J81" s="57">
        <v>29.7978829083</v>
      </c>
      <c r="K81" s="58">
        <v>0</v>
      </c>
      <c r="L81" s="58">
        <v>1.2999999999999999E-3</v>
      </c>
      <c r="M81" s="58">
        <v>2.9999999999999997E-4</v>
      </c>
    </row>
    <row r="82" spans="1:13">
      <c r="A82" t="s">
        <v>1809</v>
      </c>
      <c r="B82" t="s">
        <v>1810</v>
      </c>
      <c r="C82" t="s">
        <v>1677</v>
      </c>
      <c r="D82" s="107" t="s">
        <v>3259</v>
      </c>
      <c r="E82" t="s">
        <v>1682</v>
      </c>
      <c r="F82" t="s">
        <v>100</v>
      </c>
      <c r="G82" s="57">
        <v>635.95000000000005</v>
      </c>
      <c r="H82" s="57">
        <v>3163.375</v>
      </c>
      <c r="I82" s="57">
        <v>0</v>
      </c>
      <c r="J82" s="57">
        <v>72.966111974437496</v>
      </c>
      <c r="K82" s="58">
        <v>0</v>
      </c>
      <c r="L82" s="58">
        <v>3.0999999999999999E-3</v>
      </c>
      <c r="M82" s="58">
        <v>8.0000000000000004E-4</v>
      </c>
    </row>
    <row r="83" spans="1:13">
      <c r="A83" t="s">
        <v>1811</v>
      </c>
      <c r="B83" t="s">
        <v>1812</v>
      </c>
      <c r="C83" t="s">
        <v>1514</v>
      </c>
      <c r="D83" s="107" t="s">
        <v>3259</v>
      </c>
      <c r="E83" t="s">
        <v>1682</v>
      </c>
      <c r="F83" t="s">
        <v>100</v>
      </c>
      <c r="G83" s="57">
        <v>143.31</v>
      </c>
      <c r="H83" s="57">
        <v>19248</v>
      </c>
      <c r="I83" s="57">
        <v>0</v>
      </c>
      <c r="J83" s="57">
        <v>100.0482880176</v>
      </c>
      <c r="K83" s="58">
        <v>0</v>
      </c>
      <c r="L83" s="58">
        <v>4.3E-3</v>
      </c>
      <c r="M83" s="58">
        <v>1E-3</v>
      </c>
    </row>
    <row r="84" spans="1:13">
      <c r="A84" t="s">
        <v>1813</v>
      </c>
      <c r="B84" t="s">
        <v>1814</v>
      </c>
      <c r="C84" t="s">
        <v>101</v>
      </c>
      <c r="D84" s="107" t="s">
        <v>3259</v>
      </c>
      <c r="E84" t="s">
        <v>1682</v>
      </c>
      <c r="F84" t="s">
        <v>107</v>
      </c>
      <c r="G84" s="57">
        <v>491.55</v>
      </c>
      <c r="H84" s="57">
        <v>9441</v>
      </c>
      <c r="I84" s="57">
        <v>0</v>
      </c>
      <c r="J84" s="57">
        <v>114.87183003315</v>
      </c>
      <c r="K84" s="58">
        <v>0</v>
      </c>
      <c r="L84" s="58">
        <v>5.0000000000000001E-3</v>
      </c>
      <c r="M84" s="58">
        <v>1.1999999999999999E-3</v>
      </c>
    </row>
    <row r="85" spans="1:13">
      <c r="A85" s="59" t="s">
        <v>1815</v>
      </c>
      <c r="B85" s="108" t="s">
        <v>3259</v>
      </c>
      <c r="C85" s="109" t="s">
        <v>3259</v>
      </c>
      <c r="D85" s="109" t="s">
        <v>3259</v>
      </c>
      <c r="E85" s="109" t="s">
        <v>3259</v>
      </c>
      <c r="F85" s="109" t="s">
        <v>3259</v>
      </c>
      <c r="G85" s="61">
        <v>0</v>
      </c>
      <c r="H85" s="109" t="s">
        <v>3259</v>
      </c>
      <c r="I85" s="61">
        <v>0</v>
      </c>
      <c r="J85" s="61">
        <v>0</v>
      </c>
      <c r="K85" s="109" t="s">
        <v>3259</v>
      </c>
      <c r="L85" s="60">
        <v>0</v>
      </c>
      <c r="M85" s="60">
        <v>0</v>
      </c>
    </row>
    <row r="86" spans="1:13">
      <c r="A86" t="s">
        <v>177</v>
      </c>
      <c r="B86" t="s">
        <v>177</v>
      </c>
      <c r="C86" s="109" t="s">
        <v>3259</v>
      </c>
      <c r="D86" s="109" t="s">
        <v>3259</v>
      </c>
      <c r="E86" t="s">
        <v>177</v>
      </c>
      <c r="F86" t="s">
        <v>177</v>
      </c>
      <c r="G86" s="57">
        <v>0</v>
      </c>
      <c r="H86" s="57">
        <v>0</v>
      </c>
      <c r="I86" s="109" t="s">
        <v>3259</v>
      </c>
      <c r="J86" s="57">
        <v>0</v>
      </c>
      <c r="K86" s="58">
        <v>0</v>
      </c>
      <c r="L86" s="58">
        <v>0</v>
      </c>
      <c r="M86" s="58">
        <v>0</v>
      </c>
    </row>
    <row r="87" spans="1:13">
      <c r="A87" s="59" t="s">
        <v>810</v>
      </c>
      <c r="B87" s="108" t="s">
        <v>3259</v>
      </c>
      <c r="C87" s="109" t="s">
        <v>3259</v>
      </c>
      <c r="D87" s="109" t="s">
        <v>3259</v>
      </c>
      <c r="E87" s="109" t="s">
        <v>3259</v>
      </c>
      <c r="F87" s="109" t="s">
        <v>3259</v>
      </c>
      <c r="G87" s="61">
        <v>0</v>
      </c>
      <c r="H87" s="109" t="s">
        <v>3259</v>
      </c>
      <c r="I87" s="61">
        <v>0</v>
      </c>
      <c r="J87" s="61">
        <v>0</v>
      </c>
      <c r="K87" s="109" t="s">
        <v>3259</v>
      </c>
      <c r="L87" s="60">
        <v>0</v>
      </c>
      <c r="M87" s="60">
        <v>0</v>
      </c>
    </row>
    <row r="88" spans="1:13">
      <c r="A88" t="s">
        <v>177</v>
      </c>
      <c r="B88" t="s">
        <v>177</v>
      </c>
      <c r="C88" s="109" t="s">
        <v>3259</v>
      </c>
      <c r="D88" s="109" t="s">
        <v>3259</v>
      </c>
      <c r="E88" t="s">
        <v>177</v>
      </c>
      <c r="F88" t="s">
        <v>177</v>
      </c>
      <c r="G88" s="57">
        <v>0</v>
      </c>
      <c r="H88" s="57">
        <v>0</v>
      </c>
      <c r="I88" s="109" t="s">
        <v>3259</v>
      </c>
      <c r="J88" s="57">
        <v>0</v>
      </c>
      <c r="K88" s="58">
        <v>0</v>
      </c>
      <c r="L88" s="58">
        <v>0</v>
      </c>
      <c r="M88" s="58">
        <v>0</v>
      </c>
    </row>
    <row r="89" spans="1:13">
      <c r="A89" s="59" t="s">
        <v>1734</v>
      </c>
      <c r="B89" s="108" t="s">
        <v>3259</v>
      </c>
      <c r="C89" s="109" t="s">
        <v>3259</v>
      </c>
      <c r="D89" s="109" t="s">
        <v>3259</v>
      </c>
      <c r="E89" s="109" t="s">
        <v>3259</v>
      </c>
      <c r="F89" s="109" t="s">
        <v>3259</v>
      </c>
      <c r="G89" s="61">
        <v>0</v>
      </c>
      <c r="H89" s="109" t="s">
        <v>3259</v>
      </c>
      <c r="I89" s="61">
        <v>0</v>
      </c>
      <c r="J89" s="61">
        <v>0</v>
      </c>
      <c r="K89" s="109" t="s">
        <v>3259</v>
      </c>
      <c r="L89" s="60">
        <v>0</v>
      </c>
      <c r="M89" s="60">
        <v>0</v>
      </c>
    </row>
    <row r="90" spans="1:13">
      <c r="A90" t="s">
        <v>177</v>
      </c>
      <c r="B90" t="s">
        <v>177</v>
      </c>
      <c r="C90" s="109" t="s">
        <v>3259</v>
      </c>
      <c r="D90" s="109" t="s">
        <v>3259</v>
      </c>
      <c r="E90" t="s">
        <v>177</v>
      </c>
      <c r="F90" t="s">
        <v>177</v>
      </c>
      <c r="G90" s="57">
        <v>0</v>
      </c>
      <c r="H90" s="57">
        <v>0</v>
      </c>
      <c r="I90" s="109" t="s">
        <v>3259</v>
      </c>
      <c r="J90" s="57">
        <v>0</v>
      </c>
      <c r="K90" s="58">
        <v>0</v>
      </c>
      <c r="L90" s="58">
        <v>0</v>
      </c>
      <c r="M90" s="58">
        <v>0</v>
      </c>
    </row>
    <row r="91" spans="1:13">
      <c r="A91" t="s">
        <v>185</v>
      </c>
      <c r="B91" s="108" t="s">
        <v>3259</v>
      </c>
      <c r="C91" s="109" t="s">
        <v>3259</v>
      </c>
      <c r="D91" s="109" t="s">
        <v>3259</v>
      </c>
      <c r="E91" s="109" t="s">
        <v>3259</v>
      </c>
      <c r="F91" s="109" t="s">
        <v>3259</v>
      </c>
      <c r="G91" s="109" t="s">
        <v>3259</v>
      </c>
      <c r="H91" s="109" t="s">
        <v>3259</v>
      </c>
      <c r="I91" s="109" t="s">
        <v>3259</v>
      </c>
      <c r="J91" s="109" t="s">
        <v>3259</v>
      </c>
      <c r="K91" s="109" t="s">
        <v>3259</v>
      </c>
      <c r="L91" s="109" t="s">
        <v>3259</v>
      </c>
      <c r="M91" s="109" t="s">
        <v>3259</v>
      </c>
    </row>
    <row r="92" spans="1:13">
      <c r="A92" t="s">
        <v>294</v>
      </c>
      <c r="B92" s="108" t="s">
        <v>3259</v>
      </c>
      <c r="C92" s="109" t="s">
        <v>3259</v>
      </c>
      <c r="D92" s="109" t="s">
        <v>3259</v>
      </c>
      <c r="E92" s="109" t="s">
        <v>3259</v>
      </c>
      <c r="F92" s="109" t="s">
        <v>3259</v>
      </c>
      <c r="G92" s="109" t="s">
        <v>3259</v>
      </c>
      <c r="H92" s="109" t="s">
        <v>3259</v>
      </c>
      <c r="I92" s="109" t="s">
        <v>3259</v>
      </c>
      <c r="J92" s="109" t="s">
        <v>3259</v>
      </c>
      <c r="K92" s="109" t="s">
        <v>3259</v>
      </c>
      <c r="L92" s="109" t="s">
        <v>3259</v>
      </c>
      <c r="M92" s="109" t="s">
        <v>3259</v>
      </c>
    </row>
    <row r="93" spans="1:13">
      <c r="A93" t="s">
        <v>295</v>
      </c>
      <c r="B93" s="108" t="s">
        <v>3259</v>
      </c>
      <c r="C93" s="109" t="s">
        <v>3259</v>
      </c>
      <c r="D93" s="109" t="s">
        <v>3259</v>
      </c>
      <c r="E93" s="109" t="s">
        <v>3259</v>
      </c>
      <c r="F93" s="109" t="s">
        <v>3259</v>
      </c>
      <c r="G93" s="109" t="s">
        <v>3259</v>
      </c>
      <c r="H93" s="109" t="s">
        <v>3259</v>
      </c>
      <c r="I93" s="109" t="s">
        <v>3259</v>
      </c>
      <c r="J93" s="109" t="s">
        <v>3259</v>
      </c>
      <c r="K93" s="109" t="s">
        <v>3259</v>
      </c>
      <c r="L93" s="109" t="s">
        <v>3259</v>
      </c>
      <c r="M93" s="109" t="s">
        <v>3259</v>
      </c>
    </row>
    <row r="94" spans="1:13">
      <c r="A94" t="s">
        <v>296</v>
      </c>
      <c r="B94" s="108" t="s">
        <v>3259</v>
      </c>
      <c r="C94" s="109" t="s">
        <v>3259</v>
      </c>
      <c r="D94" s="109" t="s">
        <v>3259</v>
      </c>
      <c r="E94" s="109" t="s">
        <v>3259</v>
      </c>
      <c r="F94" s="109" t="s">
        <v>3259</v>
      </c>
      <c r="G94" s="109" t="s">
        <v>3259</v>
      </c>
      <c r="H94" s="109" t="s">
        <v>3259</v>
      </c>
      <c r="I94" s="109" t="s">
        <v>3259</v>
      </c>
      <c r="J94" s="109" t="s">
        <v>3259</v>
      </c>
      <c r="K94" s="109" t="s">
        <v>3259</v>
      </c>
      <c r="L94" s="109" t="s">
        <v>3259</v>
      </c>
      <c r="M94" s="109" t="s">
        <v>3259</v>
      </c>
    </row>
    <row r="95" spans="1:13">
      <c r="A95" t="s">
        <v>297</v>
      </c>
      <c r="B95" s="108" t="s">
        <v>3259</v>
      </c>
      <c r="C95" s="109" t="s">
        <v>3259</v>
      </c>
      <c r="D95" s="109" t="s">
        <v>3259</v>
      </c>
      <c r="E95" s="109" t="s">
        <v>3259</v>
      </c>
      <c r="F95" s="109" t="s">
        <v>3259</v>
      </c>
      <c r="G95" s="109" t="s">
        <v>3259</v>
      </c>
      <c r="H95" s="109" t="s">
        <v>3259</v>
      </c>
      <c r="I95" s="109" t="s">
        <v>3259</v>
      </c>
      <c r="J95" s="109" t="s">
        <v>3259</v>
      </c>
      <c r="K95" s="109" t="s">
        <v>3259</v>
      </c>
      <c r="L95" s="109" t="s">
        <v>3259</v>
      </c>
      <c r="M95" s="109" t="s">
        <v>3259</v>
      </c>
    </row>
    <row r="96" spans="1:13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A213" s="14"/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6"/>
      <c r="C215" s="14"/>
      <c r="D215" s="14"/>
      <c r="E215" s="14"/>
      <c r="F215" s="14"/>
    </row>
    <row r="216" spans="1:6" hidden="1"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A1:XFD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34" width="5.7109375" style="14" hidden="1"/>
    <col min="35" max="46" width="9.140625" style="14" hidden="1"/>
    <col min="47" max="52" width="0" style="14" hidden="1"/>
    <col min="53" max="16384" width="9.140625" style="14" hidden="1"/>
  </cols>
  <sheetData>
    <row r="1" spans="1:16">
      <c r="A1" s="2" t="s">
        <v>0</v>
      </c>
      <c r="B1" s="64" t="s">
        <v>3258</v>
      </c>
      <c r="D1" s="14"/>
    </row>
    <row r="2" spans="1:16">
      <c r="A2" s="2" t="s">
        <v>1</v>
      </c>
      <c r="B2" s="10" t="s">
        <v>2529</v>
      </c>
      <c r="D2" s="14"/>
    </row>
    <row r="3" spans="1:16">
      <c r="A3" s="2" t="s">
        <v>2</v>
      </c>
      <c r="B3" s="65" t="s">
        <v>2530</v>
      </c>
      <c r="D3" s="14"/>
    </row>
    <row r="4" spans="1:16">
      <c r="A4" s="2" t="s">
        <v>3</v>
      </c>
      <c r="B4" s="66" t="s">
        <v>165</v>
      </c>
      <c r="D4" s="14"/>
    </row>
    <row r="5" spans="1:16" ht="18.75">
      <c r="A5" s="84" t="s">
        <v>89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</row>
    <row r="6" spans="1:16" s="16" customFormat="1">
      <c r="A6" s="34" t="s">
        <v>45</v>
      </c>
      <c r="B6" s="35" t="s">
        <v>46</v>
      </c>
      <c r="C6" s="35" t="s">
        <v>66</v>
      </c>
      <c r="D6" s="35" t="s">
        <v>47</v>
      </c>
      <c r="E6" s="35" t="s">
        <v>80</v>
      </c>
      <c r="F6" s="35" t="s">
        <v>48</v>
      </c>
      <c r="G6" s="35" t="s">
        <v>49</v>
      </c>
      <c r="H6" s="35" t="s">
        <v>50</v>
      </c>
      <c r="I6" s="35" t="s">
        <v>155</v>
      </c>
      <c r="J6" s="35" t="s">
        <v>156</v>
      </c>
      <c r="K6" s="35" t="s">
        <v>53</v>
      </c>
      <c r="L6" s="35" t="s">
        <v>69</v>
      </c>
      <c r="M6" s="35" t="s">
        <v>54</v>
      </c>
      <c r="N6" s="117" t="s">
        <v>151</v>
      </c>
      <c r="P6" s="14"/>
    </row>
    <row r="7" spans="1:16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02" t="s">
        <v>3259</v>
      </c>
      <c r="G7" s="102" t="s">
        <v>3259</v>
      </c>
      <c r="H7" s="102" t="s">
        <v>3259</v>
      </c>
      <c r="I7" s="22" t="s">
        <v>152</v>
      </c>
      <c r="J7" s="102" t="s">
        <v>3259</v>
      </c>
      <c r="K7" s="22" t="s">
        <v>6</v>
      </c>
      <c r="L7" s="22" t="s">
        <v>7</v>
      </c>
      <c r="M7" s="22" t="s">
        <v>7</v>
      </c>
      <c r="N7" s="23" t="s">
        <v>7</v>
      </c>
    </row>
    <row r="8" spans="1:16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25" t="s">
        <v>73</v>
      </c>
      <c r="N8" s="25" t="s">
        <v>74</v>
      </c>
      <c r="O8" s="26"/>
    </row>
    <row r="9" spans="1:16" s="18" customFormat="1" ht="20.25">
      <c r="A9" s="19" t="s">
        <v>90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104" t="s">
        <v>3259</v>
      </c>
      <c r="H9" s="104" t="s">
        <v>3259</v>
      </c>
      <c r="I9" s="55">
        <v>7287.53</v>
      </c>
      <c r="J9" s="104" t="s">
        <v>3259</v>
      </c>
      <c r="K9" s="55">
        <v>837.13787802107709</v>
      </c>
      <c r="L9" s="104" t="s">
        <v>3259</v>
      </c>
      <c r="M9" s="56">
        <v>1</v>
      </c>
      <c r="N9" s="56">
        <v>8.6E-3</v>
      </c>
      <c r="O9" s="26"/>
    </row>
    <row r="10" spans="1:16">
      <c r="A10" s="59" t="s">
        <v>172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109" t="s">
        <v>3259</v>
      </c>
      <c r="H10" s="109" t="s">
        <v>3259</v>
      </c>
      <c r="I10" s="61">
        <v>0</v>
      </c>
      <c r="J10" s="109" t="s">
        <v>3259</v>
      </c>
      <c r="K10" s="61">
        <v>0</v>
      </c>
      <c r="L10" s="109" t="s">
        <v>3259</v>
      </c>
      <c r="M10" s="60">
        <v>0</v>
      </c>
      <c r="N10" s="60">
        <v>0</v>
      </c>
    </row>
    <row r="11" spans="1:16">
      <c r="A11" s="59" t="s">
        <v>1816</v>
      </c>
      <c r="B11" s="109" t="s">
        <v>3259</v>
      </c>
      <c r="C11" s="109" t="s">
        <v>3259</v>
      </c>
      <c r="D11" s="109" t="s">
        <v>3259</v>
      </c>
      <c r="E11" s="109" t="s">
        <v>3259</v>
      </c>
      <c r="F11" s="109" t="s">
        <v>3259</v>
      </c>
      <c r="G11" s="109" t="s">
        <v>3259</v>
      </c>
      <c r="H11" s="109" t="s">
        <v>3259</v>
      </c>
      <c r="I11" s="61">
        <v>0</v>
      </c>
      <c r="J11" s="109" t="s">
        <v>3259</v>
      </c>
      <c r="K11" s="61">
        <v>0</v>
      </c>
      <c r="L11" s="109" t="s">
        <v>3259</v>
      </c>
      <c r="M11" s="60">
        <v>0</v>
      </c>
      <c r="N11" s="60">
        <v>0</v>
      </c>
    </row>
    <row r="12" spans="1:16">
      <c r="A12" t="s">
        <v>177</v>
      </c>
      <c r="B12" t="s">
        <v>177</v>
      </c>
      <c r="C12" s="109" t="s">
        <v>3259</v>
      </c>
      <c r="D12" s="109" t="s">
        <v>3259</v>
      </c>
      <c r="E12" t="s">
        <v>177</v>
      </c>
      <c r="F12" t="s">
        <v>177</v>
      </c>
      <c r="G12" s="109" t="s">
        <v>3259</v>
      </c>
      <c r="H12" t="s">
        <v>177</v>
      </c>
      <c r="I12" s="57">
        <v>0</v>
      </c>
      <c r="J12" s="57">
        <v>0</v>
      </c>
      <c r="K12" s="57">
        <v>0</v>
      </c>
      <c r="L12" s="58">
        <v>0</v>
      </c>
      <c r="M12" s="58">
        <v>0</v>
      </c>
      <c r="N12" s="58">
        <v>0</v>
      </c>
    </row>
    <row r="13" spans="1:16">
      <c r="A13" s="59" t="s">
        <v>1817</v>
      </c>
      <c r="B13" s="109" t="s">
        <v>3259</v>
      </c>
      <c r="C13" s="109" t="s">
        <v>3259</v>
      </c>
      <c r="D13" s="109" t="s">
        <v>3259</v>
      </c>
      <c r="E13" s="109" t="s">
        <v>3259</v>
      </c>
      <c r="F13" s="109" t="s">
        <v>3259</v>
      </c>
      <c r="G13" s="109" t="s">
        <v>3259</v>
      </c>
      <c r="H13" s="109" t="s">
        <v>3259</v>
      </c>
      <c r="I13" s="61">
        <v>0</v>
      </c>
      <c r="J13" s="109" t="s">
        <v>3259</v>
      </c>
      <c r="K13" s="61">
        <v>0</v>
      </c>
      <c r="L13" s="109" t="s">
        <v>3259</v>
      </c>
      <c r="M13" s="60">
        <v>0</v>
      </c>
      <c r="N13" s="60">
        <v>0</v>
      </c>
    </row>
    <row r="14" spans="1:16">
      <c r="A14" t="s">
        <v>177</v>
      </c>
      <c r="B14" t="s">
        <v>177</v>
      </c>
      <c r="C14" s="109" t="s">
        <v>3259</v>
      </c>
      <c r="D14" s="109" t="s">
        <v>3259</v>
      </c>
      <c r="E14" t="s">
        <v>177</v>
      </c>
      <c r="F14" t="s">
        <v>177</v>
      </c>
      <c r="G14" s="109" t="s">
        <v>3259</v>
      </c>
      <c r="H14" t="s">
        <v>177</v>
      </c>
      <c r="I14" s="57">
        <v>0</v>
      </c>
      <c r="J14" s="57">
        <v>0</v>
      </c>
      <c r="K14" s="57">
        <v>0</v>
      </c>
      <c r="L14" s="58">
        <v>0</v>
      </c>
      <c r="M14" s="58">
        <v>0</v>
      </c>
      <c r="N14" s="58">
        <v>0</v>
      </c>
    </row>
    <row r="15" spans="1:16">
      <c r="A15" s="59" t="s">
        <v>88</v>
      </c>
      <c r="B15" s="109" t="s">
        <v>3259</v>
      </c>
      <c r="C15" s="109" t="s">
        <v>3259</v>
      </c>
      <c r="D15" s="109" t="s">
        <v>3259</v>
      </c>
      <c r="E15" s="109" t="s">
        <v>3259</v>
      </c>
      <c r="F15" s="109" t="s">
        <v>3259</v>
      </c>
      <c r="G15" s="109" t="s">
        <v>3259</v>
      </c>
      <c r="H15" s="109" t="s">
        <v>3259</v>
      </c>
      <c r="I15" s="61">
        <v>0</v>
      </c>
      <c r="J15" s="109" t="s">
        <v>3259</v>
      </c>
      <c r="K15" s="61">
        <v>0</v>
      </c>
      <c r="L15" s="109" t="s">
        <v>3259</v>
      </c>
      <c r="M15" s="60">
        <v>0</v>
      </c>
      <c r="N15" s="60">
        <v>0</v>
      </c>
    </row>
    <row r="16" spans="1:16">
      <c r="A16" t="s">
        <v>177</v>
      </c>
      <c r="B16" t="s">
        <v>177</v>
      </c>
      <c r="C16" s="109" t="s">
        <v>3259</v>
      </c>
      <c r="D16" s="109" t="s">
        <v>3259</v>
      </c>
      <c r="E16" t="s">
        <v>177</v>
      </c>
      <c r="F16" t="s">
        <v>177</v>
      </c>
      <c r="G16" s="109" t="s">
        <v>3259</v>
      </c>
      <c r="H16" t="s">
        <v>177</v>
      </c>
      <c r="I16" s="57">
        <v>0</v>
      </c>
      <c r="J16" s="57">
        <v>0</v>
      </c>
      <c r="K16" s="57">
        <v>0</v>
      </c>
      <c r="L16" s="58">
        <v>0</v>
      </c>
      <c r="M16" s="58">
        <v>0</v>
      </c>
      <c r="N16" s="58">
        <v>0</v>
      </c>
    </row>
    <row r="17" spans="1:14">
      <c r="A17" s="59" t="s">
        <v>810</v>
      </c>
      <c r="B17" s="109" t="s">
        <v>3259</v>
      </c>
      <c r="C17" s="109" t="s">
        <v>3259</v>
      </c>
      <c r="D17" s="109" t="s">
        <v>3259</v>
      </c>
      <c r="E17" s="109" t="s">
        <v>3259</v>
      </c>
      <c r="F17" s="109" t="s">
        <v>3259</v>
      </c>
      <c r="G17" s="109" t="s">
        <v>3259</v>
      </c>
      <c r="H17" s="109" t="s">
        <v>3259</v>
      </c>
      <c r="I17" s="61">
        <v>0</v>
      </c>
      <c r="J17" s="109" t="s">
        <v>3259</v>
      </c>
      <c r="K17" s="61">
        <v>0</v>
      </c>
      <c r="L17" s="109" t="s">
        <v>3259</v>
      </c>
      <c r="M17" s="60">
        <v>0</v>
      </c>
      <c r="N17" s="60">
        <v>0</v>
      </c>
    </row>
    <row r="18" spans="1:14">
      <c r="A18" t="s">
        <v>177</v>
      </c>
      <c r="B18" t="s">
        <v>177</v>
      </c>
      <c r="C18" s="109" t="s">
        <v>3259</v>
      </c>
      <c r="D18" s="109" t="s">
        <v>3259</v>
      </c>
      <c r="E18" t="s">
        <v>177</v>
      </c>
      <c r="F18" t="s">
        <v>177</v>
      </c>
      <c r="G18" s="109" t="s">
        <v>3259</v>
      </c>
      <c r="H18" t="s">
        <v>177</v>
      </c>
      <c r="I18" s="57">
        <v>0</v>
      </c>
      <c r="J18" s="57">
        <v>0</v>
      </c>
      <c r="K18" s="57">
        <v>0</v>
      </c>
      <c r="L18" s="58">
        <v>0</v>
      </c>
      <c r="M18" s="58">
        <v>0</v>
      </c>
      <c r="N18" s="58">
        <v>0</v>
      </c>
    </row>
    <row r="19" spans="1:14">
      <c r="A19" s="59" t="s">
        <v>183</v>
      </c>
      <c r="B19" s="109" t="s">
        <v>3259</v>
      </c>
      <c r="C19" s="109" t="s">
        <v>3259</v>
      </c>
      <c r="D19" s="109" t="s">
        <v>3259</v>
      </c>
      <c r="E19" s="109" t="s">
        <v>3259</v>
      </c>
      <c r="F19" s="109" t="s">
        <v>3259</v>
      </c>
      <c r="G19" s="109" t="s">
        <v>3259</v>
      </c>
      <c r="H19" s="109" t="s">
        <v>3259</v>
      </c>
      <c r="I19" s="61">
        <v>7287.53</v>
      </c>
      <c r="J19" s="109" t="s">
        <v>3259</v>
      </c>
      <c r="K19" s="61">
        <v>837.13787802107709</v>
      </c>
      <c r="L19" s="109" t="s">
        <v>3259</v>
      </c>
      <c r="M19" s="60">
        <v>1</v>
      </c>
      <c r="N19" s="60">
        <v>8.6E-3</v>
      </c>
    </row>
    <row r="20" spans="1:14">
      <c r="A20" s="59" t="s">
        <v>1816</v>
      </c>
      <c r="B20" s="109" t="s">
        <v>3259</v>
      </c>
      <c r="C20" s="109" t="s">
        <v>3259</v>
      </c>
      <c r="D20" s="109" t="s">
        <v>3259</v>
      </c>
      <c r="E20" s="109" t="s">
        <v>3259</v>
      </c>
      <c r="F20" s="109" t="s">
        <v>3259</v>
      </c>
      <c r="G20" s="109" t="s">
        <v>3259</v>
      </c>
      <c r="H20" s="109" t="s">
        <v>3259</v>
      </c>
      <c r="I20" s="61">
        <v>0</v>
      </c>
      <c r="J20" s="109" t="s">
        <v>3259</v>
      </c>
      <c r="K20" s="61">
        <v>0</v>
      </c>
      <c r="L20" s="109" t="s">
        <v>3259</v>
      </c>
      <c r="M20" s="60">
        <v>0</v>
      </c>
      <c r="N20" s="60">
        <v>0</v>
      </c>
    </row>
    <row r="21" spans="1:14">
      <c r="A21" t="s">
        <v>177</v>
      </c>
      <c r="B21" t="s">
        <v>177</v>
      </c>
      <c r="C21" s="109" t="s">
        <v>3259</v>
      </c>
      <c r="D21" s="109" t="s">
        <v>3259</v>
      </c>
      <c r="E21" t="s">
        <v>177</v>
      </c>
      <c r="F21" t="s">
        <v>177</v>
      </c>
      <c r="G21" s="109" t="s">
        <v>3259</v>
      </c>
      <c r="H21" t="s">
        <v>177</v>
      </c>
      <c r="I21" s="57">
        <v>0</v>
      </c>
      <c r="J21" s="57">
        <v>0</v>
      </c>
      <c r="K21" s="57">
        <v>0</v>
      </c>
      <c r="L21" s="58">
        <v>0</v>
      </c>
      <c r="M21" s="58">
        <v>0</v>
      </c>
      <c r="N21" s="58">
        <v>0</v>
      </c>
    </row>
    <row r="22" spans="1:14">
      <c r="A22" s="59" t="s">
        <v>1817</v>
      </c>
      <c r="B22" s="109" t="s">
        <v>3259</v>
      </c>
      <c r="C22" s="109" t="s">
        <v>3259</v>
      </c>
      <c r="D22" s="109" t="s">
        <v>3259</v>
      </c>
      <c r="E22" s="109" t="s">
        <v>3259</v>
      </c>
      <c r="F22" s="109" t="s">
        <v>3259</v>
      </c>
      <c r="G22" s="109" t="s">
        <v>3259</v>
      </c>
      <c r="H22" s="109" t="s">
        <v>3259</v>
      </c>
      <c r="I22" s="61">
        <v>6274.08</v>
      </c>
      <c r="J22" s="109" t="s">
        <v>3259</v>
      </c>
      <c r="K22" s="61">
        <v>632.32151075516413</v>
      </c>
      <c r="L22" s="109" t="s">
        <v>3259</v>
      </c>
      <c r="M22" s="60">
        <v>0.75529999999999997</v>
      </c>
      <c r="N22" s="60">
        <v>6.4999999999999997E-3</v>
      </c>
    </row>
    <row r="23" spans="1:14">
      <c r="A23" t="s">
        <v>1818</v>
      </c>
      <c r="B23" t="s">
        <v>1819</v>
      </c>
      <c r="C23" t="s">
        <v>108</v>
      </c>
      <c r="D23" s="107" t="s">
        <v>3259</v>
      </c>
      <c r="E23" t="s">
        <v>1716</v>
      </c>
      <c r="F23" t="s">
        <v>814</v>
      </c>
      <c r="G23" t="s">
        <v>815</v>
      </c>
      <c r="H23" t="s">
        <v>102</v>
      </c>
      <c r="I23" s="57">
        <v>15.45</v>
      </c>
      <c r="J23" s="57">
        <v>109226.59640000004</v>
      </c>
      <c r="K23" s="57">
        <v>67.697792481268095</v>
      </c>
      <c r="L23" s="58">
        <v>0</v>
      </c>
      <c r="M23" s="58">
        <v>8.09E-2</v>
      </c>
      <c r="N23" s="58">
        <v>6.9999999999999999E-4</v>
      </c>
    </row>
    <row r="24" spans="1:14">
      <c r="A24" t="s">
        <v>1820</v>
      </c>
      <c r="B24" t="s">
        <v>1821</v>
      </c>
      <c r="C24" t="s">
        <v>108</v>
      </c>
      <c r="D24" s="107" t="s">
        <v>3259</v>
      </c>
      <c r="E24" t="s">
        <v>1716</v>
      </c>
      <c r="F24" t="s">
        <v>826</v>
      </c>
      <c r="G24" t="s">
        <v>815</v>
      </c>
      <c r="H24" t="s">
        <v>100</v>
      </c>
      <c r="I24" s="57">
        <v>2.7</v>
      </c>
      <c r="J24" s="57">
        <v>1016194</v>
      </c>
      <c r="K24" s="57">
        <v>99.514862226000005</v>
      </c>
      <c r="L24" s="58">
        <v>0</v>
      </c>
      <c r="M24" s="58">
        <v>0.11890000000000001</v>
      </c>
      <c r="N24" s="58">
        <v>1E-3</v>
      </c>
    </row>
    <row r="25" spans="1:14">
      <c r="A25" t="s">
        <v>1822</v>
      </c>
      <c r="B25" t="s">
        <v>1823</v>
      </c>
      <c r="C25" t="s">
        <v>108</v>
      </c>
      <c r="D25" s="107" t="s">
        <v>3259</v>
      </c>
      <c r="E25" t="s">
        <v>1716</v>
      </c>
      <c r="F25" t="s">
        <v>1824</v>
      </c>
      <c r="G25" t="s">
        <v>815</v>
      </c>
      <c r="H25" t="s">
        <v>102</v>
      </c>
      <c r="I25" s="57">
        <v>9.34</v>
      </c>
      <c r="J25" s="57">
        <v>244579</v>
      </c>
      <c r="K25" s="57">
        <v>91.639701071760001</v>
      </c>
      <c r="L25" s="58">
        <v>0</v>
      </c>
      <c r="M25" s="58">
        <v>0.1095</v>
      </c>
      <c r="N25" s="58">
        <v>8.9999999999999998E-4</v>
      </c>
    </row>
    <row r="26" spans="1:14">
      <c r="A26" t="s">
        <v>1825</v>
      </c>
      <c r="B26" t="s">
        <v>1826</v>
      </c>
      <c r="C26" t="s">
        <v>108</v>
      </c>
      <c r="D26" s="107" t="s">
        <v>3259</v>
      </c>
      <c r="E26" t="s">
        <v>1716</v>
      </c>
      <c r="F26" t="s">
        <v>1827</v>
      </c>
      <c r="G26" t="s">
        <v>815</v>
      </c>
      <c r="H26" t="s">
        <v>100</v>
      </c>
      <c r="I26" s="57">
        <v>36.43</v>
      </c>
      <c r="J26" s="57">
        <v>129297.8</v>
      </c>
      <c r="K26" s="57">
        <v>170.84326483458</v>
      </c>
      <c r="L26" s="58">
        <v>0</v>
      </c>
      <c r="M26" s="58">
        <v>0.2041</v>
      </c>
      <c r="N26" s="58">
        <v>1.8E-3</v>
      </c>
    </row>
    <row r="27" spans="1:14">
      <c r="A27" t="s">
        <v>1828</v>
      </c>
      <c r="B27" t="s">
        <v>1829</v>
      </c>
      <c r="C27" t="s">
        <v>108</v>
      </c>
      <c r="D27" s="107" t="s">
        <v>3259</v>
      </c>
      <c r="E27" t="s">
        <v>1716</v>
      </c>
      <c r="F27" t="s">
        <v>1827</v>
      </c>
      <c r="G27" t="s">
        <v>815</v>
      </c>
      <c r="H27" t="s">
        <v>104</v>
      </c>
      <c r="I27" s="57">
        <v>5994.82</v>
      </c>
      <c r="J27" s="57">
        <v>132.5</v>
      </c>
      <c r="K27" s="57">
        <v>36.704439452850004</v>
      </c>
      <c r="L27" s="58">
        <v>0</v>
      </c>
      <c r="M27" s="58">
        <v>4.3799999999999999E-2</v>
      </c>
      <c r="N27" s="58">
        <v>4.0000000000000002E-4</v>
      </c>
    </row>
    <row r="28" spans="1:14">
      <c r="A28" t="s">
        <v>1830</v>
      </c>
      <c r="B28" t="s">
        <v>1831</v>
      </c>
      <c r="C28" t="s">
        <v>108</v>
      </c>
      <c r="D28" s="107" t="s">
        <v>3259</v>
      </c>
      <c r="E28" t="s">
        <v>1716</v>
      </c>
      <c r="F28" s="65" t="s">
        <v>3173</v>
      </c>
      <c r="G28" s="107" t="s">
        <v>3259</v>
      </c>
      <c r="H28" t="s">
        <v>104</v>
      </c>
      <c r="I28" s="57">
        <v>215.34</v>
      </c>
      <c r="J28" s="57">
        <v>16674.439999999959</v>
      </c>
      <c r="K28" s="57">
        <v>165.92145068870599</v>
      </c>
      <c r="L28" s="58">
        <v>0</v>
      </c>
      <c r="M28" s="58">
        <v>0.19819999999999999</v>
      </c>
      <c r="N28" s="58">
        <v>1.6999999999999999E-3</v>
      </c>
    </row>
    <row r="29" spans="1:14">
      <c r="A29" s="59" t="s">
        <v>88</v>
      </c>
      <c r="B29" s="109" t="s">
        <v>3259</v>
      </c>
      <c r="C29" s="109" t="s">
        <v>3259</v>
      </c>
      <c r="D29" s="109" t="s">
        <v>3259</v>
      </c>
      <c r="E29" s="109" t="s">
        <v>3259</v>
      </c>
      <c r="F29" s="109" t="s">
        <v>3259</v>
      </c>
      <c r="G29" s="109" t="s">
        <v>3259</v>
      </c>
      <c r="H29" s="109" t="s">
        <v>3259</v>
      </c>
      <c r="I29" s="61">
        <v>1013.45</v>
      </c>
      <c r="J29" s="109" t="s">
        <v>3259</v>
      </c>
      <c r="K29" s="61">
        <v>204.81636726591299</v>
      </c>
      <c r="L29" s="109" t="s">
        <v>3259</v>
      </c>
      <c r="M29" s="60">
        <v>0.2447</v>
      </c>
      <c r="N29" s="60">
        <v>2.0999999999999999E-3</v>
      </c>
    </row>
    <row r="30" spans="1:14">
      <c r="A30" t="s">
        <v>1832</v>
      </c>
      <c r="B30" t="s">
        <v>1833</v>
      </c>
      <c r="C30" t="s">
        <v>108</v>
      </c>
      <c r="D30" s="107" t="s">
        <v>3259</v>
      </c>
      <c r="E30" t="s">
        <v>1682</v>
      </c>
      <c r="F30" s="65" t="s">
        <v>3173</v>
      </c>
      <c r="G30" s="107" t="s">
        <v>3259</v>
      </c>
      <c r="H30" t="s">
        <v>100</v>
      </c>
      <c r="I30" s="57">
        <v>34.9</v>
      </c>
      <c r="J30" s="57">
        <v>22796</v>
      </c>
      <c r="K30" s="57">
        <v>28.855701108000002</v>
      </c>
      <c r="L30" s="58">
        <v>0</v>
      </c>
      <c r="M30" s="58">
        <v>3.4500000000000003E-2</v>
      </c>
      <c r="N30" s="58">
        <v>2.9999999999999997E-4</v>
      </c>
    </row>
    <row r="31" spans="1:14">
      <c r="A31" t="s">
        <v>1834</v>
      </c>
      <c r="B31" t="s">
        <v>1835</v>
      </c>
      <c r="C31" t="s">
        <v>108</v>
      </c>
      <c r="D31" s="107" t="s">
        <v>3259</v>
      </c>
      <c r="E31" t="s">
        <v>1682</v>
      </c>
      <c r="F31" s="65" t="s">
        <v>3173</v>
      </c>
      <c r="G31" s="107" t="s">
        <v>3259</v>
      </c>
      <c r="H31" t="s">
        <v>100</v>
      </c>
      <c r="I31" s="57">
        <v>196.2</v>
      </c>
      <c r="J31" s="57">
        <v>4107</v>
      </c>
      <c r="K31" s="57">
        <v>29.226126617999999</v>
      </c>
      <c r="L31" s="58">
        <v>0</v>
      </c>
      <c r="M31" s="58">
        <v>3.49E-2</v>
      </c>
      <c r="N31" s="58">
        <v>2.9999999999999997E-4</v>
      </c>
    </row>
    <row r="32" spans="1:14">
      <c r="A32" t="s">
        <v>1836</v>
      </c>
      <c r="B32" t="s">
        <v>1837</v>
      </c>
      <c r="C32" t="s">
        <v>108</v>
      </c>
      <c r="D32" s="107" t="s">
        <v>3259</v>
      </c>
      <c r="E32" t="s">
        <v>1682</v>
      </c>
      <c r="F32" s="65" t="s">
        <v>3173</v>
      </c>
      <c r="G32" s="107" t="s">
        <v>3259</v>
      </c>
      <c r="H32" t="s">
        <v>100</v>
      </c>
      <c r="I32" s="57">
        <v>516.13</v>
      </c>
      <c r="J32" s="57">
        <v>1264.03</v>
      </c>
      <c r="K32" s="57">
        <v>23.662685967453001</v>
      </c>
      <c r="L32" s="58">
        <v>0</v>
      </c>
      <c r="M32" s="58">
        <v>2.8299999999999999E-2</v>
      </c>
      <c r="N32" s="58">
        <v>2.0000000000000001E-4</v>
      </c>
    </row>
    <row r="33" spans="1:14">
      <c r="A33" t="s">
        <v>1838</v>
      </c>
      <c r="B33" t="s">
        <v>1839</v>
      </c>
      <c r="C33" t="s">
        <v>1840</v>
      </c>
      <c r="D33" s="107" t="s">
        <v>3259</v>
      </c>
      <c r="E33" t="s">
        <v>1682</v>
      </c>
      <c r="F33" s="65" t="s">
        <v>3173</v>
      </c>
      <c r="G33" s="107" t="s">
        <v>3259</v>
      </c>
      <c r="H33" t="s">
        <v>100</v>
      </c>
      <c r="I33" s="57">
        <v>266.22000000000003</v>
      </c>
      <c r="J33" s="57">
        <v>12745.9</v>
      </c>
      <c r="K33" s="57">
        <v>123.07185357246</v>
      </c>
      <c r="L33" s="58">
        <v>0</v>
      </c>
      <c r="M33" s="58">
        <v>0.14699999999999999</v>
      </c>
      <c r="N33" s="58">
        <v>1.2999999999999999E-3</v>
      </c>
    </row>
    <row r="34" spans="1:14">
      <c r="A34" s="59" t="s">
        <v>810</v>
      </c>
      <c r="B34" s="109" t="s">
        <v>3259</v>
      </c>
      <c r="C34" s="109" t="s">
        <v>3259</v>
      </c>
      <c r="D34" s="109" t="s">
        <v>3259</v>
      </c>
      <c r="E34" s="109" t="s">
        <v>3259</v>
      </c>
      <c r="F34" s="109" t="s">
        <v>3259</v>
      </c>
      <c r="G34" s="109" t="s">
        <v>3259</v>
      </c>
      <c r="H34" s="109" t="s">
        <v>3259</v>
      </c>
      <c r="I34" s="61">
        <v>0</v>
      </c>
      <c r="J34" s="109" t="s">
        <v>3259</v>
      </c>
      <c r="K34" s="61">
        <v>0</v>
      </c>
      <c r="L34" s="109" t="s">
        <v>3259</v>
      </c>
      <c r="M34" s="60">
        <v>0</v>
      </c>
      <c r="N34" s="60">
        <v>0</v>
      </c>
    </row>
    <row r="35" spans="1:14">
      <c r="A35" t="s">
        <v>177</v>
      </c>
      <c r="B35" t="s">
        <v>177</v>
      </c>
      <c r="C35" s="109" t="s">
        <v>3259</v>
      </c>
      <c r="D35" s="109" t="s">
        <v>3259</v>
      </c>
      <c r="E35" t="s">
        <v>177</v>
      </c>
      <c r="F35" t="s">
        <v>177</v>
      </c>
      <c r="G35" s="109" t="s">
        <v>3259</v>
      </c>
      <c r="H35" t="s">
        <v>177</v>
      </c>
      <c r="I35" s="57">
        <v>0</v>
      </c>
      <c r="J35" s="57">
        <v>0</v>
      </c>
      <c r="K35" s="57">
        <v>0</v>
      </c>
      <c r="L35" s="58">
        <v>0</v>
      </c>
      <c r="M35" s="58">
        <v>0</v>
      </c>
      <c r="N35" s="58">
        <v>0</v>
      </c>
    </row>
    <row r="36" spans="1:14">
      <c r="A36" t="s">
        <v>185</v>
      </c>
      <c r="B36" s="109" t="s">
        <v>3259</v>
      </c>
      <c r="C36" s="109" t="s">
        <v>3259</v>
      </c>
      <c r="D36" s="109" t="s">
        <v>3259</v>
      </c>
      <c r="E36" s="109" t="s">
        <v>3259</v>
      </c>
      <c r="F36" s="109" t="s">
        <v>3259</v>
      </c>
      <c r="G36" s="109" t="s">
        <v>3259</v>
      </c>
      <c r="H36" s="109" t="s">
        <v>3259</v>
      </c>
      <c r="I36" s="109" t="s">
        <v>3259</v>
      </c>
      <c r="J36" s="109" t="s">
        <v>3259</v>
      </c>
      <c r="K36" s="109" t="s">
        <v>3259</v>
      </c>
      <c r="L36" s="109" t="s">
        <v>3259</v>
      </c>
      <c r="M36" s="109" t="s">
        <v>3259</v>
      </c>
      <c r="N36" s="109" t="s">
        <v>3259</v>
      </c>
    </row>
    <row r="37" spans="1:14">
      <c r="A37" t="s">
        <v>294</v>
      </c>
      <c r="B37" s="109" t="s">
        <v>3259</v>
      </c>
      <c r="C37" s="109" t="s">
        <v>3259</v>
      </c>
      <c r="D37" s="109" t="s">
        <v>3259</v>
      </c>
      <c r="E37" s="109" t="s">
        <v>3259</v>
      </c>
      <c r="F37" s="109" t="s">
        <v>3259</v>
      </c>
      <c r="G37" s="109" t="s">
        <v>3259</v>
      </c>
      <c r="H37" s="109" t="s">
        <v>3259</v>
      </c>
      <c r="I37" s="109" t="s">
        <v>3259</v>
      </c>
      <c r="J37" s="109" t="s">
        <v>3259</v>
      </c>
      <c r="K37" s="109" t="s">
        <v>3259</v>
      </c>
      <c r="L37" s="109" t="s">
        <v>3259</v>
      </c>
      <c r="M37" s="109" t="s">
        <v>3259</v>
      </c>
      <c r="N37" s="109" t="s">
        <v>3259</v>
      </c>
    </row>
    <row r="38" spans="1:14">
      <c r="A38" t="s">
        <v>295</v>
      </c>
      <c r="B38" s="109" t="s">
        <v>3259</v>
      </c>
      <c r="C38" s="109" t="s">
        <v>3259</v>
      </c>
      <c r="D38" s="109" t="s">
        <v>3259</v>
      </c>
      <c r="E38" s="109" t="s">
        <v>3259</v>
      </c>
      <c r="F38" s="109" t="s">
        <v>3259</v>
      </c>
      <c r="G38" s="109" t="s">
        <v>3259</v>
      </c>
      <c r="H38" s="109" t="s">
        <v>3259</v>
      </c>
      <c r="I38" s="109" t="s">
        <v>3259</v>
      </c>
      <c r="J38" s="109" t="s">
        <v>3259</v>
      </c>
      <c r="K38" s="109" t="s">
        <v>3259</v>
      </c>
      <c r="L38" s="109" t="s">
        <v>3259</v>
      </c>
      <c r="M38" s="109" t="s">
        <v>3259</v>
      </c>
      <c r="N38" s="109" t="s">
        <v>3259</v>
      </c>
    </row>
    <row r="39" spans="1:14">
      <c r="A39" t="s">
        <v>296</v>
      </c>
      <c r="B39" s="109" t="s">
        <v>3259</v>
      </c>
      <c r="C39" s="109" t="s">
        <v>3259</v>
      </c>
      <c r="D39" s="109" t="s">
        <v>3259</v>
      </c>
      <c r="E39" s="109" t="s">
        <v>3259</v>
      </c>
      <c r="F39" s="109" t="s">
        <v>3259</v>
      </c>
      <c r="G39" s="109" t="s">
        <v>3259</v>
      </c>
      <c r="H39" s="109" t="s">
        <v>3259</v>
      </c>
      <c r="I39" s="109" t="s">
        <v>3259</v>
      </c>
      <c r="J39" s="109" t="s">
        <v>3259</v>
      </c>
      <c r="K39" s="109" t="s">
        <v>3259</v>
      </c>
      <c r="L39" s="109" t="s">
        <v>3259</v>
      </c>
      <c r="M39" s="109" t="s">
        <v>3259</v>
      </c>
      <c r="N39" s="109" t="s">
        <v>3259</v>
      </c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A293" s="14"/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6"/>
      <c r="B295" s="14"/>
      <c r="C295" s="14"/>
      <c r="D295" s="14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A1:AY1048576 BA1:XFD1048576 AZ1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11">
      <c r="A1" s="2" t="s">
        <v>0</v>
      </c>
      <c r="B1" s="64" t="s">
        <v>3258</v>
      </c>
      <c r="D1" s="14"/>
    </row>
    <row r="2" spans="1:11">
      <c r="A2" s="2" t="s">
        <v>1</v>
      </c>
      <c r="B2" s="10" t="s">
        <v>2529</v>
      </c>
      <c r="D2" s="14"/>
    </row>
    <row r="3" spans="1:11">
      <c r="A3" s="2" t="s">
        <v>2</v>
      </c>
      <c r="B3" s="65" t="s">
        <v>2530</v>
      </c>
      <c r="D3" s="14"/>
    </row>
    <row r="4" spans="1:11">
      <c r="A4" s="2" t="s">
        <v>3</v>
      </c>
      <c r="B4" s="66" t="s">
        <v>165</v>
      </c>
      <c r="D4" s="14"/>
    </row>
    <row r="5" spans="1:11" ht="18.75">
      <c r="A5" s="84" t="s">
        <v>91</v>
      </c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1" s="16" customFormat="1">
      <c r="A6" s="34" t="s">
        <v>92</v>
      </c>
      <c r="B6" s="35" t="s">
        <v>46</v>
      </c>
      <c r="C6" s="35" t="s">
        <v>66</v>
      </c>
      <c r="D6" s="35" t="s">
        <v>80</v>
      </c>
      <c r="E6" s="35" t="s">
        <v>50</v>
      </c>
      <c r="F6" s="35" t="s">
        <v>155</v>
      </c>
      <c r="G6" s="35" t="s">
        <v>156</v>
      </c>
      <c r="H6" s="35" t="s">
        <v>53</v>
      </c>
      <c r="I6" s="35" t="s">
        <v>69</v>
      </c>
      <c r="J6" s="35" t="s">
        <v>54</v>
      </c>
      <c r="K6" s="35" t="s">
        <v>151</v>
      </c>
    </row>
    <row r="7" spans="1:11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7" t="s">
        <v>152</v>
      </c>
      <c r="G7" s="102" t="s">
        <v>3259</v>
      </c>
      <c r="H7" s="17" t="s">
        <v>6</v>
      </c>
      <c r="I7" s="17" t="s">
        <v>7</v>
      </c>
      <c r="J7" s="22" t="s">
        <v>7</v>
      </c>
      <c r="K7" s="31" t="s">
        <v>7</v>
      </c>
    </row>
    <row r="8" spans="1:11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25" t="s">
        <v>61</v>
      </c>
      <c r="K8" s="25" t="s">
        <v>62</v>
      </c>
    </row>
    <row r="9" spans="1:11" s="18" customFormat="1" ht="20.25">
      <c r="A9" s="19" t="s">
        <v>93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55">
        <v>2974.24</v>
      </c>
      <c r="G9" s="104" t="s">
        <v>3259</v>
      </c>
      <c r="H9" s="55">
        <v>0.61278928680699996</v>
      </c>
      <c r="I9" s="118" t="s">
        <v>3259</v>
      </c>
      <c r="J9" s="56">
        <v>1</v>
      </c>
      <c r="K9" s="56">
        <v>0</v>
      </c>
    </row>
    <row r="10" spans="1:11">
      <c r="A10" s="59" t="s">
        <v>172</v>
      </c>
      <c r="B10" s="108" t="s">
        <v>3259</v>
      </c>
      <c r="C10" s="109" t="s">
        <v>3259</v>
      </c>
      <c r="D10" s="109" t="s">
        <v>3259</v>
      </c>
      <c r="E10" s="109" t="s">
        <v>3259</v>
      </c>
      <c r="F10" s="61">
        <v>2876.5</v>
      </c>
      <c r="G10" s="109" t="s">
        <v>3259</v>
      </c>
      <c r="H10" s="61">
        <v>0.59904172</v>
      </c>
      <c r="I10" s="109" t="s">
        <v>3259</v>
      </c>
      <c r="J10" s="60">
        <v>0.97760000000000002</v>
      </c>
      <c r="K10" s="60">
        <v>0</v>
      </c>
    </row>
    <row r="11" spans="1:11">
      <c r="A11" s="59" t="s">
        <v>1841</v>
      </c>
      <c r="B11" s="108" t="s">
        <v>3259</v>
      </c>
      <c r="C11" s="109" t="s">
        <v>3259</v>
      </c>
      <c r="D11" s="109" t="s">
        <v>3259</v>
      </c>
      <c r="E11" s="109" t="s">
        <v>3259</v>
      </c>
      <c r="F11" s="61">
        <v>2876.5</v>
      </c>
      <c r="G11" s="109" t="s">
        <v>3259</v>
      </c>
      <c r="H11" s="61">
        <v>0.59904172</v>
      </c>
      <c r="I11" s="109" t="s">
        <v>3259</v>
      </c>
      <c r="J11" s="60">
        <v>0.97760000000000002</v>
      </c>
      <c r="K11" s="60">
        <v>0</v>
      </c>
    </row>
    <row r="12" spans="1:11">
      <c r="A12" t="s">
        <v>1842</v>
      </c>
      <c r="B12" t="s">
        <v>1843</v>
      </c>
      <c r="C12" t="s">
        <v>96</v>
      </c>
      <c r="D12" t="s">
        <v>332</v>
      </c>
      <c r="E12" t="s">
        <v>98</v>
      </c>
      <c r="F12" s="57">
        <v>1907.22</v>
      </c>
      <c r="G12" s="57">
        <v>17.3</v>
      </c>
      <c r="H12" s="57">
        <v>0.32994906000000002</v>
      </c>
      <c r="I12" s="58">
        <v>0</v>
      </c>
      <c r="J12" s="58">
        <v>0.53839999999999999</v>
      </c>
      <c r="K12" s="58">
        <v>0</v>
      </c>
    </row>
    <row r="13" spans="1:11">
      <c r="A13" t="s">
        <v>1844</v>
      </c>
      <c r="B13" t="s">
        <v>1845</v>
      </c>
      <c r="C13" t="s">
        <v>96</v>
      </c>
      <c r="D13" t="s">
        <v>332</v>
      </c>
      <c r="E13" t="s">
        <v>98</v>
      </c>
      <c r="F13" s="57">
        <v>370.79</v>
      </c>
      <c r="G13" s="57">
        <v>33.799999999999997</v>
      </c>
      <c r="H13" s="57">
        <v>0.12532702000000001</v>
      </c>
      <c r="I13" s="58">
        <v>0</v>
      </c>
      <c r="J13" s="58">
        <v>0.20449999999999999</v>
      </c>
      <c r="K13" s="58">
        <v>0</v>
      </c>
    </row>
    <row r="14" spans="1:11">
      <c r="A14" t="s">
        <v>1846</v>
      </c>
      <c r="B14" t="s">
        <v>1847</v>
      </c>
      <c r="C14" t="s">
        <v>96</v>
      </c>
      <c r="D14" t="s">
        <v>1447</v>
      </c>
      <c r="E14" t="s">
        <v>98</v>
      </c>
      <c r="F14" s="57">
        <v>86.33</v>
      </c>
      <c r="G14" s="57">
        <v>90</v>
      </c>
      <c r="H14" s="57">
        <v>7.7697000000000002E-2</v>
      </c>
      <c r="I14" s="58">
        <v>0</v>
      </c>
      <c r="J14" s="58">
        <v>0.1268</v>
      </c>
      <c r="K14" s="58">
        <v>0</v>
      </c>
    </row>
    <row r="15" spans="1:11">
      <c r="A15" t="s">
        <v>1848</v>
      </c>
      <c r="B15" t="s">
        <v>1849</v>
      </c>
      <c r="C15" t="s">
        <v>96</v>
      </c>
      <c r="D15" t="s">
        <v>112</v>
      </c>
      <c r="E15" t="s">
        <v>98</v>
      </c>
      <c r="F15" s="57">
        <v>512.16</v>
      </c>
      <c r="G15" s="57">
        <v>12.9</v>
      </c>
      <c r="H15" s="57">
        <v>6.6068639999999998E-2</v>
      </c>
      <c r="I15" s="58">
        <v>0</v>
      </c>
      <c r="J15" s="58">
        <v>0.10780000000000001</v>
      </c>
      <c r="K15" s="58">
        <v>0</v>
      </c>
    </row>
    <row r="16" spans="1:11">
      <c r="A16" s="59" t="s">
        <v>183</v>
      </c>
      <c r="B16" s="108" t="s">
        <v>3259</v>
      </c>
      <c r="C16" s="109" t="s">
        <v>3259</v>
      </c>
      <c r="D16" s="109" t="s">
        <v>3259</v>
      </c>
      <c r="E16" s="109" t="s">
        <v>3259</v>
      </c>
      <c r="F16" s="61">
        <v>97.74</v>
      </c>
      <c r="G16" s="109" t="s">
        <v>3259</v>
      </c>
      <c r="H16" s="61">
        <v>1.3747566807000001E-2</v>
      </c>
      <c r="I16" s="109" t="s">
        <v>3259</v>
      </c>
      <c r="J16" s="60">
        <v>2.24E-2</v>
      </c>
      <c r="K16" s="60">
        <v>0</v>
      </c>
    </row>
    <row r="17" spans="1:11">
      <c r="A17" s="59" t="s">
        <v>1850</v>
      </c>
      <c r="B17" s="108" t="s">
        <v>3259</v>
      </c>
      <c r="C17" s="109" t="s">
        <v>3259</v>
      </c>
      <c r="D17" s="109" t="s">
        <v>3259</v>
      </c>
      <c r="E17" s="109" t="s">
        <v>3259</v>
      </c>
      <c r="F17" s="61">
        <v>97.74</v>
      </c>
      <c r="G17" s="109" t="s">
        <v>3259</v>
      </c>
      <c r="H17" s="61">
        <v>1.3747566807000001E-2</v>
      </c>
      <c r="I17" s="109" t="s">
        <v>3259</v>
      </c>
      <c r="J17" s="60">
        <v>2.24E-2</v>
      </c>
      <c r="K17" s="60">
        <v>0</v>
      </c>
    </row>
    <row r="18" spans="1:11">
      <c r="A18" t="s">
        <v>1851</v>
      </c>
      <c r="B18" t="s">
        <v>1852</v>
      </c>
      <c r="C18" t="s">
        <v>1518</v>
      </c>
      <c r="D18" t="s">
        <v>891</v>
      </c>
      <c r="E18" t="s">
        <v>100</v>
      </c>
      <c r="F18" s="57">
        <v>77.31</v>
      </c>
      <c r="G18" s="57">
        <v>4.1100000000000003</v>
      </c>
      <c r="H18" s="57">
        <v>1.1524578507E-2</v>
      </c>
      <c r="I18" s="58">
        <v>0</v>
      </c>
      <c r="J18" s="58">
        <v>1.8800000000000001E-2</v>
      </c>
      <c r="K18" s="58">
        <v>0</v>
      </c>
    </row>
    <row r="19" spans="1:11">
      <c r="A19" t="s">
        <v>1853</v>
      </c>
      <c r="B19" t="s">
        <v>1854</v>
      </c>
      <c r="C19" t="s">
        <v>1514</v>
      </c>
      <c r="D19" t="s">
        <v>952</v>
      </c>
      <c r="E19" t="s">
        <v>100</v>
      </c>
      <c r="F19" s="57">
        <v>20.43</v>
      </c>
      <c r="G19" s="57">
        <v>3</v>
      </c>
      <c r="H19" s="57">
        <v>2.2229883000000001E-3</v>
      </c>
      <c r="I19" s="58">
        <v>0</v>
      </c>
      <c r="J19" s="58">
        <v>3.5999999999999999E-3</v>
      </c>
      <c r="K19" s="58">
        <v>0</v>
      </c>
    </row>
    <row r="20" spans="1:11">
      <c r="A20" t="s">
        <v>185</v>
      </c>
      <c r="B20" s="108" t="s">
        <v>3259</v>
      </c>
      <c r="C20" s="109" t="s">
        <v>3259</v>
      </c>
      <c r="D20" s="109" t="s">
        <v>3259</v>
      </c>
      <c r="E20" s="109" t="s">
        <v>3259</v>
      </c>
      <c r="F20" s="109" t="s">
        <v>3259</v>
      </c>
      <c r="G20" s="109" t="s">
        <v>3259</v>
      </c>
      <c r="H20" s="109" t="s">
        <v>3259</v>
      </c>
      <c r="I20" s="109" t="s">
        <v>3259</v>
      </c>
      <c r="J20" s="109" t="s">
        <v>3259</v>
      </c>
      <c r="K20" s="109" t="s">
        <v>3259</v>
      </c>
    </row>
    <row r="21" spans="1:11">
      <c r="A21" t="s">
        <v>294</v>
      </c>
      <c r="B21" s="108" t="s">
        <v>3259</v>
      </c>
      <c r="C21" s="109" t="s">
        <v>3259</v>
      </c>
      <c r="D21" s="109" t="s">
        <v>3259</v>
      </c>
      <c r="E21" s="109" t="s">
        <v>3259</v>
      </c>
      <c r="F21" s="109" t="s">
        <v>3259</v>
      </c>
      <c r="G21" s="109" t="s">
        <v>3259</v>
      </c>
      <c r="H21" s="109" t="s">
        <v>3259</v>
      </c>
      <c r="I21" s="109" t="s">
        <v>3259</v>
      </c>
      <c r="J21" s="109" t="s">
        <v>3259</v>
      </c>
      <c r="K21" s="109" t="s">
        <v>3259</v>
      </c>
    </row>
    <row r="22" spans="1:11">
      <c r="A22" t="s">
        <v>295</v>
      </c>
      <c r="B22" s="108" t="s">
        <v>3259</v>
      </c>
      <c r="C22" s="109" t="s">
        <v>3259</v>
      </c>
      <c r="D22" s="109" t="s">
        <v>3259</v>
      </c>
      <c r="E22" s="109" t="s">
        <v>3259</v>
      </c>
      <c r="F22" s="109" t="s">
        <v>3259</v>
      </c>
      <c r="G22" s="109" t="s">
        <v>3259</v>
      </c>
      <c r="H22" s="109" t="s">
        <v>3259</v>
      </c>
      <c r="I22" s="109" t="s">
        <v>3259</v>
      </c>
      <c r="J22" s="109" t="s">
        <v>3259</v>
      </c>
      <c r="K22" s="109" t="s">
        <v>3259</v>
      </c>
    </row>
    <row r="23" spans="1:11">
      <c r="A23" t="s">
        <v>296</v>
      </c>
      <c r="B23" s="108" t="s">
        <v>3259</v>
      </c>
      <c r="C23" s="109" t="s">
        <v>3259</v>
      </c>
      <c r="D23" s="109" t="s">
        <v>3259</v>
      </c>
      <c r="E23" s="109" t="s">
        <v>3259</v>
      </c>
      <c r="F23" s="109" t="s">
        <v>3259</v>
      </c>
      <c r="G23" s="109" t="s">
        <v>3259</v>
      </c>
      <c r="H23" s="109" t="s">
        <v>3259</v>
      </c>
      <c r="I23" s="109" t="s">
        <v>3259</v>
      </c>
      <c r="J23" s="109" t="s">
        <v>3259</v>
      </c>
      <c r="K23" s="109" t="s">
        <v>3259</v>
      </c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2">
      <c r="A1" s="2" t="s">
        <v>0</v>
      </c>
      <c r="B1" s="64" t="s">
        <v>3258</v>
      </c>
      <c r="D1" s="14"/>
    </row>
    <row r="2" spans="1:12">
      <c r="A2" s="2" t="s">
        <v>1</v>
      </c>
      <c r="B2" s="10" t="s">
        <v>2529</v>
      </c>
      <c r="D2" s="14"/>
    </row>
    <row r="3" spans="1:12">
      <c r="A3" s="2" t="s">
        <v>2</v>
      </c>
      <c r="B3" s="65" t="s">
        <v>2530</v>
      </c>
      <c r="D3" s="14"/>
    </row>
    <row r="4" spans="1:12">
      <c r="A4" s="2" t="s">
        <v>3</v>
      </c>
      <c r="B4" s="66" t="s">
        <v>165</v>
      </c>
      <c r="D4" s="14"/>
    </row>
    <row r="5" spans="1:12" ht="18.75">
      <c r="A5" s="84" t="s">
        <v>94</v>
      </c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2" s="16" customFormat="1">
      <c r="A6" s="34" t="s">
        <v>92</v>
      </c>
      <c r="B6" s="35" t="s">
        <v>46</v>
      </c>
      <c r="C6" s="35" t="s">
        <v>66</v>
      </c>
      <c r="D6" s="35" t="s">
        <v>80</v>
      </c>
      <c r="E6" s="35" t="s">
        <v>50</v>
      </c>
      <c r="F6" s="35" t="s">
        <v>155</v>
      </c>
      <c r="G6" s="35" t="s">
        <v>156</v>
      </c>
      <c r="H6" s="35" t="s">
        <v>53</v>
      </c>
      <c r="I6" s="35" t="s">
        <v>69</v>
      </c>
      <c r="J6" s="35" t="s">
        <v>54</v>
      </c>
      <c r="K6" s="36" t="s">
        <v>151</v>
      </c>
      <c r="L6" s="14"/>
    </row>
    <row r="7" spans="1:12" s="16" customFormat="1">
      <c r="A7" s="101" t="s">
        <v>3259</v>
      </c>
      <c r="B7" s="119" t="s">
        <v>3259</v>
      </c>
      <c r="C7" s="119" t="s">
        <v>3259</v>
      </c>
      <c r="D7" s="119" t="s">
        <v>3259</v>
      </c>
      <c r="E7" s="119" t="s">
        <v>3259</v>
      </c>
      <c r="F7" s="17" t="s">
        <v>152</v>
      </c>
      <c r="G7" s="102" t="s">
        <v>3259</v>
      </c>
      <c r="H7" s="17" t="s">
        <v>6</v>
      </c>
      <c r="I7" s="17" t="s">
        <v>7</v>
      </c>
      <c r="J7" s="22" t="s">
        <v>7</v>
      </c>
      <c r="K7" s="31" t="s">
        <v>7</v>
      </c>
    </row>
    <row r="8" spans="1:12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25" t="s">
        <v>61</v>
      </c>
      <c r="K8" s="25" t="s">
        <v>62</v>
      </c>
    </row>
    <row r="9" spans="1:12" s="18" customFormat="1" ht="20.25">
      <c r="A9" s="19" t="s">
        <v>95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55">
        <v>14.74</v>
      </c>
      <c r="G9" s="104" t="s">
        <v>3259</v>
      </c>
      <c r="H9" s="55">
        <v>15.794965400000001</v>
      </c>
      <c r="I9" s="118" t="s">
        <v>3259</v>
      </c>
      <c r="J9" s="56">
        <v>1</v>
      </c>
      <c r="K9" s="56">
        <v>2.0000000000000001E-4</v>
      </c>
    </row>
    <row r="10" spans="1:12">
      <c r="A10" s="59" t="s">
        <v>172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61">
        <v>0</v>
      </c>
      <c r="G10" s="109" t="s">
        <v>3259</v>
      </c>
      <c r="H10" s="61">
        <v>7.6697600000000001</v>
      </c>
      <c r="I10" s="109" t="s">
        <v>3259</v>
      </c>
      <c r="J10" s="60">
        <v>0.48559999999999998</v>
      </c>
      <c r="K10" s="60">
        <v>1E-4</v>
      </c>
    </row>
    <row r="11" spans="1:12">
      <c r="A11" s="59" t="s">
        <v>1855</v>
      </c>
      <c r="B11" s="109" t="s">
        <v>3259</v>
      </c>
      <c r="C11" s="109" t="s">
        <v>3259</v>
      </c>
      <c r="D11" s="109" t="s">
        <v>3259</v>
      </c>
      <c r="E11" s="109" t="s">
        <v>3259</v>
      </c>
      <c r="F11" s="61">
        <v>0</v>
      </c>
      <c r="G11" s="109" t="s">
        <v>3259</v>
      </c>
      <c r="H11" s="61">
        <v>7.6697600000000001</v>
      </c>
      <c r="I11" s="109" t="s">
        <v>3259</v>
      </c>
      <c r="J11" s="60">
        <v>0.48559999999999998</v>
      </c>
      <c r="K11" s="60">
        <v>1E-4</v>
      </c>
    </row>
    <row r="12" spans="1:12">
      <c r="A12" t="s">
        <v>1856</v>
      </c>
      <c r="B12" t="s">
        <v>1857</v>
      </c>
      <c r="C12" t="s">
        <v>96</v>
      </c>
      <c r="D12" t="s">
        <v>1858</v>
      </c>
      <c r="E12" t="s">
        <v>98</v>
      </c>
      <c r="F12" s="57">
        <v>0.28000000000000003</v>
      </c>
      <c r="G12" s="57">
        <v>2988900</v>
      </c>
      <c r="H12" s="57">
        <v>8.3689199999999992</v>
      </c>
      <c r="I12" s="58">
        <v>0</v>
      </c>
      <c r="J12" s="58">
        <v>0.52980000000000005</v>
      </c>
      <c r="K12" s="58">
        <v>1E-4</v>
      </c>
    </row>
    <row r="13" spans="1:12">
      <c r="A13" t="s">
        <v>1859</v>
      </c>
      <c r="B13" t="s">
        <v>1860</v>
      </c>
      <c r="C13" t="s">
        <v>96</v>
      </c>
      <c r="D13" t="s">
        <v>1858</v>
      </c>
      <c r="E13" t="s">
        <v>98</v>
      </c>
      <c r="F13" s="57">
        <v>-0.28000000000000003</v>
      </c>
      <c r="G13" s="57">
        <v>249700</v>
      </c>
      <c r="H13" s="57">
        <v>-0.69916</v>
      </c>
      <c r="I13" s="58">
        <v>0</v>
      </c>
      <c r="J13" s="58">
        <v>-4.4299999999999999E-2</v>
      </c>
      <c r="K13" s="58">
        <v>0</v>
      </c>
    </row>
    <row r="14" spans="1:12">
      <c r="A14" s="59" t="s">
        <v>1861</v>
      </c>
      <c r="B14" s="109" t="s">
        <v>3259</v>
      </c>
      <c r="C14" s="109" t="s">
        <v>3259</v>
      </c>
      <c r="D14" s="109" t="s">
        <v>3259</v>
      </c>
      <c r="E14" s="109" t="s">
        <v>3259</v>
      </c>
      <c r="F14" s="61">
        <v>0</v>
      </c>
      <c r="G14" s="109" t="s">
        <v>3259</v>
      </c>
      <c r="H14" s="61">
        <v>0</v>
      </c>
      <c r="I14" s="109" t="s">
        <v>3259</v>
      </c>
      <c r="J14" s="60">
        <v>0</v>
      </c>
      <c r="K14" s="60">
        <v>0</v>
      </c>
    </row>
    <row r="15" spans="1:12">
      <c r="A15" t="s">
        <v>177</v>
      </c>
      <c r="B15" t="s">
        <v>177</v>
      </c>
      <c r="C15" s="109" t="s">
        <v>3259</v>
      </c>
      <c r="D15" t="s">
        <v>177</v>
      </c>
      <c r="E15" t="s">
        <v>177</v>
      </c>
      <c r="F15" s="57">
        <v>0</v>
      </c>
      <c r="G15" s="57">
        <v>0</v>
      </c>
      <c r="H15" s="57">
        <v>0</v>
      </c>
      <c r="I15" s="58">
        <v>0</v>
      </c>
      <c r="J15" s="58">
        <v>0</v>
      </c>
      <c r="K15" s="58">
        <v>0</v>
      </c>
    </row>
    <row r="16" spans="1:12">
      <c r="A16" s="59" t="s">
        <v>1862</v>
      </c>
      <c r="B16" s="109" t="s">
        <v>3259</v>
      </c>
      <c r="C16" s="109" t="s">
        <v>3259</v>
      </c>
      <c r="D16" s="109" t="s">
        <v>3259</v>
      </c>
      <c r="E16" s="109" t="s">
        <v>3259</v>
      </c>
      <c r="F16" s="61">
        <v>0</v>
      </c>
      <c r="G16" s="109" t="s">
        <v>3259</v>
      </c>
      <c r="H16" s="61">
        <v>0</v>
      </c>
      <c r="I16" s="109" t="s">
        <v>3259</v>
      </c>
      <c r="J16" s="60">
        <v>0</v>
      </c>
      <c r="K16" s="60">
        <v>0</v>
      </c>
    </row>
    <row r="17" spans="1:11">
      <c r="A17" t="s">
        <v>177</v>
      </c>
      <c r="B17" t="s">
        <v>177</v>
      </c>
      <c r="C17" s="109" t="s">
        <v>3259</v>
      </c>
      <c r="D17" t="s">
        <v>177</v>
      </c>
      <c r="E17" t="s">
        <v>177</v>
      </c>
      <c r="F17" s="57">
        <v>0</v>
      </c>
      <c r="G17" s="57">
        <v>0</v>
      </c>
      <c r="H17" s="57">
        <v>0</v>
      </c>
      <c r="I17" s="58">
        <v>0</v>
      </c>
      <c r="J17" s="58">
        <v>0</v>
      </c>
      <c r="K17" s="58">
        <v>0</v>
      </c>
    </row>
    <row r="18" spans="1:11">
      <c r="A18" s="59" t="s">
        <v>810</v>
      </c>
      <c r="B18" s="109" t="s">
        <v>3259</v>
      </c>
      <c r="C18" s="109" t="s">
        <v>3259</v>
      </c>
      <c r="D18" s="109" t="s">
        <v>3259</v>
      </c>
      <c r="E18" s="109" t="s">
        <v>3259</v>
      </c>
      <c r="F18" s="61">
        <v>0</v>
      </c>
      <c r="G18" s="109" t="s">
        <v>3259</v>
      </c>
      <c r="H18" s="61">
        <v>0</v>
      </c>
      <c r="I18" s="109" t="s">
        <v>3259</v>
      </c>
      <c r="J18" s="60">
        <v>0</v>
      </c>
      <c r="K18" s="60">
        <v>0</v>
      </c>
    </row>
    <row r="19" spans="1:11">
      <c r="A19" t="s">
        <v>177</v>
      </c>
      <c r="B19" t="s">
        <v>177</v>
      </c>
      <c r="C19" s="109" t="s">
        <v>3259</v>
      </c>
      <c r="D19" t="s">
        <v>177</v>
      </c>
      <c r="E19" t="s">
        <v>177</v>
      </c>
      <c r="F19" s="57">
        <v>0</v>
      </c>
      <c r="G19" s="57">
        <v>0</v>
      </c>
      <c r="H19" s="57">
        <v>0</v>
      </c>
      <c r="I19" s="58">
        <v>0</v>
      </c>
      <c r="J19" s="58">
        <v>0</v>
      </c>
      <c r="K19" s="58">
        <v>0</v>
      </c>
    </row>
    <row r="20" spans="1:11">
      <c r="A20" s="59" t="s">
        <v>183</v>
      </c>
      <c r="B20" s="109" t="s">
        <v>3259</v>
      </c>
      <c r="C20" s="109" t="s">
        <v>3259</v>
      </c>
      <c r="D20" s="109" t="s">
        <v>3259</v>
      </c>
      <c r="E20" s="109" t="s">
        <v>3259</v>
      </c>
      <c r="F20" s="61">
        <v>14.74</v>
      </c>
      <c r="G20" s="109" t="s">
        <v>3259</v>
      </c>
      <c r="H20" s="61">
        <v>8.1252054000000005</v>
      </c>
      <c r="I20" s="109" t="s">
        <v>3259</v>
      </c>
      <c r="J20" s="60">
        <v>0.51439999999999997</v>
      </c>
      <c r="K20" s="60">
        <v>1E-4</v>
      </c>
    </row>
    <row r="21" spans="1:11">
      <c r="A21" s="59" t="s">
        <v>1855</v>
      </c>
      <c r="B21" s="109" t="s">
        <v>3259</v>
      </c>
      <c r="C21" s="109" t="s">
        <v>3259</v>
      </c>
      <c r="D21" s="109" t="s">
        <v>3259</v>
      </c>
      <c r="E21" s="109" t="s">
        <v>3259</v>
      </c>
      <c r="F21" s="61">
        <v>14.74</v>
      </c>
      <c r="G21" s="109" t="s">
        <v>3259</v>
      </c>
      <c r="H21" s="61">
        <v>8.1252054000000005</v>
      </c>
      <c r="I21" s="109" t="s">
        <v>3259</v>
      </c>
      <c r="J21" s="60">
        <v>0.51439999999999997</v>
      </c>
      <c r="K21" s="60">
        <v>1E-4</v>
      </c>
    </row>
    <row r="22" spans="1:11">
      <c r="A22" t="s">
        <v>1863</v>
      </c>
      <c r="B22" t="s">
        <v>1864</v>
      </c>
      <c r="C22" t="s">
        <v>1518</v>
      </c>
      <c r="D22" t="s">
        <v>1858</v>
      </c>
      <c r="E22" t="s">
        <v>100</v>
      </c>
      <c r="F22" s="57">
        <v>5.91</v>
      </c>
      <c r="G22" s="57">
        <v>14000</v>
      </c>
      <c r="H22" s="57">
        <v>3.0009798000000001</v>
      </c>
      <c r="I22" s="58">
        <v>0</v>
      </c>
      <c r="J22" s="58">
        <v>0.19</v>
      </c>
      <c r="K22" s="58">
        <v>0</v>
      </c>
    </row>
    <row r="23" spans="1:11">
      <c r="A23" t="s">
        <v>1865</v>
      </c>
      <c r="B23" t="s">
        <v>1866</v>
      </c>
      <c r="C23" t="s">
        <v>1518</v>
      </c>
      <c r="D23" t="s">
        <v>1858</v>
      </c>
      <c r="E23" t="s">
        <v>100</v>
      </c>
      <c r="F23" s="57">
        <v>8.83</v>
      </c>
      <c r="G23" s="57">
        <v>16000</v>
      </c>
      <c r="H23" s="57">
        <v>5.1242255999999999</v>
      </c>
      <c r="I23" s="58">
        <v>0</v>
      </c>
      <c r="J23" s="58">
        <v>0.32440000000000002</v>
      </c>
      <c r="K23" s="58">
        <v>1E-4</v>
      </c>
    </row>
    <row r="24" spans="1:11">
      <c r="A24" s="59" t="s">
        <v>1867</v>
      </c>
      <c r="B24" s="109" t="s">
        <v>3259</v>
      </c>
      <c r="C24" s="109" t="s">
        <v>3259</v>
      </c>
      <c r="D24" s="109" t="s">
        <v>3259</v>
      </c>
      <c r="E24" s="109" t="s">
        <v>3259</v>
      </c>
      <c r="F24" s="61">
        <v>0</v>
      </c>
      <c r="G24" s="109" t="s">
        <v>3259</v>
      </c>
      <c r="H24" s="61">
        <v>0</v>
      </c>
      <c r="I24" s="109" t="s">
        <v>3259</v>
      </c>
      <c r="J24" s="60">
        <v>0</v>
      </c>
      <c r="K24" s="60">
        <v>0</v>
      </c>
    </row>
    <row r="25" spans="1:11">
      <c r="A25" t="s">
        <v>177</v>
      </c>
      <c r="B25" t="s">
        <v>177</v>
      </c>
      <c r="C25" s="109" t="s">
        <v>3259</v>
      </c>
      <c r="D25" t="s">
        <v>177</v>
      </c>
      <c r="E25" t="s">
        <v>177</v>
      </c>
      <c r="F25" s="57">
        <v>0</v>
      </c>
      <c r="G25" s="57">
        <v>0</v>
      </c>
      <c r="H25" s="57">
        <v>0</v>
      </c>
      <c r="I25" s="58">
        <v>0</v>
      </c>
      <c r="J25" s="58">
        <v>0</v>
      </c>
      <c r="K25" s="58">
        <v>0</v>
      </c>
    </row>
    <row r="26" spans="1:11">
      <c r="A26" s="59" t="s">
        <v>1862</v>
      </c>
      <c r="B26" s="109" t="s">
        <v>3259</v>
      </c>
      <c r="C26" s="109" t="s">
        <v>3259</v>
      </c>
      <c r="D26" s="109" t="s">
        <v>3259</v>
      </c>
      <c r="E26" s="109" t="s">
        <v>3259</v>
      </c>
      <c r="F26" s="61">
        <v>0</v>
      </c>
      <c r="G26" s="109" t="s">
        <v>3259</v>
      </c>
      <c r="H26" s="61">
        <v>0</v>
      </c>
      <c r="I26" s="109" t="s">
        <v>3259</v>
      </c>
      <c r="J26" s="60">
        <v>0</v>
      </c>
      <c r="K26" s="60">
        <v>0</v>
      </c>
    </row>
    <row r="27" spans="1:11">
      <c r="A27" t="s">
        <v>177</v>
      </c>
      <c r="B27" t="s">
        <v>177</v>
      </c>
      <c r="C27" s="109" t="s">
        <v>3259</v>
      </c>
      <c r="D27" t="s">
        <v>177</v>
      </c>
      <c r="E27" t="s">
        <v>177</v>
      </c>
      <c r="F27" s="57">
        <v>0</v>
      </c>
      <c r="G27" s="57">
        <v>0</v>
      </c>
      <c r="H27" s="57">
        <v>0</v>
      </c>
      <c r="I27" s="58">
        <v>0</v>
      </c>
      <c r="J27" s="58">
        <v>0</v>
      </c>
      <c r="K27" s="58">
        <v>0</v>
      </c>
    </row>
    <row r="28" spans="1:11">
      <c r="A28" s="59" t="s">
        <v>1868</v>
      </c>
      <c r="B28" s="109" t="s">
        <v>3259</v>
      </c>
      <c r="C28" s="109" t="s">
        <v>3259</v>
      </c>
      <c r="D28" s="109" t="s">
        <v>3259</v>
      </c>
      <c r="E28" s="109" t="s">
        <v>3259</v>
      </c>
      <c r="F28" s="61">
        <v>0</v>
      </c>
      <c r="G28" s="109" t="s">
        <v>3259</v>
      </c>
      <c r="H28" s="61">
        <v>0</v>
      </c>
      <c r="I28" s="109" t="s">
        <v>3259</v>
      </c>
      <c r="J28" s="60">
        <v>0</v>
      </c>
      <c r="K28" s="60">
        <v>0</v>
      </c>
    </row>
    <row r="29" spans="1:11">
      <c r="A29" t="s">
        <v>177</v>
      </c>
      <c r="B29" t="s">
        <v>177</v>
      </c>
      <c r="C29" s="109" t="s">
        <v>3259</v>
      </c>
      <c r="D29" t="s">
        <v>177</v>
      </c>
      <c r="E29" t="s">
        <v>177</v>
      </c>
      <c r="F29" s="57">
        <v>0</v>
      </c>
      <c r="G29" s="57">
        <v>0</v>
      </c>
      <c r="H29" s="57">
        <v>0</v>
      </c>
      <c r="I29" s="58">
        <v>0</v>
      </c>
      <c r="J29" s="58">
        <v>0</v>
      </c>
      <c r="K29" s="58">
        <v>0</v>
      </c>
    </row>
    <row r="30" spans="1:11">
      <c r="A30" s="59" t="s">
        <v>810</v>
      </c>
      <c r="B30" s="109" t="s">
        <v>3259</v>
      </c>
      <c r="C30" s="109" t="s">
        <v>3259</v>
      </c>
      <c r="D30" s="109" t="s">
        <v>3259</v>
      </c>
      <c r="E30" s="109" t="s">
        <v>3259</v>
      </c>
      <c r="F30" s="61">
        <v>0</v>
      </c>
      <c r="G30" s="109" t="s">
        <v>3259</v>
      </c>
      <c r="H30" s="61">
        <v>0</v>
      </c>
      <c r="I30" s="109" t="s">
        <v>3259</v>
      </c>
      <c r="J30" s="60">
        <v>0</v>
      </c>
      <c r="K30" s="60">
        <v>0</v>
      </c>
    </row>
    <row r="31" spans="1:11">
      <c r="A31" t="s">
        <v>177</v>
      </c>
      <c r="B31" t="s">
        <v>177</v>
      </c>
      <c r="C31" s="109" t="s">
        <v>3259</v>
      </c>
      <c r="D31" t="s">
        <v>177</v>
      </c>
      <c r="E31" t="s">
        <v>177</v>
      </c>
      <c r="F31" s="57">
        <v>0</v>
      </c>
      <c r="G31" s="57">
        <v>0</v>
      </c>
      <c r="H31" s="57">
        <v>0</v>
      </c>
      <c r="I31" s="58">
        <v>0</v>
      </c>
      <c r="J31" s="58">
        <v>0</v>
      </c>
      <c r="K31" s="58">
        <v>0</v>
      </c>
    </row>
    <row r="32" spans="1:11">
      <c r="A32" t="s">
        <v>185</v>
      </c>
      <c r="B32" s="109" t="s">
        <v>3259</v>
      </c>
      <c r="C32" s="109" t="s">
        <v>3259</v>
      </c>
      <c r="D32" s="109" t="s">
        <v>3259</v>
      </c>
      <c r="E32" s="109" t="s">
        <v>3259</v>
      </c>
      <c r="F32" s="109" t="s">
        <v>3259</v>
      </c>
      <c r="G32" s="109" t="s">
        <v>3259</v>
      </c>
      <c r="H32" s="109" t="s">
        <v>3259</v>
      </c>
      <c r="I32" s="109" t="s">
        <v>3259</v>
      </c>
      <c r="J32" s="109" t="s">
        <v>3259</v>
      </c>
      <c r="K32" s="109" t="s">
        <v>3259</v>
      </c>
    </row>
    <row r="33" spans="1:11">
      <c r="A33" t="s">
        <v>294</v>
      </c>
      <c r="B33" s="109" t="s">
        <v>3259</v>
      </c>
      <c r="C33" s="109" t="s">
        <v>3259</v>
      </c>
      <c r="D33" s="109" t="s">
        <v>3259</v>
      </c>
      <c r="E33" s="109" t="s">
        <v>3259</v>
      </c>
      <c r="F33" s="109" t="s">
        <v>3259</v>
      </c>
      <c r="G33" s="109" t="s">
        <v>3259</v>
      </c>
      <c r="H33" s="109" t="s">
        <v>3259</v>
      </c>
      <c r="I33" s="109" t="s">
        <v>3259</v>
      </c>
      <c r="J33" s="109" t="s">
        <v>3259</v>
      </c>
      <c r="K33" s="109" t="s">
        <v>3259</v>
      </c>
    </row>
    <row r="34" spans="1:11">
      <c r="A34" t="s">
        <v>295</v>
      </c>
      <c r="B34" s="109" t="s">
        <v>3259</v>
      </c>
      <c r="C34" s="109" t="s">
        <v>3259</v>
      </c>
      <c r="D34" s="109" t="s">
        <v>3259</v>
      </c>
      <c r="E34" s="109" t="s">
        <v>3259</v>
      </c>
      <c r="F34" s="109" t="s">
        <v>3259</v>
      </c>
      <c r="G34" s="109" t="s">
        <v>3259</v>
      </c>
      <c r="H34" s="109" t="s">
        <v>3259</v>
      </c>
      <c r="I34" s="109" t="s">
        <v>3259</v>
      </c>
      <c r="J34" s="109" t="s">
        <v>3259</v>
      </c>
      <c r="K34" s="109" t="s">
        <v>3259</v>
      </c>
    </row>
    <row r="35" spans="1:11">
      <c r="A35" t="s">
        <v>296</v>
      </c>
      <c r="B35" s="109" t="s">
        <v>3259</v>
      </c>
      <c r="C35" s="109" t="s">
        <v>3259</v>
      </c>
      <c r="D35" s="109" t="s">
        <v>3259</v>
      </c>
      <c r="E35" s="109" t="s">
        <v>3259</v>
      </c>
      <c r="F35" s="109" t="s">
        <v>3259</v>
      </c>
      <c r="G35" s="109" t="s">
        <v>3259</v>
      </c>
      <c r="H35" s="109" t="s">
        <v>3259</v>
      </c>
      <c r="I35" s="109" t="s">
        <v>3259</v>
      </c>
      <c r="J35" s="109" t="s">
        <v>3259</v>
      </c>
      <c r="K35" s="109" t="s">
        <v>3259</v>
      </c>
    </row>
    <row r="36" spans="1:11" hidden="1">
      <c r="B36" s="14"/>
      <c r="C36" s="14"/>
      <c r="D36" s="14"/>
    </row>
    <row r="37" spans="1:11" hidden="1"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2.7109375" style="14" bestFit="1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4" hidden="1"/>
    <col min="17" max="17" width="8" style="14" hidden="1"/>
    <col min="18" max="18" width="8.7109375" style="14" hidden="1"/>
    <col min="19" max="19" width="10" style="14" hidden="1"/>
    <col min="20" max="20" width="9.5703125" style="14" hidden="1"/>
    <col min="21" max="21" width="6.140625" style="14" hidden="1"/>
    <col min="22" max="23" width="5.7109375" style="14" hidden="1"/>
    <col min="24" max="24" width="6.85546875" style="14" hidden="1"/>
    <col min="25" max="25" width="6.42578125" style="14" hidden="1"/>
    <col min="26" max="26" width="6.7109375" style="14" hidden="1"/>
    <col min="27" max="27" width="7.28515625" style="14" hidden="1"/>
    <col min="28" max="34" width="5.7109375" style="14" hidden="1"/>
    <col min="35" max="40" width="9.140625" style="14" hidden="1"/>
    <col min="41" max="52" width="0" style="14" hidden="1"/>
    <col min="53" max="16384" width="9.140625" style="14" hidden="1"/>
  </cols>
  <sheetData>
    <row r="1" spans="1:15">
      <c r="A1" s="2" t="s">
        <v>0</v>
      </c>
      <c r="B1" s="64" t="s">
        <v>3258</v>
      </c>
      <c r="D1" s="14"/>
      <c r="J1" s="14"/>
      <c r="K1" s="14"/>
      <c r="L1" s="14"/>
      <c r="M1" s="14"/>
      <c r="N1" s="14"/>
      <c r="O1" s="14"/>
    </row>
    <row r="2" spans="1:15">
      <c r="A2" s="2" t="s">
        <v>1</v>
      </c>
      <c r="B2" s="10" t="s">
        <v>2529</v>
      </c>
      <c r="D2" s="14"/>
      <c r="J2" s="14"/>
      <c r="K2" s="14"/>
      <c r="L2" s="14"/>
      <c r="M2" s="14"/>
      <c r="N2" s="14"/>
      <c r="O2" s="14"/>
    </row>
    <row r="3" spans="1:15">
      <c r="A3" s="2" t="s">
        <v>2</v>
      </c>
      <c r="B3" s="65" t="s">
        <v>2530</v>
      </c>
      <c r="D3" s="14"/>
      <c r="J3" s="14"/>
      <c r="K3" s="14"/>
      <c r="L3" s="14"/>
      <c r="M3" s="14"/>
      <c r="N3" s="14"/>
      <c r="O3" s="14"/>
    </row>
    <row r="4" spans="1:15">
      <c r="A4" s="2" t="s">
        <v>3</v>
      </c>
      <c r="B4" s="66" t="s">
        <v>165</v>
      </c>
      <c r="D4" s="14"/>
      <c r="J4" s="14"/>
      <c r="K4" s="14"/>
      <c r="L4" s="14"/>
      <c r="M4" s="14"/>
      <c r="N4" s="14"/>
      <c r="O4" s="14"/>
    </row>
    <row r="5" spans="1:15" ht="18.75">
      <c r="A5" s="84" t="s">
        <v>99</v>
      </c>
      <c r="B5" s="85"/>
      <c r="C5" s="85"/>
      <c r="D5" s="85"/>
      <c r="E5" s="85"/>
      <c r="F5" s="85"/>
      <c r="G5" s="85"/>
      <c r="H5" s="85"/>
      <c r="I5" s="85"/>
      <c r="J5" s="86"/>
    </row>
    <row r="6" spans="1:15" s="16" customFormat="1">
      <c r="A6" s="34" t="s">
        <v>92</v>
      </c>
      <c r="B6" s="35" t="s">
        <v>46</v>
      </c>
      <c r="C6" s="35" t="s">
        <v>66</v>
      </c>
      <c r="D6" s="35" t="s">
        <v>80</v>
      </c>
      <c r="E6" s="35" t="s">
        <v>50</v>
      </c>
      <c r="F6" s="35" t="s">
        <v>155</v>
      </c>
      <c r="G6" s="35" t="s">
        <v>156</v>
      </c>
      <c r="H6" s="35" t="s">
        <v>53</v>
      </c>
      <c r="I6" s="35" t="s">
        <v>54</v>
      </c>
      <c r="J6" s="35" t="s">
        <v>151</v>
      </c>
    </row>
    <row r="7" spans="1:15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7" t="s">
        <v>152</v>
      </c>
      <c r="G7" s="102" t="s">
        <v>3259</v>
      </c>
      <c r="H7" s="17" t="s">
        <v>6</v>
      </c>
      <c r="I7" s="22" t="s">
        <v>7</v>
      </c>
      <c r="J7" s="32" t="s">
        <v>7</v>
      </c>
    </row>
    <row r="8" spans="1:15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33" t="s">
        <v>59</v>
      </c>
      <c r="I8" s="33" t="s">
        <v>60</v>
      </c>
      <c r="J8" s="33" t="s">
        <v>61</v>
      </c>
      <c r="K8" s="16"/>
      <c r="L8" s="16"/>
      <c r="M8" s="16"/>
      <c r="N8" s="16"/>
    </row>
    <row r="9" spans="1:15" s="18" customFormat="1" ht="20.25">
      <c r="A9" s="19" t="s">
        <v>106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55">
        <v>9.01</v>
      </c>
      <c r="G9" s="118" t="s">
        <v>3259</v>
      </c>
      <c r="H9" s="55">
        <v>168.23008506134241</v>
      </c>
      <c r="I9" s="56">
        <v>1</v>
      </c>
      <c r="J9" s="56">
        <v>1.6999999999999999E-3</v>
      </c>
      <c r="K9" s="16"/>
      <c r="L9" s="16"/>
      <c r="M9" s="16"/>
      <c r="N9" s="16"/>
    </row>
    <row r="10" spans="1:15">
      <c r="A10" s="59" t="s">
        <v>172</v>
      </c>
      <c r="B10" s="120" t="s">
        <v>3259</v>
      </c>
      <c r="C10" s="120" t="s">
        <v>3259</v>
      </c>
      <c r="D10" s="120" t="s">
        <v>3259</v>
      </c>
      <c r="E10" s="120" t="s">
        <v>3259</v>
      </c>
      <c r="F10" s="61">
        <v>0</v>
      </c>
      <c r="G10" s="120" t="s">
        <v>3259</v>
      </c>
      <c r="H10" s="61">
        <v>0</v>
      </c>
      <c r="I10" s="60">
        <v>0</v>
      </c>
      <c r="J10" s="60">
        <v>0</v>
      </c>
    </row>
    <row r="11" spans="1:15">
      <c r="A11" t="s">
        <v>177</v>
      </c>
      <c r="B11" t="s">
        <v>177</v>
      </c>
      <c r="C11" s="120" t="s">
        <v>3259</v>
      </c>
      <c r="D11" t="s">
        <v>177</v>
      </c>
      <c r="E11" t="s">
        <v>177</v>
      </c>
      <c r="F11" s="57">
        <v>0</v>
      </c>
      <c r="G11" s="57">
        <v>0</v>
      </c>
      <c r="H11" s="57">
        <v>0</v>
      </c>
      <c r="I11" s="58">
        <v>0</v>
      </c>
      <c r="J11" s="58">
        <v>0</v>
      </c>
    </row>
    <row r="12" spans="1:15">
      <c r="A12" s="59" t="s">
        <v>183</v>
      </c>
      <c r="B12" s="120" t="s">
        <v>3259</v>
      </c>
      <c r="C12" s="120" t="s">
        <v>3259</v>
      </c>
      <c r="D12" s="120" t="s">
        <v>3259</v>
      </c>
      <c r="E12" s="120" t="s">
        <v>3259</v>
      </c>
      <c r="F12" s="61">
        <v>9.01</v>
      </c>
      <c r="G12" s="120" t="s">
        <v>3259</v>
      </c>
      <c r="H12" s="61">
        <v>168.23008506134241</v>
      </c>
      <c r="I12" s="60">
        <v>1</v>
      </c>
      <c r="J12" s="60">
        <v>1.6999999999999999E-3</v>
      </c>
    </row>
    <row r="13" spans="1:15">
      <c r="A13" t="s">
        <v>1869</v>
      </c>
      <c r="B13" t="s">
        <v>1870</v>
      </c>
      <c r="C13" t="s">
        <v>108</v>
      </c>
      <c r="D13" t="s">
        <v>863</v>
      </c>
      <c r="E13" t="s">
        <v>102</v>
      </c>
      <c r="F13" s="57">
        <v>1.1399999999999999</v>
      </c>
      <c r="G13" s="57">
        <v>69486.414999999994</v>
      </c>
      <c r="H13" s="57">
        <v>3.1777694075195999</v>
      </c>
      <c r="I13" s="58">
        <v>1.89E-2</v>
      </c>
      <c r="J13" s="58">
        <v>0</v>
      </c>
    </row>
    <row r="14" spans="1:15">
      <c r="A14" t="s">
        <v>1871</v>
      </c>
      <c r="B14" t="s">
        <v>1872</v>
      </c>
      <c r="C14" t="s">
        <v>108</v>
      </c>
      <c r="D14" t="s">
        <v>863</v>
      </c>
      <c r="E14" t="s">
        <v>100</v>
      </c>
      <c r="F14" s="57">
        <v>0.69</v>
      </c>
      <c r="G14" s="57">
        <v>230750.75</v>
      </c>
      <c r="H14" s="57">
        <v>5.7748374947250003</v>
      </c>
      <c r="I14" s="58">
        <v>3.4299999999999997E-2</v>
      </c>
      <c r="J14" s="58">
        <v>1E-4</v>
      </c>
    </row>
    <row r="15" spans="1:15">
      <c r="A15" t="s">
        <v>1873</v>
      </c>
      <c r="B15" t="s">
        <v>1874</v>
      </c>
      <c r="C15" t="s">
        <v>108</v>
      </c>
      <c r="D15" t="s">
        <v>863</v>
      </c>
      <c r="E15" t="s">
        <v>100</v>
      </c>
      <c r="F15" s="57">
        <v>0.34</v>
      </c>
      <c r="G15" s="57">
        <v>1176916.32</v>
      </c>
      <c r="H15" s="57">
        <v>14.513496674976</v>
      </c>
      <c r="I15" s="58">
        <v>8.6300000000000002E-2</v>
      </c>
      <c r="J15" s="58">
        <v>1E-4</v>
      </c>
    </row>
    <row r="16" spans="1:15">
      <c r="A16" t="s">
        <v>1875</v>
      </c>
      <c r="B16" t="s">
        <v>1876</v>
      </c>
      <c r="C16" t="s">
        <v>108</v>
      </c>
      <c r="D16" t="s">
        <v>863</v>
      </c>
      <c r="E16" t="s">
        <v>168</v>
      </c>
      <c r="F16" s="57">
        <v>0.1</v>
      </c>
      <c r="G16" s="57">
        <v>64120122.630000003</v>
      </c>
      <c r="H16" s="57">
        <v>1.6438475838653099</v>
      </c>
      <c r="I16" s="58">
        <v>9.7999999999999997E-3</v>
      </c>
      <c r="J16" s="58">
        <v>0</v>
      </c>
    </row>
    <row r="17" spans="1:10">
      <c r="A17" t="s">
        <v>1877</v>
      </c>
      <c r="B17" t="s">
        <v>1878</v>
      </c>
      <c r="C17" t="s">
        <v>108</v>
      </c>
      <c r="D17" t="s">
        <v>863</v>
      </c>
      <c r="E17" t="s">
        <v>100</v>
      </c>
      <c r="F17" s="57">
        <v>3.41</v>
      </c>
      <c r="G17" s="57">
        <v>651453.79500000004</v>
      </c>
      <c r="H17" s="57">
        <v>80.572261383256503</v>
      </c>
      <c r="I17" s="58">
        <v>0.47889999999999999</v>
      </c>
      <c r="J17" s="58">
        <v>8.0000000000000004E-4</v>
      </c>
    </row>
    <row r="18" spans="1:10">
      <c r="A18" t="s">
        <v>1879</v>
      </c>
      <c r="B18" t="s">
        <v>1880</v>
      </c>
      <c r="C18" t="s">
        <v>108</v>
      </c>
      <c r="D18" t="s">
        <v>863</v>
      </c>
      <c r="E18" t="s">
        <v>100</v>
      </c>
      <c r="F18" s="57">
        <v>3.33</v>
      </c>
      <c r="G18" s="57">
        <v>517870</v>
      </c>
      <c r="H18" s="57">
        <v>62.547872517000002</v>
      </c>
      <c r="I18" s="58">
        <v>0.37180000000000002</v>
      </c>
      <c r="J18" s="58">
        <v>5.9999999999999995E-4</v>
      </c>
    </row>
    <row r="19" spans="1:10">
      <c r="A19" t="s">
        <v>185</v>
      </c>
      <c r="B19" s="120" t="s">
        <v>3259</v>
      </c>
      <c r="C19" s="120" t="s">
        <v>3259</v>
      </c>
      <c r="D19" s="120" t="s">
        <v>3259</v>
      </c>
      <c r="E19" s="120" t="s">
        <v>3259</v>
      </c>
      <c r="F19" s="120" t="s">
        <v>3259</v>
      </c>
      <c r="G19" s="120" t="s">
        <v>3259</v>
      </c>
      <c r="H19" s="109" t="s">
        <v>3259</v>
      </c>
      <c r="I19" s="109" t="s">
        <v>3259</v>
      </c>
      <c r="J19" s="120" t="s">
        <v>3259</v>
      </c>
    </row>
    <row r="20" spans="1:10">
      <c r="A20" t="s">
        <v>294</v>
      </c>
      <c r="B20" s="120" t="s">
        <v>3259</v>
      </c>
      <c r="C20" s="120" t="s">
        <v>3259</v>
      </c>
      <c r="D20" s="120" t="s">
        <v>3259</v>
      </c>
      <c r="E20" s="120" t="s">
        <v>3259</v>
      </c>
      <c r="F20" s="120" t="s">
        <v>3259</v>
      </c>
      <c r="G20" s="120" t="s">
        <v>3259</v>
      </c>
      <c r="H20" s="109" t="s">
        <v>3259</v>
      </c>
      <c r="I20" s="109" t="s">
        <v>3259</v>
      </c>
      <c r="J20" s="120" t="s">
        <v>3259</v>
      </c>
    </row>
    <row r="21" spans="1:10">
      <c r="A21" t="s">
        <v>295</v>
      </c>
      <c r="B21" s="120" t="s">
        <v>3259</v>
      </c>
      <c r="C21" s="120" t="s">
        <v>3259</v>
      </c>
      <c r="D21" s="120" t="s">
        <v>3259</v>
      </c>
      <c r="E21" s="120" t="s">
        <v>3259</v>
      </c>
      <c r="F21" s="120" t="s">
        <v>3259</v>
      </c>
      <c r="G21" s="120" t="s">
        <v>3259</v>
      </c>
      <c r="H21" s="109" t="s">
        <v>3259</v>
      </c>
      <c r="I21" s="109" t="s">
        <v>3259</v>
      </c>
      <c r="J21" s="120" t="s">
        <v>3259</v>
      </c>
    </row>
    <row r="22" spans="1:10">
      <c r="A22" t="s">
        <v>296</v>
      </c>
      <c r="B22" s="120" t="s">
        <v>3259</v>
      </c>
      <c r="C22" s="120" t="s">
        <v>3259</v>
      </c>
      <c r="D22" s="120" t="s">
        <v>3259</v>
      </c>
      <c r="E22" s="120" t="s">
        <v>3259</v>
      </c>
      <c r="F22" s="120" t="s">
        <v>3259</v>
      </c>
      <c r="G22" s="120" t="s">
        <v>3259</v>
      </c>
      <c r="H22" s="109" t="s">
        <v>3259</v>
      </c>
      <c r="I22" s="109" t="s">
        <v>3259</v>
      </c>
      <c r="J22" s="120" t="s">
        <v>3259</v>
      </c>
    </row>
    <row r="23" spans="1:10" hidden="1">
      <c r="B23" s="16"/>
      <c r="C23" s="16"/>
      <c r="D23" s="16"/>
      <c r="E23" s="16"/>
      <c r="F23" s="16"/>
      <c r="G23" s="16"/>
    </row>
    <row r="24" spans="1:10" hidden="1">
      <c r="B24" s="16"/>
      <c r="C24" s="16"/>
      <c r="D24" s="16"/>
      <c r="E24" s="16"/>
      <c r="F24" s="16"/>
      <c r="G24" s="16"/>
    </row>
    <row r="25" spans="1:10" hidden="1">
      <c r="B25" s="16"/>
      <c r="C25" s="16"/>
      <c r="D25" s="16"/>
      <c r="E25" s="16"/>
      <c r="F25" s="16"/>
      <c r="G25" s="16"/>
    </row>
    <row r="26" spans="1:10" hidden="1">
      <c r="B26" s="16"/>
      <c r="C26" s="16"/>
      <c r="D26" s="16"/>
      <c r="E26" s="16"/>
      <c r="F26" s="16"/>
      <c r="G26" s="16"/>
    </row>
    <row r="27" spans="1:10" hidden="1">
      <c r="B27" s="16"/>
      <c r="C27" s="16"/>
      <c r="D27" s="16"/>
      <c r="E27" s="16"/>
      <c r="F27" s="16"/>
      <c r="G27" s="16"/>
    </row>
    <row r="28" spans="1:10" hidden="1">
      <c r="B28" s="16"/>
      <c r="C28" s="16"/>
      <c r="D28" s="16"/>
      <c r="E28" s="16"/>
      <c r="F28" s="16"/>
      <c r="G28" s="16"/>
    </row>
    <row r="29" spans="1:10" hidden="1">
      <c r="B29" s="16"/>
      <c r="C29" s="16"/>
      <c r="D29" s="16"/>
      <c r="E29" s="16"/>
      <c r="F29" s="16"/>
      <c r="G29" s="16"/>
    </row>
    <row r="30" spans="1:10" hidden="1">
      <c r="B30" s="16"/>
      <c r="C30" s="16"/>
      <c r="D30" s="16"/>
      <c r="E30" s="16"/>
      <c r="F30" s="16"/>
      <c r="G30" s="16"/>
    </row>
    <row r="31" spans="1:10" hidden="1">
      <c r="B31" s="16"/>
      <c r="C31" s="16"/>
      <c r="D31" s="16"/>
      <c r="E31" s="16"/>
      <c r="F31" s="16"/>
      <c r="G31" s="16"/>
    </row>
    <row r="32" spans="1:10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48" width="9.140625" style="14" hidden="1"/>
    <col min="49" max="52" width="0" style="14" hidden="1"/>
    <col min="53" max="16384" width="9.140625" style="14" hidden="1"/>
  </cols>
  <sheetData>
    <row r="1" spans="1:23">
      <c r="A1" s="2" t="s">
        <v>0</v>
      </c>
      <c r="B1" s="64" t="s">
        <v>3258</v>
      </c>
    </row>
    <row r="2" spans="1:23">
      <c r="A2" s="2" t="s">
        <v>1</v>
      </c>
      <c r="B2" s="10" t="s">
        <v>2529</v>
      </c>
    </row>
    <row r="3" spans="1:23">
      <c r="A3" s="2" t="s">
        <v>2</v>
      </c>
      <c r="B3" s="65" t="s">
        <v>2530</v>
      </c>
    </row>
    <row r="4" spans="1:23">
      <c r="A4" s="2" t="s">
        <v>3</v>
      </c>
      <c r="B4" s="66" t="s">
        <v>165</v>
      </c>
    </row>
    <row r="5" spans="1:23" ht="18.75">
      <c r="A5" s="84" t="s">
        <v>114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23" s="16" customFormat="1">
      <c r="A6" s="34" t="s">
        <v>92</v>
      </c>
      <c r="B6" s="35" t="s">
        <v>46</v>
      </c>
      <c r="C6" s="37" t="s">
        <v>115</v>
      </c>
      <c r="D6" s="35" t="s">
        <v>48</v>
      </c>
      <c r="E6" s="35" t="s">
        <v>49</v>
      </c>
      <c r="F6" s="35" t="s">
        <v>67</v>
      </c>
      <c r="G6" s="35" t="s">
        <v>68</v>
      </c>
      <c r="H6" s="35" t="s">
        <v>50</v>
      </c>
      <c r="I6" s="35" t="s">
        <v>51</v>
      </c>
      <c r="J6" s="35" t="s">
        <v>52</v>
      </c>
      <c r="K6" s="35" t="s">
        <v>155</v>
      </c>
      <c r="L6" s="35" t="s">
        <v>156</v>
      </c>
      <c r="M6" s="35" t="s">
        <v>53</v>
      </c>
      <c r="N6" s="35" t="s">
        <v>69</v>
      </c>
      <c r="O6" s="35" t="s">
        <v>54</v>
      </c>
      <c r="P6" s="36" t="s">
        <v>151</v>
      </c>
      <c r="Q6" s="14"/>
      <c r="R6" s="14"/>
      <c r="S6" s="14"/>
      <c r="T6" s="14"/>
      <c r="U6" s="14"/>
      <c r="V6" s="14"/>
      <c r="W6" s="14"/>
    </row>
    <row r="7" spans="1:23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22" t="s">
        <v>70</v>
      </c>
      <c r="G7" s="22" t="s">
        <v>71</v>
      </c>
      <c r="H7" s="102" t="s">
        <v>3259</v>
      </c>
      <c r="I7" s="22" t="s">
        <v>7</v>
      </c>
      <c r="J7" s="22" t="s">
        <v>7</v>
      </c>
      <c r="K7" s="22" t="s">
        <v>152</v>
      </c>
      <c r="L7" s="102" t="s">
        <v>3259</v>
      </c>
      <c r="M7" s="22" t="s">
        <v>6</v>
      </c>
      <c r="N7" s="22" t="s">
        <v>7</v>
      </c>
      <c r="O7" s="22" t="s">
        <v>7</v>
      </c>
      <c r="P7" s="23" t="s">
        <v>7</v>
      </c>
      <c r="Q7" s="14"/>
      <c r="R7" s="14"/>
      <c r="S7" s="14"/>
      <c r="T7" s="14"/>
      <c r="U7" s="14"/>
      <c r="V7" s="14"/>
      <c r="W7" s="14"/>
    </row>
    <row r="8" spans="1:23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25" t="s">
        <v>76</v>
      </c>
      <c r="Q8" s="14"/>
      <c r="R8" s="14"/>
      <c r="S8" s="14"/>
      <c r="T8" s="14"/>
      <c r="U8" s="14"/>
      <c r="V8" s="14"/>
      <c r="W8" s="14"/>
    </row>
    <row r="9" spans="1:23" s="18" customFormat="1" ht="20.25">
      <c r="A9" s="19" t="s">
        <v>116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104" t="s">
        <v>3259</v>
      </c>
      <c r="H9" s="104" t="s">
        <v>3259</v>
      </c>
      <c r="I9" s="104" t="s">
        <v>3259</v>
      </c>
      <c r="J9" s="104" t="s">
        <v>3259</v>
      </c>
      <c r="K9" s="55">
        <v>0</v>
      </c>
      <c r="L9" s="104" t="s">
        <v>3259</v>
      </c>
      <c r="M9" s="55">
        <v>0</v>
      </c>
      <c r="N9" s="104" t="s">
        <v>3259</v>
      </c>
      <c r="O9" s="56">
        <v>0</v>
      </c>
      <c r="P9" s="56">
        <v>0</v>
      </c>
      <c r="Q9" s="14"/>
      <c r="R9" s="14"/>
      <c r="S9" s="14"/>
      <c r="T9" s="14"/>
      <c r="U9" s="14"/>
      <c r="V9" s="14"/>
      <c r="W9" s="14"/>
    </row>
    <row r="10" spans="1:23">
      <c r="A10" s="59" t="s">
        <v>172</v>
      </c>
      <c r="B10" s="108" t="s">
        <v>3259</v>
      </c>
      <c r="C10" s="108" t="s">
        <v>3259</v>
      </c>
      <c r="D10" s="109" t="s">
        <v>3259</v>
      </c>
      <c r="E10" s="109" t="s">
        <v>3259</v>
      </c>
      <c r="F10" s="109" t="s">
        <v>3259</v>
      </c>
      <c r="G10" s="61">
        <v>0</v>
      </c>
      <c r="H10" s="109" t="s">
        <v>3259</v>
      </c>
      <c r="I10" s="109" t="s">
        <v>3259</v>
      </c>
      <c r="J10" s="60">
        <v>0</v>
      </c>
      <c r="K10" s="61">
        <v>0</v>
      </c>
      <c r="L10" s="109" t="s">
        <v>3259</v>
      </c>
      <c r="M10" s="61">
        <v>0</v>
      </c>
      <c r="N10" s="109" t="s">
        <v>3259</v>
      </c>
      <c r="O10" s="60">
        <v>0</v>
      </c>
      <c r="P10" s="60">
        <v>0</v>
      </c>
    </row>
    <row r="11" spans="1:23">
      <c r="A11" s="59" t="s">
        <v>1881</v>
      </c>
      <c r="B11" s="108" t="s">
        <v>3259</v>
      </c>
      <c r="C11" s="108" t="s">
        <v>3259</v>
      </c>
      <c r="D11" s="109" t="s">
        <v>3259</v>
      </c>
      <c r="E11" s="109" t="s">
        <v>3259</v>
      </c>
      <c r="F11" s="109" t="s">
        <v>3259</v>
      </c>
      <c r="G11" s="61">
        <v>0</v>
      </c>
      <c r="H11" s="109" t="s">
        <v>3259</v>
      </c>
      <c r="I11" s="109" t="s">
        <v>3259</v>
      </c>
      <c r="J11" s="60">
        <v>0</v>
      </c>
      <c r="K11" s="61">
        <v>0</v>
      </c>
      <c r="L11" s="109" t="s">
        <v>3259</v>
      </c>
      <c r="M11" s="61">
        <v>0</v>
      </c>
      <c r="N11" s="109" t="s">
        <v>3259</v>
      </c>
      <c r="O11" s="60">
        <v>0</v>
      </c>
      <c r="P11" s="60">
        <v>0</v>
      </c>
    </row>
    <row r="12" spans="1:23">
      <c r="A12" t="s">
        <v>177</v>
      </c>
      <c r="B12" t="s">
        <v>177</v>
      </c>
      <c r="C12" s="108" t="s">
        <v>3259</v>
      </c>
      <c r="D12" t="s">
        <v>177</v>
      </c>
      <c r="E12" s="109" t="s">
        <v>3259</v>
      </c>
      <c r="F12" s="109" t="s">
        <v>3259</v>
      </c>
      <c r="G12" s="57">
        <v>0</v>
      </c>
      <c r="H12" t="s">
        <v>177</v>
      </c>
      <c r="I12" s="58">
        <v>0</v>
      </c>
      <c r="J12" s="58">
        <v>0</v>
      </c>
      <c r="K12" s="57">
        <v>0</v>
      </c>
      <c r="L12" s="57">
        <v>0</v>
      </c>
      <c r="M12" s="57">
        <v>0</v>
      </c>
      <c r="N12" s="58">
        <v>0</v>
      </c>
      <c r="O12" s="58">
        <v>0</v>
      </c>
      <c r="P12" s="58">
        <v>0</v>
      </c>
    </row>
    <row r="13" spans="1:23">
      <c r="A13" s="59" t="s">
        <v>1882</v>
      </c>
      <c r="B13" s="108" t="s">
        <v>3259</v>
      </c>
      <c r="C13" s="108" t="s">
        <v>3259</v>
      </c>
      <c r="D13" s="109" t="s">
        <v>3259</v>
      </c>
      <c r="E13" s="109" t="s">
        <v>3259</v>
      </c>
      <c r="F13" s="109" t="s">
        <v>3259</v>
      </c>
      <c r="G13" s="61">
        <v>0</v>
      </c>
      <c r="H13" s="109" t="s">
        <v>3259</v>
      </c>
      <c r="I13" s="109" t="s">
        <v>3259</v>
      </c>
      <c r="J13" s="60">
        <v>0</v>
      </c>
      <c r="K13" s="61">
        <v>0</v>
      </c>
      <c r="L13" s="109" t="s">
        <v>3259</v>
      </c>
      <c r="M13" s="61">
        <v>0</v>
      </c>
      <c r="N13" s="109" t="s">
        <v>3259</v>
      </c>
      <c r="O13" s="60">
        <v>0</v>
      </c>
      <c r="P13" s="60">
        <v>0</v>
      </c>
    </row>
    <row r="14" spans="1:23">
      <c r="A14" t="s">
        <v>177</v>
      </c>
      <c r="B14" t="s">
        <v>177</v>
      </c>
      <c r="C14" s="108" t="s">
        <v>3259</v>
      </c>
      <c r="D14" t="s">
        <v>177</v>
      </c>
      <c r="E14" s="109" t="s">
        <v>3259</v>
      </c>
      <c r="F14" s="109" t="s">
        <v>3259</v>
      </c>
      <c r="G14" s="57">
        <v>0</v>
      </c>
      <c r="H14" t="s">
        <v>177</v>
      </c>
      <c r="I14" s="58">
        <v>0</v>
      </c>
      <c r="J14" s="58">
        <v>0</v>
      </c>
      <c r="K14" s="57">
        <v>0</v>
      </c>
      <c r="L14" s="57">
        <v>0</v>
      </c>
      <c r="M14" s="57">
        <v>0</v>
      </c>
      <c r="N14" s="58">
        <v>0</v>
      </c>
      <c r="O14" s="58">
        <v>0</v>
      </c>
      <c r="P14" s="58">
        <v>0</v>
      </c>
    </row>
    <row r="15" spans="1:23">
      <c r="A15" s="59" t="s">
        <v>1883</v>
      </c>
      <c r="B15" s="108" t="s">
        <v>3259</v>
      </c>
      <c r="C15" s="108" t="s">
        <v>3259</v>
      </c>
      <c r="D15" s="109" t="s">
        <v>3259</v>
      </c>
      <c r="E15" s="109" t="s">
        <v>3259</v>
      </c>
      <c r="F15" s="109" t="s">
        <v>3259</v>
      </c>
      <c r="G15" s="61">
        <v>0</v>
      </c>
      <c r="H15" s="109" t="s">
        <v>3259</v>
      </c>
      <c r="I15" s="109" t="s">
        <v>3259</v>
      </c>
      <c r="J15" s="60">
        <v>0</v>
      </c>
      <c r="K15" s="61">
        <v>0</v>
      </c>
      <c r="L15" s="109" t="s">
        <v>3259</v>
      </c>
      <c r="M15" s="61">
        <v>0</v>
      </c>
      <c r="N15" s="109" t="s">
        <v>3259</v>
      </c>
      <c r="O15" s="60">
        <v>0</v>
      </c>
      <c r="P15" s="60">
        <v>0</v>
      </c>
    </row>
    <row r="16" spans="1:23">
      <c r="A16" s="59" t="s">
        <v>1884</v>
      </c>
      <c r="B16" s="108" t="s">
        <v>3259</v>
      </c>
      <c r="C16" s="108" t="s">
        <v>3259</v>
      </c>
      <c r="D16" s="109" t="s">
        <v>3259</v>
      </c>
      <c r="E16" s="109" t="s">
        <v>3259</v>
      </c>
      <c r="F16" s="109" t="s">
        <v>3259</v>
      </c>
      <c r="G16" s="61">
        <v>0</v>
      </c>
      <c r="H16" s="109" t="s">
        <v>3259</v>
      </c>
      <c r="I16" s="109" t="s">
        <v>3259</v>
      </c>
      <c r="J16" s="60">
        <v>0</v>
      </c>
      <c r="K16" s="61">
        <v>0</v>
      </c>
      <c r="L16" s="109" t="s">
        <v>3259</v>
      </c>
      <c r="M16" s="61">
        <v>0</v>
      </c>
      <c r="N16" s="109" t="s">
        <v>3259</v>
      </c>
      <c r="O16" s="60">
        <v>0</v>
      </c>
      <c r="P16" s="60">
        <v>0</v>
      </c>
    </row>
    <row r="17" spans="1:16">
      <c r="A17" t="s">
        <v>177</v>
      </c>
      <c r="B17" t="s">
        <v>177</v>
      </c>
      <c r="C17" s="108" t="s">
        <v>3259</v>
      </c>
      <c r="D17" t="s">
        <v>177</v>
      </c>
      <c r="E17" s="109" t="s">
        <v>3259</v>
      </c>
      <c r="F17" s="109" t="s">
        <v>3259</v>
      </c>
      <c r="G17" s="57">
        <v>0</v>
      </c>
      <c r="H17" t="s">
        <v>177</v>
      </c>
      <c r="I17" s="58">
        <v>0</v>
      </c>
      <c r="J17" s="58">
        <v>0</v>
      </c>
      <c r="K17" s="57">
        <v>0</v>
      </c>
      <c r="L17" s="57">
        <v>0</v>
      </c>
      <c r="M17" s="57">
        <v>0</v>
      </c>
      <c r="N17" s="58">
        <v>0</v>
      </c>
      <c r="O17" s="58">
        <v>0</v>
      </c>
      <c r="P17" s="58">
        <v>0</v>
      </c>
    </row>
    <row r="18" spans="1:16">
      <c r="A18" s="59" t="s">
        <v>1885</v>
      </c>
      <c r="B18" s="108" t="s">
        <v>3259</v>
      </c>
      <c r="C18" s="108" t="s">
        <v>3259</v>
      </c>
      <c r="D18" s="109" t="s">
        <v>3259</v>
      </c>
      <c r="E18" s="109" t="s">
        <v>3259</v>
      </c>
      <c r="F18" s="109" t="s">
        <v>3259</v>
      </c>
      <c r="G18" s="61">
        <v>0</v>
      </c>
      <c r="H18" s="109" t="s">
        <v>3259</v>
      </c>
      <c r="I18" s="109" t="s">
        <v>3259</v>
      </c>
      <c r="J18" s="60">
        <v>0</v>
      </c>
      <c r="K18" s="61">
        <v>0</v>
      </c>
      <c r="L18" s="109" t="s">
        <v>3259</v>
      </c>
      <c r="M18" s="61">
        <v>0</v>
      </c>
      <c r="N18" s="109" t="s">
        <v>3259</v>
      </c>
      <c r="O18" s="60">
        <v>0</v>
      </c>
      <c r="P18" s="60">
        <v>0</v>
      </c>
    </row>
    <row r="19" spans="1:16">
      <c r="A19" t="s">
        <v>177</v>
      </c>
      <c r="B19" t="s">
        <v>177</v>
      </c>
      <c r="C19" s="108" t="s">
        <v>3259</v>
      </c>
      <c r="D19" t="s">
        <v>177</v>
      </c>
      <c r="E19" s="109" t="s">
        <v>3259</v>
      </c>
      <c r="F19" s="109" t="s">
        <v>3259</v>
      </c>
      <c r="G19" s="57">
        <v>0</v>
      </c>
      <c r="H19" t="s">
        <v>177</v>
      </c>
      <c r="I19" s="58">
        <v>0</v>
      </c>
      <c r="J19" s="58">
        <v>0</v>
      </c>
      <c r="K19" s="57">
        <v>0</v>
      </c>
      <c r="L19" s="57">
        <v>0</v>
      </c>
      <c r="M19" s="57">
        <v>0</v>
      </c>
      <c r="N19" s="58">
        <v>0</v>
      </c>
      <c r="O19" s="58">
        <v>0</v>
      </c>
      <c r="P19" s="58">
        <v>0</v>
      </c>
    </row>
    <row r="20" spans="1:16">
      <c r="A20" s="59" t="s">
        <v>1886</v>
      </c>
      <c r="B20" s="108" t="s">
        <v>3259</v>
      </c>
      <c r="C20" s="108" t="s">
        <v>3259</v>
      </c>
      <c r="D20" s="109" t="s">
        <v>3259</v>
      </c>
      <c r="E20" s="109" t="s">
        <v>3259</v>
      </c>
      <c r="F20" s="109" t="s">
        <v>3259</v>
      </c>
      <c r="G20" s="61">
        <v>0</v>
      </c>
      <c r="H20" s="109" t="s">
        <v>3259</v>
      </c>
      <c r="I20" s="109" t="s">
        <v>3259</v>
      </c>
      <c r="J20" s="60">
        <v>0</v>
      </c>
      <c r="K20" s="61">
        <v>0</v>
      </c>
      <c r="L20" s="109" t="s">
        <v>3259</v>
      </c>
      <c r="M20" s="61">
        <v>0</v>
      </c>
      <c r="N20" s="109" t="s">
        <v>3259</v>
      </c>
      <c r="O20" s="60">
        <v>0</v>
      </c>
      <c r="P20" s="60">
        <v>0</v>
      </c>
    </row>
    <row r="21" spans="1:16">
      <c r="A21" t="s">
        <v>177</v>
      </c>
      <c r="B21" t="s">
        <v>177</v>
      </c>
      <c r="C21" s="108" t="s">
        <v>3259</v>
      </c>
      <c r="D21" t="s">
        <v>177</v>
      </c>
      <c r="E21" s="109" t="s">
        <v>3259</v>
      </c>
      <c r="F21" s="109" t="s">
        <v>3259</v>
      </c>
      <c r="G21" s="57">
        <v>0</v>
      </c>
      <c r="H21" t="s">
        <v>177</v>
      </c>
      <c r="I21" s="58">
        <v>0</v>
      </c>
      <c r="J21" s="58">
        <v>0</v>
      </c>
      <c r="K21" s="57">
        <v>0</v>
      </c>
      <c r="L21" s="57">
        <v>0</v>
      </c>
      <c r="M21" s="57">
        <v>0</v>
      </c>
      <c r="N21" s="58">
        <v>0</v>
      </c>
      <c r="O21" s="58">
        <v>0</v>
      </c>
      <c r="P21" s="58">
        <v>0</v>
      </c>
    </row>
    <row r="22" spans="1:16">
      <c r="A22" s="59" t="s">
        <v>1887</v>
      </c>
      <c r="B22" s="108" t="s">
        <v>3259</v>
      </c>
      <c r="C22" s="108" t="s">
        <v>3259</v>
      </c>
      <c r="D22" s="109" t="s">
        <v>3259</v>
      </c>
      <c r="E22" s="109" t="s">
        <v>3259</v>
      </c>
      <c r="F22" s="109" t="s">
        <v>3259</v>
      </c>
      <c r="G22" s="61">
        <v>0</v>
      </c>
      <c r="H22" s="109" t="s">
        <v>3259</v>
      </c>
      <c r="I22" s="109" t="s">
        <v>3259</v>
      </c>
      <c r="J22" s="60">
        <v>0</v>
      </c>
      <c r="K22" s="61">
        <v>0</v>
      </c>
      <c r="L22" s="109" t="s">
        <v>3259</v>
      </c>
      <c r="M22" s="61">
        <v>0</v>
      </c>
      <c r="N22" s="109" t="s">
        <v>3259</v>
      </c>
      <c r="O22" s="60">
        <v>0</v>
      </c>
      <c r="P22" s="60">
        <v>0</v>
      </c>
    </row>
    <row r="23" spans="1:16">
      <c r="A23" t="s">
        <v>177</v>
      </c>
      <c r="B23" t="s">
        <v>177</v>
      </c>
      <c r="C23" s="108" t="s">
        <v>3259</v>
      </c>
      <c r="D23" t="s">
        <v>177</v>
      </c>
      <c r="E23" s="109" t="s">
        <v>3259</v>
      </c>
      <c r="F23" s="109" t="s">
        <v>3259</v>
      </c>
      <c r="G23" s="57">
        <v>0</v>
      </c>
      <c r="H23" t="s">
        <v>177</v>
      </c>
      <c r="I23" s="58">
        <v>0</v>
      </c>
      <c r="J23" s="58">
        <v>0</v>
      </c>
      <c r="K23" s="57">
        <v>0</v>
      </c>
      <c r="L23" s="57">
        <v>0</v>
      </c>
      <c r="M23" s="57">
        <v>0</v>
      </c>
      <c r="N23" s="58">
        <v>0</v>
      </c>
      <c r="O23" s="58">
        <v>0</v>
      </c>
      <c r="P23" s="58">
        <v>0</v>
      </c>
    </row>
    <row r="24" spans="1:16">
      <c r="A24" s="59" t="s">
        <v>183</v>
      </c>
      <c r="B24" s="108" t="s">
        <v>3259</v>
      </c>
      <c r="C24" s="108" t="s">
        <v>3259</v>
      </c>
      <c r="D24" s="109" t="s">
        <v>3259</v>
      </c>
      <c r="E24" s="109" t="s">
        <v>3259</v>
      </c>
      <c r="F24" s="109" t="s">
        <v>3259</v>
      </c>
      <c r="G24" s="61">
        <v>0</v>
      </c>
      <c r="H24" s="109" t="s">
        <v>3259</v>
      </c>
      <c r="I24" s="109" t="s">
        <v>3259</v>
      </c>
      <c r="J24" s="60">
        <v>0</v>
      </c>
      <c r="K24" s="61">
        <v>0</v>
      </c>
      <c r="L24" s="109" t="s">
        <v>3259</v>
      </c>
      <c r="M24" s="61">
        <v>0</v>
      </c>
      <c r="N24" s="109" t="s">
        <v>3259</v>
      </c>
      <c r="O24" s="60">
        <v>0</v>
      </c>
      <c r="P24" s="60">
        <v>0</v>
      </c>
    </row>
    <row r="25" spans="1:16">
      <c r="A25" s="59" t="s">
        <v>1881</v>
      </c>
      <c r="B25" s="108" t="s">
        <v>3259</v>
      </c>
      <c r="C25" s="108" t="s">
        <v>3259</v>
      </c>
      <c r="D25" s="109" t="s">
        <v>3259</v>
      </c>
      <c r="E25" s="109" t="s">
        <v>3259</v>
      </c>
      <c r="F25" s="109" t="s">
        <v>3259</v>
      </c>
      <c r="G25" s="61">
        <v>0</v>
      </c>
      <c r="H25" s="109" t="s">
        <v>3259</v>
      </c>
      <c r="I25" s="109" t="s">
        <v>3259</v>
      </c>
      <c r="J25" s="60">
        <v>0</v>
      </c>
      <c r="K25" s="61">
        <v>0</v>
      </c>
      <c r="L25" s="109" t="s">
        <v>3259</v>
      </c>
      <c r="M25" s="61">
        <v>0</v>
      </c>
      <c r="N25" s="109" t="s">
        <v>3259</v>
      </c>
      <c r="O25" s="60">
        <v>0</v>
      </c>
      <c r="P25" s="60">
        <v>0</v>
      </c>
    </row>
    <row r="26" spans="1:16">
      <c r="A26" t="s">
        <v>177</v>
      </c>
      <c r="B26" t="s">
        <v>177</v>
      </c>
      <c r="C26" s="108" t="s">
        <v>3259</v>
      </c>
      <c r="D26" t="s">
        <v>177</v>
      </c>
      <c r="E26" s="109" t="s">
        <v>3259</v>
      </c>
      <c r="F26" s="109" t="s">
        <v>3259</v>
      </c>
      <c r="G26" s="57">
        <v>0</v>
      </c>
      <c r="H26" t="s">
        <v>177</v>
      </c>
      <c r="I26" s="58">
        <v>0</v>
      </c>
      <c r="J26" s="58">
        <v>0</v>
      </c>
      <c r="K26" s="57">
        <v>0</v>
      </c>
      <c r="L26" s="57">
        <v>0</v>
      </c>
      <c r="M26" s="57">
        <v>0</v>
      </c>
      <c r="N26" s="58">
        <v>0</v>
      </c>
      <c r="O26" s="58">
        <v>0</v>
      </c>
      <c r="P26" s="58">
        <v>0</v>
      </c>
    </row>
    <row r="27" spans="1:16">
      <c r="A27" s="59" t="s">
        <v>1882</v>
      </c>
      <c r="B27" s="108" t="s">
        <v>3259</v>
      </c>
      <c r="C27" s="108" t="s">
        <v>3259</v>
      </c>
      <c r="D27" s="109" t="s">
        <v>3259</v>
      </c>
      <c r="E27" s="109" t="s">
        <v>3259</v>
      </c>
      <c r="F27" s="109" t="s">
        <v>3259</v>
      </c>
      <c r="G27" s="61">
        <v>0</v>
      </c>
      <c r="H27" s="109" t="s">
        <v>3259</v>
      </c>
      <c r="I27" s="109" t="s">
        <v>3259</v>
      </c>
      <c r="J27" s="60">
        <v>0</v>
      </c>
      <c r="K27" s="61">
        <v>0</v>
      </c>
      <c r="L27" s="109" t="s">
        <v>3259</v>
      </c>
      <c r="M27" s="61">
        <v>0</v>
      </c>
      <c r="N27" s="109" t="s">
        <v>3259</v>
      </c>
      <c r="O27" s="60">
        <v>0</v>
      </c>
      <c r="P27" s="60">
        <v>0</v>
      </c>
    </row>
    <row r="28" spans="1:16">
      <c r="A28" t="s">
        <v>177</v>
      </c>
      <c r="B28" t="s">
        <v>177</v>
      </c>
      <c r="C28" s="108" t="s">
        <v>3259</v>
      </c>
      <c r="D28" t="s">
        <v>177</v>
      </c>
      <c r="E28" s="109" t="s">
        <v>3259</v>
      </c>
      <c r="F28" s="109" t="s">
        <v>3259</v>
      </c>
      <c r="G28" s="57">
        <v>0</v>
      </c>
      <c r="H28" t="s">
        <v>177</v>
      </c>
      <c r="I28" s="58">
        <v>0</v>
      </c>
      <c r="J28" s="58">
        <v>0</v>
      </c>
      <c r="K28" s="57">
        <v>0</v>
      </c>
      <c r="L28" s="57">
        <v>0</v>
      </c>
      <c r="M28" s="57">
        <v>0</v>
      </c>
      <c r="N28" s="58">
        <v>0</v>
      </c>
      <c r="O28" s="58">
        <v>0</v>
      </c>
      <c r="P28" s="58">
        <v>0</v>
      </c>
    </row>
    <row r="29" spans="1:16">
      <c r="A29" s="59" t="s">
        <v>1883</v>
      </c>
      <c r="B29" s="108" t="s">
        <v>3259</v>
      </c>
      <c r="C29" s="108" t="s">
        <v>3259</v>
      </c>
      <c r="D29" s="109" t="s">
        <v>3259</v>
      </c>
      <c r="E29" s="109" t="s">
        <v>3259</v>
      </c>
      <c r="F29" s="109" t="s">
        <v>3259</v>
      </c>
      <c r="G29" s="61">
        <v>0</v>
      </c>
      <c r="H29" s="109" t="s">
        <v>3259</v>
      </c>
      <c r="I29" s="109" t="s">
        <v>3259</v>
      </c>
      <c r="J29" s="60">
        <v>0</v>
      </c>
      <c r="K29" s="61">
        <v>0</v>
      </c>
      <c r="L29" s="109" t="s">
        <v>3259</v>
      </c>
      <c r="M29" s="61">
        <v>0</v>
      </c>
      <c r="N29" s="109" t="s">
        <v>3259</v>
      </c>
      <c r="O29" s="60">
        <v>0</v>
      </c>
      <c r="P29" s="60">
        <v>0</v>
      </c>
    </row>
    <row r="30" spans="1:16">
      <c r="A30" s="59" t="s">
        <v>1884</v>
      </c>
      <c r="B30" s="108" t="s">
        <v>3259</v>
      </c>
      <c r="C30" s="108" t="s">
        <v>3259</v>
      </c>
      <c r="D30" s="109" t="s">
        <v>3259</v>
      </c>
      <c r="E30" s="109" t="s">
        <v>3259</v>
      </c>
      <c r="F30" s="109" t="s">
        <v>3259</v>
      </c>
      <c r="G30" s="61">
        <v>0</v>
      </c>
      <c r="H30" s="109" t="s">
        <v>3259</v>
      </c>
      <c r="I30" s="109" t="s">
        <v>3259</v>
      </c>
      <c r="J30" s="60">
        <v>0</v>
      </c>
      <c r="K30" s="61">
        <v>0</v>
      </c>
      <c r="L30" s="109" t="s">
        <v>3259</v>
      </c>
      <c r="M30" s="61">
        <v>0</v>
      </c>
      <c r="N30" s="109" t="s">
        <v>3259</v>
      </c>
      <c r="O30" s="60">
        <v>0</v>
      </c>
      <c r="P30" s="60">
        <v>0</v>
      </c>
    </row>
    <row r="31" spans="1:16">
      <c r="A31" t="s">
        <v>177</v>
      </c>
      <c r="B31" t="s">
        <v>177</v>
      </c>
      <c r="C31" s="108" t="s">
        <v>3259</v>
      </c>
      <c r="D31" t="s">
        <v>177</v>
      </c>
      <c r="E31" s="109" t="s">
        <v>3259</v>
      </c>
      <c r="F31" s="109" t="s">
        <v>3259</v>
      </c>
      <c r="G31" s="57">
        <v>0</v>
      </c>
      <c r="H31" t="s">
        <v>177</v>
      </c>
      <c r="I31" s="58">
        <v>0</v>
      </c>
      <c r="J31" s="58">
        <v>0</v>
      </c>
      <c r="K31" s="57">
        <v>0</v>
      </c>
      <c r="L31" s="57">
        <v>0</v>
      </c>
      <c r="M31" s="57">
        <v>0</v>
      </c>
      <c r="N31" s="58">
        <v>0</v>
      </c>
      <c r="O31" s="58">
        <v>0</v>
      </c>
      <c r="P31" s="58">
        <v>0</v>
      </c>
    </row>
    <row r="32" spans="1:16">
      <c r="A32" s="59" t="s">
        <v>1885</v>
      </c>
      <c r="B32" s="108" t="s">
        <v>3259</v>
      </c>
      <c r="C32" s="108" t="s">
        <v>3259</v>
      </c>
      <c r="D32" s="109" t="s">
        <v>3259</v>
      </c>
      <c r="E32" s="109" t="s">
        <v>3259</v>
      </c>
      <c r="F32" s="109" t="s">
        <v>3259</v>
      </c>
      <c r="G32" s="61">
        <v>0</v>
      </c>
      <c r="H32" s="109" t="s">
        <v>3259</v>
      </c>
      <c r="I32" s="109" t="s">
        <v>3259</v>
      </c>
      <c r="J32" s="60">
        <v>0</v>
      </c>
      <c r="K32" s="61">
        <v>0</v>
      </c>
      <c r="L32" s="109" t="s">
        <v>3259</v>
      </c>
      <c r="M32" s="61">
        <v>0</v>
      </c>
      <c r="N32" s="109" t="s">
        <v>3259</v>
      </c>
      <c r="O32" s="60">
        <v>0</v>
      </c>
      <c r="P32" s="60">
        <v>0</v>
      </c>
    </row>
    <row r="33" spans="1:16">
      <c r="A33" t="s">
        <v>177</v>
      </c>
      <c r="B33" t="s">
        <v>177</v>
      </c>
      <c r="C33" s="108" t="s">
        <v>3259</v>
      </c>
      <c r="D33" t="s">
        <v>177</v>
      </c>
      <c r="E33" s="109" t="s">
        <v>3259</v>
      </c>
      <c r="F33" s="109" t="s">
        <v>3259</v>
      </c>
      <c r="G33" s="57">
        <v>0</v>
      </c>
      <c r="H33" t="s">
        <v>177</v>
      </c>
      <c r="I33" s="58">
        <v>0</v>
      </c>
      <c r="J33" s="58">
        <v>0</v>
      </c>
      <c r="K33" s="57">
        <v>0</v>
      </c>
      <c r="L33" s="57">
        <v>0</v>
      </c>
      <c r="M33" s="57">
        <v>0</v>
      </c>
      <c r="N33" s="58">
        <v>0</v>
      </c>
      <c r="O33" s="58">
        <v>0</v>
      </c>
      <c r="P33" s="58">
        <v>0</v>
      </c>
    </row>
    <row r="34" spans="1:16">
      <c r="A34" s="59" t="s">
        <v>1886</v>
      </c>
      <c r="B34" s="108" t="s">
        <v>3259</v>
      </c>
      <c r="C34" s="108" t="s">
        <v>3259</v>
      </c>
      <c r="D34" s="109" t="s">
        <v>3259</v>
      </c>
      <c r="E34" s="109" t="s">
        <v>3259</v>
      </c>
      <c r="F34" s="109" t="s">
        <v>3259</v>
      </c>
      <c r="G34" s="61">
        <v>0</v>
      </c>
      <c r="H34" s="109" t="s">
        <v>3259</v>
      </c>
      <c r="I34" s="109" t="s">
        <v>3259</v>
      </c>
      <c r="J34" s="60">
        <v>0</v>
      </c>
      <c r="K34" s="61">
        <v>0</v>
      </c>
      <c r="L34" s="109" t="s">
        <v>3259</v>
      </c>
      <c r="M34" s="61">
        <v>0</v>
      </c>
      <c r="N34" s="109" t="s">
        <v>3259</v>
      </c>
      <c r="O34" s="60">
        <v>0</v>
      </c>
      <c r="P34" s="60">
        <v>0</v>
      </c>
    </row>
    <row r="35" spans="1:16">
      <c r="A35" t="s">
        <v>177</v>
      </c>
      <c r="B35" t="s">
        <v>177</v>
      </c>
      <c r="C35" s="108" t="s">
        <v>3259</v>
      </c>
      <c r="D35" t="s">
        <v>177</v>
      </c>
      <c r="E35" s="109" t="s">
        <v>3259</v>
      </c>
      <c r="F35" s="109" t="s">
        <v>3259</v>
      </c>
      <c r="G35" s="57">
        <v>0</v>
      </c>
      <c r="H35" t="s">
        <v>177</v>
      </c>
      <c r="I35" s="58">
        <v>0</v>
      </c>
      <c r="J35" s="58">
        <v>0</v>
      </c>
      <c r="K35" s="57">
        <v>0</v>
      </c>
      <c r="L35" s="57">
        <v>0</v>
      </c>
      <c r="M35" s="57">
        <v>0</v>
      </c>
      <c r="N35" s="58">
        <v>0</v>
      </c>
      <c r="O35" s="58">
        <v>0</v>
      </c>
      <c r="P35" s="58">
        <v>0</v>
      </c>
    </row>
    <row r="36" spans="1:16">
      <c r="A36" s="59" t="s">
        <v>1887</v>
      </c>
      <c r="B36" s="108" t="s">
        <v>3259</v>
      </c>
      <c r="C36" s="108" t="s">
        <v>3259</v>
      </c>
      <c r="D36" s="109" t="s">
        <v>3259</v>
      </c>
      <c r="E36" s="109" t="s">
        <v>3259</v>
      </c>
      <c r="F36" s="109" t="s">
        <v>3259</v>
      </c>
      <c r="G36" s="61">
        <v>0</v>
      </c>
      <c r="H36" s="109" t="s">
        <v>3259</v>
      </c>
      <c r="I36" s="109" t="s">
        <v>3259</v>
      </c>
      <c r="J36" s="60">
        <v>0</v>
      </c>
      <c r="K36" s="61">
        <v>0</v>
      </c>
      <c r="L36" s="109" t="s">
        <v>3259</v>
      </c>
      <c r="M36" s="61">
        <v>0</v>
      </c>
      <c r="N36" s="109" t="s">
        <v>3259</v>
      </c>
      <c r="O36" s="60">
        <v>0</v>
      </c>
      <c r="P36" s="60">
        <v>0</v>
      </c>
    </row>
    <row r="37" spans="1:16">
      <c r="A37" t="s">
        <v>177</v>
      </c>
      <c r="B37" t="s">
        <v>177</v>
      </c>
      <c r="C37" s="108" t="s">
        <v>3259</v>
      </c>
      <c r="D37" t="s">
        <v>177</v>
      </c>
      <c r="E37" s="109" t="s">
        <v>3259</v>
      </c>
      <c r="F37" s="109" t="s">
        <v>3259</v>
      </c>
      <c r="G37" s="57">
        <v>0</v>
      </c>
      <c r="H37" t="s">
        <v>177</v>
      </c>
      <c r="I37" s="58">
        <v>0</v>
      </c>
      <c r="J37" s="58">
        <v>0</v>
      </c>
      <c r="K37" s="57">
        <v>0</v>
      </c>
      <c r="L37" s="57">
        <v>0</v>
      </c>
      <c r="M37" s="57">
        <v>0</v>
      </c>
      <c r="N37" s="58">
        <v>0</v>
      </c>
      <c r="O37" s="58">
        <v>0</v>
      </c>
      <c r="P37" s="58">
        <v>0</v>
      </c>
    </row>
    <row r="38" spans="1:16">
      <c r="A38" t="s">
        <v>185</v>
      </c>
      <c r="B38" s="108" t="s">
        <v>3259</v>
      </c>
      <c r="C38" s="108" t="s">
        <v>3259</v>
      </c>
      <c r="D38" s="109" t="s">
        <v>3259</v>
      </c>
      <c r="E38" s="109" t="s">
        <v>3259</v>
      </c>
      <c r="F38" s="109" t="s">
        <v>3259</v>
      </c>
      <c r="G38" s="109" t="s">
        <v>3259</v>
      </c>
      <c r="H38" s="109" t="s">
        <v>3259</v>
      </c>
      <c r="I38" s="109" t="s">
        <v>3259</v>
      </c>
      <c r="J38" s="109" t="s">
        <v>3259</v>
      </c>
      <c r="K38" s="109" t="s">
        <v>3259</v>
      </c>
      <c r="L38" s="109" t="s">
        <v>3259</v>
      </c>
      <c r="M38" s="109" t="s">
        <v>3259</v>
      </c>
      <c r="N38" s="109" t="s">
        <v>3259</v>
      </c>
      <c r="O38" s="109" t="s">
        <v>3259</v>
      </c>
      <c r="P38" s="109" t="s">
        <v>3259</v>
      </c>
    </row>
    <row r="39" spans="1:16">
      <c r="A39" t="s">
        <v>294</v>
      </c>
      <c r="B39" s="108" t="s">
        <v>3259</v>
      </c>
      <c r="C39" s="108" t="s">
        <v>3259</v>
      </c>
      <c r="D39" s="109" t="s">
        <v>3259</v>
      </c>
      <c r="E39" s="109" t="s">
        <v>3259</v>
      </c>
      <c r="F39" s="109" t="s">
        <v>3259</v>
      </c>
      <c r="G39" s="109" t="s">
        <v>3259</v>
      </c>
      <c r="H39" s="109" t="s">
        <v>3259</v>
      </c>
      <c r="I39" s="109" t="s">
        <v>3259</v>
      </c>
      <c r="J39" s="109" t="s">
        <v>3259</v>
      </c>
      <c r="K39" s="109" t="s">
        <v>3259</v>
      </c>
      <c r="L39" s="109" t="s">
        <v>3259</v>
      </c>
      <c r="M39" s="109" t="s">
        <v>3259</v>
      </c>
      <c r="N39" s="109" t="s">
        <v>3259</v>
      </c>
      <c r="O39" s="109" t="s">
        <v>3259</v>
      </c>
      <c r="P39" s="109" t="s">
        <v>3259</v>
      </c>
    </row>
    <row r="40" spans="1:16">
      <c r="A40" t="s">
        <v>295</v>
      </c>
      <c r="B40" s="108" t="s">
        <v>3259</v>
      </c>
      <c r="C40" s="108" t="s">
        <v>3259</v>
      </c>
      <c r="D40" s="109" t="s">
        <v>3259</v>
      </c>
      <c r="E40" s="109" t="s">
        <v>3259</v>
      </c>
      <c r="F40" s="109" t="s">
        <v>3259</v>
      </c>
      <c r="G40" s="109" t="s">
        <v>3259</v>
      </c>
      <c r="H40" s="109" t="s">
        <v>3259</v>
      </c>
      <c r="I40" s="109" t="s">
        <v>3259</v>
      </c>
      <c r="J40" s="109" t="s">
        <v>3259</v>
      </c>
      <c r="K40" s="109" t="s">
        <v>3259</v>
      </c>
      <c r="L40" s="109" t="s">
        <v>3259</v>
      </c>
      <c r="M40" s="109" t="s">
        <v>3259</v>
      </c>
      <c r="N40" s="109" t="s">
        <v>3259</v>
      </c>
      <c r="O40" s="109" t="s">
        <v>3259</v>
      </c>
      <c r="P40" s="109" t="s">
        <v>3259</v>
      </c>
    </row>
    <row r="41" spans="1:16">
      <c r="A41" t="s">
        <v>296</v>
      </c>
      <c r="B41" s="108" t="s">
        <v>3259</v>
      </c>
      <c r="C41" s="108" t="s">
        <v>3259</v>
      </c>
      <c r="D41" s="109" t="s">
        <v>3259</v>
      </c>
      <c r="E41" s="109" t="s">
        <v>3259</v>
      </c>
      <c r="F41" s="109" t="s">
        <v>3259</v>
      </c>
      <c r="G41" s="109" t="s">
        <v>3259</v>
      </c>
      <c r="H41" s="109" t="s">
        <v>3259</v>
      </c>
      <c r="I41" s="109" t="s">
        <v>3259</v>
      </c>
      <c r="J41" s="109" t="s">
        <v>3259</v>
      </c>
      <c r="K41" s="109" t="s">
        <v>3259</v>
      </c>
      <c r="L41" s="109" t="s">
        <v>3259</v>
      </c>
      <c r="M41" s="109" t="s">
        <v>3259</v>
      </c>
      <c r="N41" s="109" t="s">
        <v>3259</v>
      </c>
      <c r="O41" s="109" t="s">
        <v>3259</v>
      </c>
      <c r="P41" s="109" t="s">
        <v>3259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47" width="9.140625" style="14" hidden="1"/>
    <col min="48" max="52" width="0" style="14" hidden="1"/>
    <col min="53" max="16384" width="9.140625" style="14" hidden="1"/>
  </cols>
  <sheetData>
    <row r="1" spans="1:34">
      <c r="A1" s="2" t="s">
        <v>0</v>
      </c>
      <c r="B1" s="64" t="s">
        <v>3258</v>
      </c>
      <c r="C1" s="1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>
      <c r="A2" s="2" t="s">
        <v>1</v>
      </c>
      <c r="B2" s="10" t="s">
        <v>2529</v>
      </c>
      <c r="C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>
      <c r="A3" s="2" t="s">
        <v>2</v>
      </c>
      <c r="B3" s="65" t="s">
        <v>2530</v>
      </c>
      <c r="C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>
      <c r="A4" s="2" t="s">
        <v>3</v>
      </c>
      <c r="B4" s="66" t="s">
        <v>165</v>
      </c>
      <c r="C4" s="1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8.75">
      <c r="A5" s="84" t="s">
        <v>65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1:34" s="16" customFormat="1">
      <c r="A6" s="34" t="s">
        <v>92</v>
      </c>
      <c r="B6" s="35" t="s">
        <v>46</v>
      </c>
      <c r="C6" s="35" t="s">
        <v>48</v>
      </c>
      <c r="D6" s="35" t="s">
        <v>49</v>
      </c>
      <c r="E6" s="35" t="s">
        <v>67</v>
      </c>
      <c r="F6" s="35" t="s">
        <v>68</v>
      </c>
      <c r="G6" s="35" t="s">
        <v>50</v>
      </c>
      <c r="H6" s="35" t="s">
        <v>51</v>
      </c>
      <c r="I6" s="35" t="s">
        <v>52</v>
      </c>
      <c r="J6" s="35" t="s">
        <v>155</v>
      </c>
      <c r="K6" s="35" t="s">
        <v>156</v>
      </c>
      <c r="L6" s="35" t="s">
        <v>5</v>
      </c>
      <c r="M6" s="35" t="s">
        <v>69</v>
      </c>
      <c r="N6" s="35" t="s">
        <v>54</v>
      </c>
      <c r="O6" s="36" t="s">
        <v>151</v>
      </c>
    </row>
    <row r="7" spans="1:34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22" t="s">
        <v>70</v>
      </c>
      <c r="F7" s="22" t="s">
        <v>71</v>
      </c>
      <c r="G7" s="102" t="s">
        <v>3259</v>
      </c>
      <c r="H7" s="22" t="s">
        <v>7</v>
      </c>
      <c r="I7" s="22" t="s">
        <v>7</v>
      </c>
      <c r="J7" s="22" t="s">
        <v>152</v>
      </c>
      <c r="K7" s="102" t="s">
        <v>3259</v>
      </c>
      <c r="L7" s="22" t="s">
        <v>6</v>
      </c>
      <c r="M7" s="22" t="s">
        <v>7</v>
      </c>
      <c r="N7" s="22" t="s">
        <v>7</v>
      </c>
      <c r="O7" s="23" t="s">
        <v>7</v>
      </c>
    </row>
    <row r="8" spans="1:34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25" t="s">
        <v>74</v>
      </c>
      <c r="O8" s="25" t="s">
        <v>75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s="18" customFormat="1" ht="20.25">
      <c r="A9" s="19" t="s">
        <v>77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104" t="s">
        <v>3259</v>
      </c>
      <c r="H9" s="104" t="s">
        <v>3259</v>
      </c>
      <c r="I9" s="104" t="s">
        <v>3259</v>
      </c>
      <c r="J9" s="55">
        <v>0</v>
      </c>
      <c r="K9" s="104" t="s">
        <v>3259</v>
      </c>
      <c r="L9" s="55">
        <v>0</v>
      </c>
      <c r="M9" s="104" t="s">
        <v>3259</v>
      </c>
      <c r="N9" s="56">
        <v>0</v>
      </c>
      <c r="O9" s="56"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>
      <c r="A10" s="59" t="s">
        <v>172</v>
      </c>
      <c r="B10" s="108" t="s">
        <v>3259</v>
      </c>
      <c r="C10" s="109" t="s">
        <v>3259</v>
      </c>
      <c r="D10" s="109" t="s">
        <v>3259</v>
      </c>
      <c r="E10" s="109" t="s">
        <v>3259</v>
      </c>
      <c r="F10" s="61">
        <v>0</v>
      </c>
      <c r="G10" s="109" t="s">
        <v>3259</v>
      </c>
      <c r="H10" s="109" t="s">
        <v>3259</v>
      </c>
      <c r="I10" s="60">
        <v>0</v>
      </c>
      <c r="J10" s="61">
        <v>0</v>
      </c>
      <c r="K10" s="109" t="s">
        <v>3259</v>
      </c>
      <c r="L10" s="61">
        <v>0</v>
      </c>
      <c r="M10" s="109" t="s">
        <v>3259</v>
      </c>
      <c r="N10" s="60">
        <v>0</v>
      </c>
      <c r="O10" s="60">
        <v>0</v>
      </c>
    </row>
    <row r="11" spans="1:34">
      <c r="A11" s="59" t="s">
        <v>1888</v>
      </c>
      <c r="B11" s="108" t="s">
        <v>3259</v>
      </c>
      <c r="C11" s="109" t="s">
        <v>3259</v>
      </c>
      <c r="D11" s="109" t="s">
        <v>3259</v>
      </c>
      <c r="E11" s="109" t="s">
        <v>3259</v>
      </c>
      <c r="F11" s="61">
        <v>0</v>
      </c>
      <c r="G11" s="109" t="s">
        <v>3259</v>
      </c>
      <c r="H11" s="109" t="s">
        <v>3259</v>
      </c>
      <c r="I11" s="60">
        <v>0</v>
      </c>
      <c r="J11" s="61">
        <v>0</v>
      </c>
      <c r="K11" s="109" t="s">
        <v>3259</v>
      </c>
      <c r="L11" s="61">
        <v>0</v>
      </c>
      <c r="M11" s="109" t="s">
        <v>3259</v>
      </c>
      <c r="N11" s="60">
        <v>0</v>
      </c>
      <c r="O11" s="60">
        <v>0</v>
      </c>
    </row>
    <row r="12" spans="1:34">
      <c r="A12" t="s">
        <v>177</v>
      </c>
      <c r="B12" t="s">
        <v>177</v>
      </c>
      <c r="C12" t="s">
        <v>177</v>
      </c>
      <c r="D12" s="109" t="s">
        <v>3259</v>
      </c>
      <c r="E12" s="109" t="s">
        <v>3259</v>
      </c>
      <c r="F12" s="57">
        <v>0</v>
      </c>
      <c r="G12" t="s">
        <v>177</v>
      </c>
      <c r="H12" s="58">
        <v>0</v>
      </c>
      <c r="I12" s="58">
        <v>0</v>
      </c>
      <c r="J12" s="57">
        <v>0</v>
      </c>
      <c r="K12" s="57">
        <v>0</v>
      </c>
      <c r="L12" s="57">
        <v>0</v>
      </c>
      <c r="M12" s="58">
        <v>0</v>
      </c>
      <c r="N12" s="58">
        <v>0</v>
      </c>
      <c r="O12" s="58">
        <v>0</v>
      </c>
    </row>
    <row r="13" spans="1:34">
      <c r="A13" s="59" t="s">
        <v>1889</v>
      </c>
      <c r="B13" s="108" t="s">
        <v>3259</v>
      </c>
      <c r="C13" s="109" t="s">
        <v>3259</v>
      </c>
      <c r="D13" s="109" t="s">
        <v>3259</v>
      </c>
      <c r="E13" s="109" t="s">
        <v>3259</v>
      </c>
      <c r="F13" s="61">
        <v>0</v>
      </c>
      <c r="G13" s="109" t="s">
        <v>3259</v>
      </c>
      <c r="H13" s="109" t="s">
        <v>3259</v>
      </c>
      <c r="I13" s="60">
        <v>0</v>
      </c>
      <c r="J13" s="61">
        <v>0</v>
      </c>
      <c r="K13" s="109" t="s">
        <v>3259</v>
      </c>
      <c r="L13" s="61">
        <v>0</v>
      </c>
      <c r="M13" s="109" t="s">
        <v>3259</v>
      </c>
      <c r="N13" s="60">
        <v>0</v>
      </c>
      <c r="O13" s="60">
        <v>0</v>
      </c>
    </row>
    <row r="14" spans="1:34">
      <c r="A14" t="s">
        <v>177</v>
      </c>
      <c r="B14" t="s">
        <v>177</v>
      </c>
      <c r="C14" t="s">
        <v>177</v>
      </c>
      <c r="D14" s="109" t="s">
        <v>3259</v>
      </c>
      <c r="E14" s="109" t="s">
        <v>3259</v>
      </c>
      <c r="F14" s="57">
        <v>0</v>
      </c>
      <c r="G14" t="s">
        <v>177</v>
      </c>
      <c r="H14" s="58">
        <v>0</v>
      </c>
      <c r="I14" s="58">
        <v>0</v>
      </c>
      <c r="J14" s="57">
        <v>0</v>
      </c>
      <c r="K14" s="57">
        <v>0</v>
      </c>
      <c r="L14" s="57">
        <v>0</v>
      </c>
      <c r="M14" s="58">
        <v>0</v>
      </c>
      <c r="N14" s="58">
        <v>0</v>
      </c>
      <c r="O14" s="58">
        <v>0</v>
      </c>
    </row>
    <row r="15" spans="1:34">
      <c r="A15" s="59" t="s">
        <v>1890</v>
      </c>
      <c r="B15" s="108" t="s">
        <v>3259</v>
      </c>
      <c r="C15" s="109" t="s">
        <v>3259</v>
      </c>
      <c r="D15" s="109" t="s">
        <v>3259</v>
      </c>
      <c r="E15" s="109" t="s">
        <v>3259</v>
      </c>
      <c r="F15" s="61">
        <v>0</v>
      </c>
      <c r="G15" s="109" t="s">
        <v>3259</v>
      </c>
      <c r="H15" s="109" t="s">
        <v>3259</v>
      </c>
      <c r="I15" s="60">
        <v>0</v>
      </c>
      <c r="J15" s="61">
        <v>0</v>
      </c>
      <c r="K15" s="109" t="s">
        <v>3259</v>
      </c>
      <c r="L15" s="61">
        <v>0</v>
      </c>
      <c r="M15" s="109" t="s">
        <v>3259</v>
      </c>
      <c r="N15" s="60">
        <v>0</v>
      </c>
      <c r="O15" s="60">
        <v>0</v>
      </c>
    </row>
    <row r="16" spans="1:34">
      <c r="A16" t="s">
        <v>177</v>
      </c>
      <c r="B16" t="s">
        <v>177</v>
      </c>
      <c r="C16" t="s">
        <v>177</v>
      </c>
      <c r="D16" s="109" t="s">
        <v>3259</v>
      </c>
      <c r="E16" s="109" t="s">
        <v>3259</v>
      </c>
      <c r="F16" s="57">
        <v>0</v>
      </c>
      <c r="G16" t="s">
        <v>177</v>
      </c>
      <c r="H16" s="58">
        <v>0</v>
      </c>
      <c r="I16" s="58">
        <v>0</v>
      </c>
      <c r="J16" s="57">
        <v>0</v>
      </c>
      <c r="K16" s="57">
        <v>0</v>
      </c>
      <c r="L16" s="57">
        <v>0</v>
      </c>
      <c r="M16" s="58">
        <v>0</v>
      </c>
      <c r="N16" s="58">
        <v>0</v>
      </c>
      <c r="O16" s="58">
        <v>0</v>
      </c>
    </row>
    <row r="17" spans="1:15">
      <c r="A17" s="59" t="s">
        <v>1891</v>
      </c>
      <c r="B17" s="108" t="s">
        <v>3259</v>
      </c>
      <c r="C17" s="109" t="s">
        <v>3259</v>
      </c>
      <c r="D17" s="109" t="s">
        <v>3259</v>
      </c>
      <c r="E17" s="109" t="s">
        <v>3259</v>
      </c>
      <c r="F17" s="61">
        <v>0</v>
      </c>
      <c r="G17" s="109" t="s">
        <v>3259</v>
      </c>
      <c r="H17" s="109" t="s">
        <v>3259</v>
      </c>
      <c r="I17" s="60">
        <v>0</v>
      </c>
      <c r="J17" s="61">
        <v>0</v>
      </c>
      <c r="K17" s="109" t="s">
        <v>3259</v>
      </c>
      <c r="L17" s="61">
        <v>0</v>
      </c>
      <c r="M17" s="109" t="s">
        <v>3259</v>
      </c>
      <c r="N17" s="60">
        <v>0</v>
      </c>
      <c r="O17" s="60">
        <v>0</v>
      </c>
    </row>
    <row r="18" spans="1:15">
      <c r="A18" t="s">
        <v>177</v>
      </c>
      <c r="B18" t="s">
        <v>177</v>
      </c>
      <c r="C18" t="s">
        <v>177</v>
      </c>
      <c r="D18" s="109" t="s">
        <v>3259</v>
      </c>
      <c r="E18" s="109" t="s">
        <v>3259</v>
      </c>
      <c r="F18" s="57">
        <v>0</v>
      </c>
      <c r="G18" t="s">
        <v>177</v>
      </c>
      <c r="H18" s="58">
        <v>0</v>
      </c>
      <c r="I18" s="58">
        <v>0</v>
      </c>
      <c r="J18" s="57">
        <v>0</v>
      </c>
      <c r="K18" s="57">
        <v>0</v>
      </c>
      <c r="L18" s="57">
        <v>0</v>
      </c>
      <c r="M18" s="58">
        <v>0</v>
      </c>
      <c r="N18" s="58">
        <v>0</v>
      </c>
      <c r="O18" s="58">
        <v>0</v>
      </c>
    </row>
    <row r="19" spans="1:15">
      <c r="A19" s="59" t="s">
        <v>1892</v>
      </c>
      <c r="B19" s="108" t="s">
        <v>3259</v>
      </c>
      <c r="C19" s="109" t="s">
        <v>3259</v>
      </c>
      <c r="D19" s="109" t="s">
        <v>3259</v>
      </c>
      <c r="E19" s="109" t="s">
        <v>3259</v>
      </c>
      <c r="F19" s="61">
        <v>0</v>
      </c>
      <c r="G19" s="109" t="s">
        <v>3259</v>
      </c>
      <c r="H19" s="109" t="s">
        <v>3259</v>
      </c>
      <c r="I19" s="60">
        <v>0</v>
      </c>
      <c r="J19" s="61">
        <v>0</v>
      </c>
      <c r="K19" s="109" t="s">
        <v>3259</v>
      </c>
      <c r="L19" s="61">
        <v>0</v>
      </c>
      <c r="M19" s="109" t="s">
        <v>3259</v>
      </c>
      <c r="N19" s="60">
        <v>0</v>
      </c>
      <c r="O19" s="60">
        <v>0</v>
      </c>
    </row>
    <row r="20" spans="1:15">
      <c r="A20" s="59" t="s">
        <v>1893</v>
      </c>
      <c r="B20" s="108" t="s">
        <v>3259</v>
      </c>
      <c r="C20" s="109" t="s">
        <v>3259</v>
      </c>
      <c r="D20" s="109" t="s">
        <v>3259</v>
      </c>
      <c r="E20" s="109" t="s">
        <v>3259</v>
      </c>
      <c r="F20" s="61">
        <v>0</v>
      </c>
      <c r="G20" s="109" t="s">
        <v>3259</v>
      </c>
      <c r="H20" s="109" t="s">
        <v>3259</v>
      </c>
      <c r="I20" s="60">
        <v>0</v>
      </c>
      <c r="J20" s="61">
        <v>0</v>
      </c>
      <c r="K20" s="109" t="s">
        <v>3259</v>
      </c>
      <c r="L20" s="61">
        <v>0</v>
      </c>
      <c r="M20" s="109" t="s">
        <v>3259</v>
      </c>
      <c r="N20" s="60">
        <v>0</v>
      </c>
      <c r="O20" s="60">
        <v>0</v>
      </c>
    </row>
    <row r="21" spans="1:15">
      <c r="A21" t="s">
        <v>177</v>
      </c>
      <c r="B21" t="s">
        <v>177</v>
      </c>
      <c r="C21" t="s">
        <v>177</v>
      </c>
      <c r="D21" s="109" t="s">
        <v>3259</v>
      </c>
      <c r="E21" s="109" t="s">
        <v>3259</v>
      </c>
      <c r="F21" s="57">
        <v>0</v>
      </c>
      <c r="G21" t="s">
        <v>177</v>
      </c>
      <c r="H21" s="58">
        <v>0</v>
      </c>
      <c r="I21" s="58">
        <v>0</v>
      </c>
      <c r="J21" s="57">
        <v>0</v>
      </c>
      <c r="K21" s="57">
        <v>0</v>
      </c>
      <c r="L21" s="57">
        <v>0</v>
      </c>
      <c r="M21" s="58">
        <v>0</v>
      </c>
      <c r="N21" s="58">
        <v>0</v>
      </c>
      <c r="O21" s="58">
        <v>0</v>
      </c>
    </row>
    <row r="22" spans="1:15">
      <c r="A22" s="59" t="s">
        <v>1894</v>
      </c>
      <c r="B22" s="108" t="s">
        <v>3259</v>
      </c>
      <c r="C22" s="109" t="s">
        <v>3259</v>
      </c>
      <c r="D22" s="109" t="s">
        <v>3259</v>
      </c>
      <c r="E22" s="109" t="s">
        <v>3259</v>
      </c>
      <c r="F22" s="61">
        <v>0</v>
      </c>
      <c r="G22" s="109" t="s">
        <v>3259</v>
      </c>
      <c r="H22" s="109" t="s">
        <v>3259</v>
      </c>
      <c r="I22" s="60">
        <v>0</v>
      </c>
      <c r="J22" s="61">
        <v>0</v>
      </c>
      <c r="K22" s="109" t="s">
        <v>3259</v>
      </c>
      <c r="L22" s="61">
        <v>0</v>
      </c>
      <c r="M22" s="109" t="s">
        <v>3259</v>
      </c>
      <c r="N22" s="60">
        <v>0</v>
      </c>
      <c r="O22" s="60">
        <v>0</v>
      </c>
    </row>
    <row r="23" spans="1:15">
      <c r="A23" t="s">
        <v>177</v>
      </c>
      <c r="B23" t="s">
        <v>177</v>
      </c>
      <c r="C23" t="s">
        <v>177</v>
      </c>
      <c r="D23" s="109" t="s">
        <v>3259</v>
      </c>
      <c r="E23" s="109" t="s">
        <v>3259</v>
      </c>
      <c r="F23" s="57">
        <v>0</v>
      </c>
      <c r="G23" t="s">
        <v>177</v>
      </c>
      <c r="H23" s="58">
        <v>0</v>
      </c>
      <c r="I23" s="58">
        <v>0</v>
      </c>
      <c r="J23" s="57">
        <v>0</v>
      </c>
      <c r="K23" s="57">
        <v>0</v>
      </c>
      <c r="L23" s="57">
        <v>0</v>
      </c>
      <c r="M23" s="58">
        <v>0</v>
      </c>
      <c r="N23" s="58">
        <v>0</v>
      </c>
      <c r="O23" s="58">
        <v>0</v>
      </c>
    </row>
    <row r="24" spans="1:15">
      <c r="A24" s="59" t="s">
        <v>1895</v>
      </c>
      <c r="B24" s="108" t="s">
        <v>3259</v>
      </c>
      <c r="C24" s="109" t="s">
        <v>3259</v>
      </c>
      <c r="D24" s="109" t="s">
        <v>3259</v>
      </c>
      <c r="E24" s="109" t="s">
        <v>3259</v>
      </c>
      <c r="F24" s="61">
        <v>0</v>
      </c>
      <c r="G24" s="109" t="s">
        <v>3259</v>
      </c>
      <c r="H24" s="109" t="s">
        <v>3259</v>
      </c>
      <c r="I24" s="60">
        <v>0</v>
      </c>
      <c r="J24" s="61">
        <v>0</v>
      </c>
      <c r="K24" s="109" t="s">
        <v>3259</v>
      </c>
      <c r="L24" s="61">
        <v>0</v>
      </c>
      <c r="M24" s="109" t="s">
        <v>3259</v>
      </c>
      <c r="N24" s="60">
        <v>0</v>
      </c>
      <c r="O24" s="60">
        <v>0</v>
      </c>
    </row>
    <row r="25" spans="1:15">
      <c r="A25" t="s">
        <v>177</v>
      </c>
      <c r="B25" t="s">
        <v>177</v>
      </c>
      <c r="C25" t="s">
        <v>177</v>
      </c>
      <c r="D25" s="109" t="s">
        <v>3259</v>
      </c>
      <c r="E25" s="109" t="s">
        <v>3259</v>
      </c>
      <c r="F25" s="57">
        <v>0</v>
      </c>
      <c r="G25" t="s">
        <v>177</v>
      </c>
      <c r="H25" s="58">
        <v>0</v>
      </c>
      <c r="I25" s="58">
        <v>0</v>
      </c>
      <c r="J25" s="57">
        <v>0</v>
      </c>
      <c r="K25" s="57">
        <v>0</v>
      </c>
      <c r="L25" s="57">
        <v>0</v>
      </c>
      <c r="M25" s="58">
        <v>0</v>
      </c>
      <c r="N25" s="58">
        <v>0</v>
      </c>
      <c r="O25" s="58">
        <v>0</v>
      </c>
    </row>
    <row r="26" spans="1:15">
      <c r="A26" s="59" t="s">
        <v>810</v>
      </c>
      <c r="B26" s="108" t="s">
        <v>3259</v>
      </c>
      <c r="C26" s="109" t="s">
        <v>3259</v>
      </c>
      <c r="D26" s="109" t="s">
        <v>3259</v>
      </c>
      <c r="E26" s="109" t="s">
        <v>3259</v>
      </c>
      <c r="F26" s="61">
        <v>0</v>
      </c>
      <c r="G26" s="109" t="s">
        <v>3259</v>
      </c>
      <c r="H26" s="109" t="s">
        <v>3259</v>
      </c>
      <c r="I26" s="60">
        <v>0</v>
      </c>
      <c r="J26" s="61">
        <v>0</v>
      </c>
      <c r="K26" s="109" t="s">
        <v>3259</v>
      </c>
      <c r="L26" s="61">
        <v>0</v>
      </c>
      <c r="M26" s="109" t="s">
        <v>3259</v>
      </c>
      <c r="N26" s="60">
        <v>0</v>
      </c>
      <c r="O26" s="60">
        <v>0</v>
      </c>
    </row>
    <row r="27" spans="1:15">
      <c r="A27" t="s">
        <v>177</v>
      </c>
      <c r="B27" t="s">
        <v>177</v>
      </c>
      <c r="C27" t="s">
        <v>177</v>
      </c>
      <c r="D27" s="109" t="s">
        <v>3259</v>
      </c>
      <c r="E27" s="109" t="s">
        <v>3259</v>
      </c>
      <c r="F27" s="57">
        <v>0</v>
      </c>
      <c r="G27" t="s">
        <v>177</v>
      </c>
      <c r="H27" s="58">
        <v>0</v>
      </c>
      <c r="I27" s="58">
        <v>0</v>
      </c>
      <c r="J27" s="57">
        <v>0</v>
      </c>
      <c r="K27" s="57">
        <v>0</v>
      </c>
      <c r="L27" s="57">
        <v>0</v>
      </c>
      <c r="M27" s="58">
        <v>0</v>
      </c>
      <c r="N27" s="58">
        <v>0</v>
      </c>
      <c r="O27" s="58">
        <v>0</v>
      </c>
    </row>
    <row r="28" spans="1:15">
      <c r="A28" s="59" t="s">
        <v>183</v>
      </c>
      <c r="B28" s="108" t="s">
        <v>3259</v>
      </c>
      <c r="C28" s="109" t="s">
        <v>3259</v>
      </c>
      <c r="D28" s="109" t="s">
        <v>3259</v>
      </c>
      <c r="E28" s="109" t="s">
        <v>3259</v>
      </c>
      <c r="F28" s="61">
        <v>0</v>
      </c>
      <c r="G28" s="109" t="s">
        <v>3259</v>
      </c>
      <c r="H28" s="109" t="s">
        <v>3259</v>
      </c>
      <c r="I28" s="60">
        <v>0</v>
      </c>
      <c r="J28" s="61">
        <v>0</v>
      </c>
      <c r="K28" s="109" t="s">
        <v>3259</v>
      </c>
      <c r="L28" s="61">
        <v>0</v>
      </c>
      <c r="M28" s="109" t="s">
        <v>3259</v>
      </c>
      <c r="N28" s="60">
        <v>0</v>
      </c>
      <c r="O28" s="60">
        <v>0</v>
      </c>
    </row>
    <row r="29" spans="1:15">
      <c r="A29" s="59" t="s">
        <v>286</v>
      </c>
      <c r="B29" s="108" t="s">
        <v>3259</v>
      </c>
      <c r="C29" s="109" t="s">
        <v>3259</v>
      </c>
      <c r="D29" s="109" t="s">
        <v>3259</v>
      </c>
      <c r="E29" s="109" t="s">
        <v>3259</v>
      </c>
      <c r="F29" s="61">
        <v>0</v>
      </c>
      <c r="G29" s="109" t="s">
        <v>3259</v>
      </c>
      <c r="H29" s="109" t="s">
        <v>3259</v>
      </c>
      <c r="I29" s="60">
        <v>0</v>
      </c>
      <c r="J29" s="61">
        <v>0</v>
      </c>
      <c r="K29" s="109" t="s">
        <v>3259</v>
      </c>
      <c r="L29" s="61">
        <v>0</v>
      </c>
      <c r="M29" s="109" t="s">
        <v>3259</v>
      </c>
      <c r="N29" s="60">
        <v>0</v>
      </c>
      <c r="O29" s="60">
        <v>0</v>
      </c>
    </row>
    <row r="30" spans="1:15">
      <c r="A30" t="s">
        <v>177</v>
      </c>
      <c r="B30" t="s">
        <v>177</v>
      </c>
      <c r="C30" t="s">
        <v>177</v>
      </c>
      <c r="D30" s="109" t="s">
        <v>3259</v>
      </c>
      <c r="E30" s="109" t="s">
        <v>3259</v>
      </c>
      <c r="F30" s="57">
        <v>0</v>
      </c>
      <c r="G30" t="s">
        <v>177</v>
      </c>
      <c r="H30" s="58">
        <v>0</v>
      </c>
      <c r="I30" s="58">
        <v>0</v>
      </c>
      <c r="J30" s="57">
        <v>0</v>
      </c>
      <c r="K30" s="57">
        <v>0</v>
      </c>
      <c r="L30" s="57">
        <v>0</v>
      </c>
      <c r="M30" s="58">
        <v>0</v>
      </c>
      <c r="N30" s="58">
        <v>0</v>
      </c>
      <c r="O30" s="58">
        <v>0</v>
      </c>
    </row>
    <row r="31" spans="1:15">
      <c r="A31" s="59" t="s">
        <v>1896</v>
      </c>
      <c r="B31" s="108" t="s">
        <v>3259</v>
      </c>
      <c r="C31" s="109" t="s">
        <v>3259</v>
      </c>
      <c r="D31" s="109" t="s">
        <v>3259</v>
      </c>
      <c r="E31" s="109" t="s">
        <v>3259</v>
      </c>
      <c r="F31" s="61">
        <v>0</v>
      </c>
      <c r="G31" s="109" t="s">
        <v>3259</v>
      </c>
      <c r="H31" s="109" t="s">
        <v>3259</v>
      </c>
      <c r="I31" s="60">
        <v>0</v>
      </c>
      <c r="J31" s="61">
        <v>0</v>
      </c>
      <c r="K31" s="109" t="s">
        <v>3259</v>
      </c>
      <c r="L31" s="61">
        <v>0</v>
      </c>
      <c r="M31" s="109" t="s">
        <v>3259</v>
      </c>
      <c r="N31" s="60">
        <v>0</v>
      </c>
      <c r="O31" s="60">
        <v>0</v>
      </c>
    </row>
    <row r="32" spans="1:15">
      <c r="A32" t="s">
        <v>177</v>
      </c>
      <c r="B32" t="s">
        <v>177</v>
      </c>
      <c r="C32" t="s">
        <v>177</v>
      </c>
      <c r="D32" s="109" t="s">
        <v>3259</v>
      </c>
      <c r="E32" s="109" t="s">
        <v>3259</v>
      </c>
      <c r="F32" s="57">
        <v>0</v>
      </c>
      <c r="G32" t="s">
        <v>177</v>
      </c>
      <c r="H32" s="58">
        <v>0</v>
      </c>
      <c r="I32" s="58">
        <v>0</v>
      </c>
      <c r="J32" s="57">
        <v>0</v>
      </c>
      <c r="K32" s="57">
        <v>0</v>
      </c>
      <c r="L32" s="57">
        <v>0</v>
      </c>
      <c r="M32" s="58">
        <v>0</v>
      </c>
      <c r="N32" s="58">
        <v>0</v>
      </c>
      <c r="O32" s="58">
        <v>0</v>
      </c>
    </row>
    <row r="33" spans="1:15">
      <c r="A33" t="s">
        <v>294</v>
      </c>
      <c r="B33" s="108" t="s">
        <v>3259</v>
      </c>
      <c r="C33" s="109" t="s">
        <v>3259</v>
      </c>
      <c r="D33" s="109" t="s">
        <v>3259</v>
      </c>
      <c r="E33" s="109" t="s">
        <v>3259</v>
      </c>
      <c r="F33" s="109" t="s">
        <v>3259</v>
      </c>
      <c r="G33" s="109" t="s">
        <v>3259</v>
      </c>
      <c r="H33" s="109" t="s">
        <v>3259</v>
      </c>
      <c r="I33" s="109" t="s">
        <v>3259</v>
      </c>
      <c r="J33" s="109" t="s">
        <v>3259</v>
      </c>
      <c r="K33" s="109" t="s">
        <v>3259</v>
      </c>
      <c r="L33" s="109" t="s">
        <v>3259</v>
      </c>
      <c r="M33" s="109" t="s">
        <v>3259</v>
      </c>
      <c r="N33" s="109" t="s">
        <v>3259</v>
      </c>
      <c r="O33" s="109" t="s">
        <v>3259</v>
      </c>
    </row>
    <row r="34" spans="1:15">
      <c r="A34" t="s">
        <v>295</v>
      </c>
      <c r="B34" s="108" t="s">
        <v>3259</v>
      </c>
      <c r="C34" s="109" t="s">
        <v>3259</v>
      </c>
      <c r="D34" s="109" t="s">
        <v>3259</v>
      </c>
      <c r="E34" s="109" t="s">
        <v>3259</v>
      </c>
      <c r="F34" s="109" t="s">
        <v>3259</v>
      </c>
      <c r="G34" s="109" t="s">
        <v>3259</v>
      </c>
      <c r="H34" s="109" t="s">
        <v>3259</v>
      </c>
      <c r="I34" s="109" t="s">
        <v>3259</v>
      </c>
      <c r="J34" s="109" t="s">
        <v>3259</v>
      </c>
      <c r="K34" s="109" t="s">
        <v>3259</v>
      </c>
      <c r="L34" s="109" t="s">
        <v>3259</v>
      </c>
      <c r="M34" s="109" t="s">
        <v>3259</v>
      </c>
      <c r="N34" s="109" t="s">
        <v>3259</v>
      </c>
      <c r="O34" s="109" t="s">
        <v>3259</v>
      </c>
    </row>
    <row r="35" spans="1:15">
      <c r="A35" t="s">
        <v>296</v>
      </c>
      <c r="B35" s="108" t="s">
        <v>3259</v>
      </c>
      <c r="C35" s="109" t="s">
        <v>3259</v>
      </c>
      <c r="D35" s="109" t="s">
        <v>3259</v>
      </c>
      <c r="E35" s="109" t="s">
        <v>3259</v>
      </c>
      <c r="F35" s="109" t="s">
        <v>3259</v>
      </c>
      <c r="G35" s="109" t="s">
        <v>3259</v>
      </c>
      <c r="H35" s="109" t="s">
        <v>3259</v>
      </c>
      <c r="I35" s="109" t="s">
        <v>3259</v>
      </c>
      <c r="J35" s="109" t="s">
        <v>3259</v>
      </c>
      <c r="K35" s="109" t="s">
        <v>3259</v>
      </c>
      <c r="L35" s="109" t="s">
        <v>3259</v>
      </c>
      <c r="M35" s="109" t="s">
        <v>3259</v>
      </c>
      <c r="N35" s="109" t="s">
        <v>3259</v>
      </c>
      <c r="O35" s="109" t="s">
        <v>3259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A1:AY1048576 BA1:XFD1048576 AZ1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50" width="9.140625" style="14" hidden="1"/>
    <col min="51" max="52" width="0" style="14" hidden="1"/>
    <col min="53" max="16384" width="9.140625" style="14" hidden="1"/>
  </cols>
  <sheetData>
    <row r="1" spans="1:20">
      <c r="A1" s="2" t="s">
        <v>0</v>
      </c>
      <c r="B1" s="64" t="s">
        <v>3258</v>
      </c>
      <c r="D1" s="14"/>
      <c r="E1" s="14"/>
    </row>
    <row r="2" spans="1:20">
      <c r="A2" s="2" t="s">
        <v>1</v>
      </c>
      <c r="B2" s="10" t="s">
        <v>2529</v>
      </c>
      <c r="D2" s="14"/>
      <c r="E2" s="14"/>
    </row>
    <row r="3" spans="1:20">
      <c r="A3" s="2" t="s">
        <v>2</v>
      </c>
      <c r="B3" s="65" t="s">
        <v>2530</v>
      </c>
      <c r="D3" s="14"/>
      <c r="E3" s="14"/>
    </row>
    <row r="4" spans="1:20">
      <c r="A4" s="2" t="s">
        <v>3</v>
      </c>
      <c r="B4" s="66" t="s">
        <v>165</v>
      </c>
      <c r="D4" s="14"/>
      <c r="E4" s="14"/>
    </row>
    <row r="5" spans="1:20" ht="18.75">
      <c r="A5" s="84" t="s">
        <v>78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</row>
    <row r="6" spans="1:20" s="16" customFormat="1">
      <c r="A6" s="34" t="s">
        <v>92</v>
      </c>
      <c r="B6" s="35" t="s">
        <v>46</v>
      </c>
      <c r="C6" s="35" t="s">
        <v>117</v>
      </c>
      <c r="D6" s="35" t="s">
        <v>47</v>
      </c>
      <c r="E6" s="35" t="s">
        <v>80</v>
      </c>
      <c r="F6" s="35" t="s">
        <v>48</v>
      </c>
      <c r="G6" s="35" t="s">
        <v>49</v>
      </c>
      <c r="H6" s="35" t="s">
        <v>67</v>
      </c>
      <c r="I6" s="35" t="s">
        <v>68</v>
      </c>
      <c r="J6" s="35" t="s">
        <v>50</v>
      </c>
      <c r="K6" s="35" t="s">
        <v>51</v>
      </c>
      <c r="L6" s="116" t="s">
        <v>52</v>
      </c>
      <c r="M6" s="35" t="s">
        <v>155</v>
      </c>
      <c r="N6" s="35" t="s">
        <v>156</v>
      </c>
      <c r="O6" s="35" t="s">
        <v>5</v>
      </c>
      <c r="P6" s="35" t="s">
        <v>69</v>
      </c>
      <c r="Q6" s="35" t="s">
        <v>54</v>
      </c>
      <c r="R6" s="36" t="s">
        <v>151</v>
      </c>
      <c r="T6" s="14"/>
    </row>
    <row r="7" spans="1:20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02" t="s">
        <v>3259</v>
      </c>
      <c r="G7" s="102" t="s">
        <v>3259</v>
      </c>
      <c r="H7" s="22" t="s">
        <v>70</v>
      </c>
      <c r="I7" s="22" t="s">
        <v>71</v>
      </c>
      <c r="J7" s="102" t="s">
        <v>3259</v>
      </c>
      <c r="K7" s="22" t="s">
        <v>7</v>
      </c>
      <c r="L7" s="22" t="s">
        <v>7</v>
      </c>
      <c r="M7" s="22" t="s">
        <v>152</v>
      </c>
      <c r="N7" s="102" t="s">
        <v>3259</v>
      </c>
      <c r="O7" s="22" t="s">
        <v>6</v>
      </c>
      <c r="P7" s="22" t="s">
        <v>7</v>
      </c>
      <c r="Q7" s="22" t="s">
        <v>7</v>
      </c>
      <c r="R7" s="23" t="s">
        <v>7</v>
      </c>
    </row>
    <row r="8" spans="1:20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5" t="s">
        <v>81</v>
      </c>
      <c r="R8" s="25" t="s">
        <v>82</v>
      </c>
      <c r="S8" s="26"/>
    </row>
    <row r="9" spans="1:20" s="18" customFormat="1" ht="20.25">
      <c r="A9" s="19" t="s">
        <v>84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104" t="s">
        <v>3259</v>
      </c>
      <c r="H9" s="104" t="s">
        <v>3259</v>
      </c>
      <c r="I9" s="55">
        <v>0.66</v>
      </c>
      <c r="J9" s="104" t="s">
        <v>3259</v>
      </c>
      <c r="K9" s="104" t="s">
        <v>3259</v>
      </c>
      <c r="L9" s="56">
        <v>6.3600000000000004E-2</v>
      </c>
      <c r="M9" s="55">
        <v>84.44</v>
      </c>
      <c r="N9" s="104" t="s">
        <v>3259</v>
      </c>
      <c r="O9" s="55">
        <v>0.30626387999999999</v>
      </c>
      <c r="P9" s="104" t="s">
        <v>3259</v>
      </c>
      <c r="Q9" s="56">
        <v>1</v>
      </c>
      <c r="R9" s="56">
        <v>0</v>
      </c>
      <c r="S9" s="26"/>
    </row>
    <row r="10" spans="1:20">
      <c r="A10" s="59" t="s">
        <v>172</v>
      </c>
      <c r="B10" s="108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109" t="s">
        <v>3259</v>
      </c>
      <c r="H10" s="109" t="s">
        <v>3259</v>
      </c>
      <c r="I10" s="61">
        <v>0.66</v>
      </c>
      <c r="J10" s="109" t="s">
        <v>3259</v>
      </c>
      <c r="K10" s="109" t="s">
        <v>3259</v>
      </c>
      <c r="L10" s="60">
        <v>6.3600000000000004E-2</v>
      </c>
      <c r="M10" s="61">
        <v>84.44</v>
      </c>
      <c r="N10" s="109" t="s">
        <v>3259</v>
      </c>
      <c r="O10" s="61">
        <v>0.30626387999999999</v>
      </c>
      <c r="P10" s="109" t="s">
        <v>3259</v>
      </c>
      <c r="Q10" s="60">
        <v>1</v>
      </c>
      <c r="R10" s="60">
        <v>0</v>
      </c>
    </row>
    <row r="11" spans="1:20">
      <c r="A11" s="59" t="s">
        <v>1897</v>
      </c>
      <c r="B11" s="108" t="s">
        <v>3259</v>
      </c>
      <c r="C11" s="109" t="s">
        <v>3259</v>
      </c>
      <c r="D11" s="109" t="s">
        <v>3259</v>
      </c>
      <c r="E11" s="109" t="s">
        <v>3259</v>
      </c>
      <c r="F11" s="109" t="s">
        <v>3259</v>
      </c>
      <c r="G11" s="109" t="s">
        <v>3259</v>
      </c>
      <c r="H11" s="109" t="s">
        <v>3259</v>
      </c>
      <c r="I11" s="61">
        <v>0</v>
      </c>
      <c r="J11" s="109" t="s">
        <v>3259</v>
      </c>
      <c r="K11" s="109" t="s">
        <v>3259</v>
      </c>
      <c r="L11" s="60">
        <v>0</v>
      </c>
      <c r="M11" s="61">
        <v>0</v>
      </c>
      <c r="N11" s="109" t="s">
        <v>3259</v>
      </c>
      <c r="O11" s="61">
        <v>0</v>
      </c>
      <c r="P11" s="109" t="s">
        <v>3259</v>
      </c>
      <c r="Q11" s="60">
        <v>0</v>
      </c>
      <c r="R11" s="60">
        <v>0</v>
      </c>
    </row>
    <row r="12" spans="1:20">
      <c r="A12" t="s">
        <v>177</v>
      </c>
      <c r="B12" t="s">
        <v>177</v>
      </c>
      <c r="C12" s="109" t="s">
        <v>3259</v>
      </c>
      <c r="D12" s="109" t="s">
        <v>3259</v>
      </c>
      <c r="E12" t="s">
        <v>177</v>
      </c>
      <c r="F12" t="s">
        <v>177</v>
      </c>
      <c r="G12" s="109" t="s">
        <v>3259</v>
      </c>
      <c r="H12" s="109" t="s">
        <v>3259</v>
      </c>
      <c r="I12" s="57">
        <v>0</v>
      </c>
      <c r="J12" t="s">
        <v>177</v>
      </c>
      <c r="K12" s="58">
        <v>0</v>
      </c>
      <c r="L12" s="58">
        <v>0</v>
      </c>
      <c r="M12" s="57">
        <v>0</v>
      </c>
      <c r="N12" s="57">
        <v>0</v>
      </c>
      <c r="O12" s="57">
        <v>0</v>
      </c>
      <c r="P12" s="58">
        <v>0</v>
      </c>
      <c r="Q12" s="58">
        <v>0</v>
      </c>
      <c r="R12" s="58">
        <v>0</v>
      </c>
    </row>
    <row r="13" spans="1:20">
      <c r="A13" s="59" t="s">
        <v>1898</v>
      </c>
      <c r="B13" s="108" t="s">
        <v>3259</v>
      </c>
      <c r="C13" s="109" t="s">
        <v>3259</v>
      </c>
      <c r="D13" s="109" t="s">
        <v>3259</v>
      </c>
      <c r="E13" s="109" t="s">
        <v>3259</v>
      </c>
      <c r="F13" s="109" t="s">
        <v>3259</v>
      </c>
      <c r="G13" s="109" t="s">
        <v>3259</v>
      </c>
      <c r="H13" s="109" t="s">
        <v>3259</v>
      </c>
      <c r="I13" s="61">
        <v>0</v>
      </c>
      <c r="J13" s="109" t="s">
        <v>3259</v>
      </c>
      <c r="K13" s="109" t="s">
        <v>3259</v>
      </c>
      <c r="L13" s="60">
        <v>0</v>
      </c>
      <c r="M13" s="61">
        <v>0</v>
      </c>
      <c r="N13" s="109" t="s">
        <v>3259</v>
      </c>
      <c r="O13" s="61">
        <v>0</v>
      </c>
      <c r="P13" s="109" t="s">
        <v>3259</v>
      </c>
      <c r="Q13" s="60">
        <v>0</v>
      </c>
      <c r="R13" s="60">
        <v>0</v>
      </c>
    </row>
    <row r="14" spans="1:20">
      <c r="A14" t="s">
        <v>177</v>
      </c>
      <c r="B14" t="s">
        <v>177</v>
      </c>
      <c r="C14" s="109" t="s">
        <v>3259</v>
      </c>
      <c r="D14" s="109" t="s">
        <v>3259</v>
      </c>
      <c r="E14" t="s">
        <v>177</v>
      </c>
      <c r="F14" t="s">
        <v>177</v>
      </c>
      <c r="G14" s="109" t="s">
        <v>3259</v>
      </c>
      <c r="H14" s="109" t="s">
        <v>3259</v>
      </c>
      <c r="I14" s="57">
        <v>0</v>
      </c>
      <c r="J14" t="s">
        <v>177</v>
      </c>
      <c r="K14" s="58">
        <v>0</v>
      </c>
      <c r="L14" s="58">
        <v>0</v>
      </c>
      <c r="M14" s="57">
        <v>0</v>
      </c>
      <c r="N14" s="57">
        <v>0</v>
      </c>
      <c r="O14" s="57">
        <v>0</v>
      </c>
      <c r="P14" s="58">
        <v>0</v>
      </c>
      <c r="Q14" s="58">
        <v>0</v>
      </c>
      <c r="R14" s="58">
        <v>0</v>
      </c>
    </row>
    <row r="15" spans="1:20">
      <c r="A15" s="59" t="s">
        <v>299</v>
      </c>
      <c r="B15" s="108" t="s">
        <v>3259</v>
      </c>
      <c r="C15" s="109" t="s">
        <v>3259</v>
      </c>
      <c r="D15" s="109" t="s">
        <v>3259</v>
      </c>
      <c r="E15" s="109" t="s">
        <v>3259</v>
      </c>
      <c r="F15" s="109" t="s">
        <v>3259</v>
      </c>
      <c r="G15" s="109" t="s">
        <v>3259</v>
      </c>
      <c r="H15" s="109" t="s">
        <v>3259</v>
      </c>
      <c r="I15" s="61">
        <v>0.66</v>
      </c>
      <c r="J15" s="109" t="s">
        <v>3259</v>
      </c>
      <c r="K15" s="109" t="s">
        <v>3259</v>
      </c>
      <c r="L15" s="60">
        <v>6.3600000000000004E-2</v>
      </c>
      <c r="M15" s="61">
        <v>84.44</v>
      </c>
      <c r="N15" s="109" t="s">
        <v>3259</v>
      </c>
      <c r="O15" s="61">
        <v>0.30626387999999999</v>
      </c>
      <c r="P15" s="109" t="s">
        <v>3259</v>
      </c>
      <c r="Q15" s="60">
        <v>1</v>
      </c>
      <c r="R15" s="60">
        <v>0</v>
      </c>
    </row>
    <row r="16" spans="1:20">
      <c r="A16" t="s">
        <v>1899</v>
      </c>
      <c r="B16" t="s">
        <v>1900</v>
      </c>
      <c r="C16" t="s">
        <v>108</v>
      </c>
      <c r="D16" t="s">
        <v>809</v>
      </c>
      <c r="E16" t="s">
        <v>673</v>
      </c>
      <c r="F16" t="s">
        <v>633</v>
      </c>
      <c r="G16" t="s">
        <v>175</v>
      </c>
      <c r="H16" t="s">
        <v>755</v>
      </c>
      <c r="I16" s="57">
        <v>0.66</v>
      </c>
      <c r="J16" t="s">
        <v>100</v>
      </c>
      <c r="K16" s="58">
        <v>6.3500000000000001E-2</v>
      </c>
      <c r="L16" s="58">
        <v>6.3600000000000004E-2</v>
      </c>
      <c r="M16" s="57">
        <v>84.44</v>
      </c>
      <c r="N16" s="57">
        <v>100</v>
      </c>
      <c r="O16" s="57">
        <v>0.30626387999999999</v>
      </c>
      <c r="P16" s="58">
        <v>0</v>
      </c>
      <c r="Q16" s="58">
        <v>1</v>
      </c>
      <c r="R16" s="58">
        <v>0</v>
      </c>
    </row>
    <row r="17" spans="1:18">
      <c r="A17" s="59" t="s">
        <v>810</v>
      </c>
      <c r="B17" s="108" t="s">
        <v>3259</v>
      </c>
      <c r="C17" s="109" t="s">
        <v>3259</v>
      </c>
      <c r="D17" s="109" t="s">
        <v>3259</v>
      </c>
      <c r="E17" s="109" t="s">
        <v>3259</v>
      </c>
      <c r="F17" s="109" t="s">
        <v>3259</v>
      </c>
      <c r="G17" s="109" t="s">
        <v>3259</v>
      </c>
      <c r="H17" s="109" t="s">
        <v>3259</v>
      </c>
      <c r="I17" s="61">
        <v>0</v>
      </c>
      <c r="J17" s="109" t="s">
        <v>3259</v>
      </c>
      <c r="K17" s="109" t="s">
        <v>3259</v>
      </c>
      <c r="L17" s="60">
        <v>0</v>
      </c>
      <c r="M17" s="61">
        <v>0</v>
      </c>
      <c r="N17" s="109" t="s">
        <v>3259</v>
      </c>
      <c r="O17" s="61">
        <v>0</v>
      </c>
      <c r="P17" s="109" t="s">
        <v>3259</v>
      </c>
      <c r="Q17" s="60">
        <v>0</v>
      </c>
      <c r="R17" s="60">
        <v>0</v>
      </c>
    </row>
    <row r="18" spans="1:18">
      <c r="A18" t="s">
        <v>177</v>
      </c>
      <c r="B18" t="s">
        <v>177</v>
      </c>
      <c r="C18" s="109" t="s">
        <v>3259</v>
      </c>
      <c r="D18" s="109" t="s">
        <v>3259</v>
      </c>
      <c r="E18" t="s">
        <v>177</v>
      </c>
      <c r="F18" t="s">
        <v>177</v>
      </c>
      <c r="G18" s="109" t="s">
        <v>3259</v>
      </c>
      <c r="H18" s="109" t="s">
        <v>3259</v>
      </c>
      <c r="I18" s="57">
        <v>0</v>
      </c>
      <c r="J18" t="s">
        <v>177</v>
      </c>
      <c r="K18" s="58">
        <v>0</v>
      </c>
      <c r="L18" s="58">
        <v>0</v>
      </c>
      <c r="M18" s="57">
        <v>0</v>
      </c>
      <c r="N18" s="57">
        <v>0</v>
      </c>
      <c r="O18" s="57">
        <v>0</v>
      </c>
      <c r="P18" s="58">
        <v>0</v>
      </c>
      <c r="Q18" s="58">
        <v>0</v>
      </c>
      <c r="R18" s="58">
        <v>0</v>
      </c>
    </row>
    <row r="19" spans="1:18">
      <c r="A19" s="59" t="s">
        <v>183</v>
      </c>
      <c r="B19" s="108" t="s">
        <v>3259</v>
      </c>
      <c r="C19" s="109" t="s">
        <v>3259</v>
      </c>
      <c r="D19" s="109" t="s">
        <v>3259</v>
      </c>
      <c r="E19" s="109" t="s">
        <v>3259</v>
      </c>
      <c r="F19" s="109" t="s">
        <v>3259</v>
      </c>
      <c r="G19" s="109" t="s">
        <v>3259</v>
      </c>
      <c r="H19" s="109" t="s">
        <v>3259</v>
      </c>
      <c r="I19" s="61">
        <v>0</v>
      </c>
      <c r="J19" s="109" t="s">
        <v>3259</v>
      </c>
      <c r="K19" s="109" t="s">
        <v>3259</v>
      </c>
      <c r="L19" s="60">
        <v>0</v>
      </c>
      <c r="M19" s="61">
        <v>0</v>
      </c>
      <c r="N19" s="109" t="s">
        <v>3259</v>
      </c>
      <c r="O19" s="61">
        <v>0</v>
      </c>
      <c r="P19" s="109" t="s">
        <v>3259</v>
      </c>
      <c r="Q19" s="60">
        <v>0</v>
      </c>
      <c r="R19" s="60">
        <v>0</v>
      </c>
    </row>
    <row r="20" spans="1:18">
      <c r="A20" s="59" t="s">
        <v>1901</v>
      </c>
      <c r="B20" s="108" t="s">
        <v>3259</v>
      </c>
      <c r="C20" s="109" t="s">
        <v>3259</v>
      </c>
      <c r="D20" s="109" t="s">
        <v>3259</v>
      </c>
      <c r="E20" s="109" t="s">
        <v>3259</v>
      </c>
      <c r="F20" s="109" t="s">
        <v>3259</v>
      </c>
      <c r="G20" s="109" t="s">
        <v>3259</v>
      </c>
      <c r="H20" s="109" t="s">
        <v>3259</v>
      </c>
      <c r="I20" s="61">
        <v>0</v>
      </c>
      <c r="J20" s="109" t="s">
        <v>3259</v>
      </c>
      <c r="K20" s="109" t="s">
        <v>3259</v>
      </c>
      <c r="L20" s="60">
        <v>0</v>
      </c>
      <c r="M20" s="61">
        <v>0</v>
      </c>
      <c r="N20" s="109" t="s">
        <v>3259</v>
      </c>
      <c r="O20" s="61">
        <v>0</v>
      </c>
      <c r="P20" s="109" t="s">
        <v>3259</v>
      </c>
      <c r="Q20" s="60">
        <v>0</v>
      </c>
      <c r="R20" s="60">
        <v>0</v>
      </c>
    </row>
    <row r="21" spans="1:18">
      <c r="A21" t="s">
        <v>177</v>
      </c>
      <c r="B21" t="s">
        <v>177</v>
      </c>
      <c r="C21" s="109" t="s">
        <v>3259</v>
      </c>
      <c r="D21" s="109" t="s">
        <v>3259</v>
      </c>
      <c r="E21" t="s">
        <v>177</v>
      </c>
      <c r="F21" t="s">
        <v>177</v>
      </c>
      <c r="G21" s="109" t="s">
        <v>3259</v>
      </c>
      <c r="H21" s="109" t="s">
        <v>3259</v>
      </c>
      <c r="I21" s="57">
        <v>0</v>
      </c>
      <c r="J21" t="s">
        <v>177</v>
      </c>
      <c r="K21" s="58">
        <v>0</v>
      </c>
      <c r="L21" s="58">
        <v>0</v>
      </c>
      <c r="M21" s="57">
        <v>0</v>
      </c>
      <c r="N21" s="57">
        <v>0</v>
      </c>
      <c r="O21" s="57">
        <v>0</v>
      </c>
      <c r="P21" s="58">
        <v>0</v>
      </c>
      <c r="Q21" s="58">
        <v>0</v>
      </c>
      <c r="R21" s="58">
        <v>0</v>
      </c>
    </row>
    <row r="22" spans="1:18">
      <c r="A22" s="59" t="s">
        <v>1902</v>
      </c>
      <c r="B22" s="108" t="s">
        <v>3259</v>
      </c>
      <c r="C22" s="109" t="s">
        <v>3259</v>
      </c>
      <c r="D22" s="109" t="s">
        <v>3259</v>
      </c>
      <c r="E22" s="109" t="s">
        <v>3259</v>
      </c>
      <c r="F22" s="109" t="s">
        <v>3259</v>
      </c>
      <c r="G22" s="109" t="s">
        <v>3259</v>
      </c>
      <c r="H22" s="109" t="s">
        <v>3259</v>
      </c>
      <c r="I22" s="61">
        <v>0</v>
      </c>
      <c r="J22" s="109" t="s">
        <v>3259</v>
      </c>
      <c r="K22" s="109" t="s">
        <v>3259</v>
      </c>
      <c r="L22" s="60">
        <v>0</v>
      </c>
      <c r="M22" s="61">
        <v>0</v>
      </c>
      <c r="N22" s="109" t="s">
        <v>3259</v>
      </c>
      <c r="O22" s="61">
        <v>0</v>
      </c>
      <c r="P22" s="109" t="s">
        <v>3259</v>
      </c>
      <c r="Q22" s="60">
        <v>0</v>
      </c>
      <c r="R22" s="60">
        <v>0</v>
      </c>
    </row>
    <row r="23" spans="1:18">
      <c r="A23" t="s">
        <v>177</v>
      </c>
      <c r="B23" t="s">
        <v>177</v>
      </c>
      <c r="C23" s="109" t="s">
        <v>3259</v>
      </c>
      <c r="D23" s="109" t="s">
        <v>3259</v>
      </c>
      <c r="E23" t="s">
        <v>177</v>
      </c>
      <c r="F23" t="s">
        <v>177</v>
      </c>
      <c r="G23" s="109" t="s">
        <v>3259</v>
      </c>
      <c r="H23" s="109" t="s">
        <v>3259</v>
      </c>
      <c r="I23" s="57">
        <v>0</v>
      </c>
      <c r="J23" t="s">
        <v>177</v>
      </c>
      <c r="K23" s="58">
        <v>0</v>
      </c>
      <c r="L23" s="58">
        <v>0</v>
      </c>
      <c r="M23" s="57">
        <v>0</v>
      </c>
      <c r="N23" s="57">
        <v>0</v>
      </c>
      <c r="O23" s="57">
        <v>0</v>
      </c>
      <c r="P23" s="58">
        <v>0</v>
      </c>
      <c r="Q23" s="58">
        <v>0</v>
      </c>
      <c r="R23" s="58">
        <v>0</v>
      </c>
    </row>
    <row r="24" spans="1:18">
      <c r="A24" t="s">
        <v>185</v>
      </c>
      <c r="B24" s="108" t="s">
        <v>3259</v>
      </c>
      <c r="C24" s="109" t="s">
        <v>3259</v>
      </c>
      <c r="D24" s="109" t="s">
        <v>3259</v>
      </c>
      <c r="E24" s="109" t="s">
        <v>3259</v>
      </c>
      <c r="F24" s="109" t="s">
        <v>3259</v>
      </c>
      <c r="G24" s="109" t="s">
        <v>3259</v>
      </c>
      <c r="H24" s="109" t="s">
        <v>3259</v>
      </c>
      <c r="I24" s="109" t="s">
        <v>3259</v>
      </c>
      <c r="J24" s="109" t="s">
        <v>3259</v>
      </c>
      <c r="K24" s="109" t="s">
        <v>3259</v>
      </c>
      <c r="L24" s="109" t="s">
        <v>3259</v>
      </c>
      <c r="M24" s="109" t="s">
        <v>3259</v>
      </c>
      <c r="N24" s="109" t="s">
        <v>3259</v>
      </c>
      <c r="O24" s="109" t="s">
        <v>3259</v>
      </c>
      <c r="P24" s="109" t="s">
        <v>3259</v>
      </c>
      <c r="Q24" s="109" t="s">
        <v>3259</v>
      </c>
      <c r="R24" s="109" t="s">
        <v>3259</v>
      </c>
    </row>
    <row r="25" spans="1:18">
      <c r="A25" t="s">
        <v>294</v>
      </c>
      <c r="B25" s="108" t="s">
        <v>3259</v>
      </c>
      <c r="C25" s="109" t="s">
        <v>3259</v>
      </c>
      <c r="D25" s="109" t="s">
        <v>3259</v>
      </c>
      <c r="E25" s="109" t="s">
        <v>3259</v>
      </c>
      <c r="F25" s="109" t="s">
        <v>3259</v>
      </c>
      <c r="G25" s="109" t="s">
        <v>3259</v>
      </c>
      <c r="H25" s="109" t="s">
        <v>3259</v>
      </c>
      <c r="I25" s="109" t="s">
        <v>3259</v>
      </c>
      <c r="J25" s="109" t="s">
        <v>3259</v>
      </c>
      <c r="K25" s="109" t="s">
        <v>3259</v>
      </c>
      <c r="L25" s="109" t="s">
        <v>3259</v>
      </c>
      <c r="M25" s="109" t="s">
        <v>3259</v>
      </c>
      <c r="N25" s="109" t="s">
        <v>3259</v>
      </c>
      <c r="O25" s="109" t="s">
        <v>3259</v>
      </c>
      <c r="P25" s="109" t="s">
        <v>3259</v>
      </c>
      <c r="Q25" s="109" t="s">
        <v>3259</v>
      </c>
      <c r="R25" s="109" t="s">
        <v>3259</v>
      </c>
    </row>
    <row r="26" spans="1:18">
      <c r="A26" t="s">
        <v>295</v>
      </c>
      <c r="B26" s="108" t="s">
        <v>3259</v>
      </c>
      <c r="C26" s="109" t="s">
        <v>3259</v>
      </c>
      <c r="D26" s="109" t="s">
        <v>3259</v>
      </c>
      <c r="E26" s="109" t="s">
        <v>3259</v>
      </c>
      <c r="F26" s="109" t="s">
        <v>3259</v>
      </c>
      <c r="G26" s="109" t="s">
        <v>3259</v>
      </c>
      <c r="H26" s="109" t="s">
        <v>3259</v>
      </c>
      <c r="I26" s="109" t="s">
        <v>3259</v>
      </c>
      <c r="J26" s="109" t="s">
        <v>3259</v>
      </c>
      <c r="K26" s="109" t="s">
        <v>3259</v>
      </c>
      <c r="L26" s="109" t="s">
        <v>3259</v>
      </c>
      <c r="M26" s="109" t="s">
        <v>3259</v>
      </c>
      <c r="N26" s="109" t="s">
        <v>3259</v>
      </c>
      <c r="O26" s="109" t="s">
        <v>3259</v>
      </c>
      <c r="P26" s="109" t="s">
        <v>3259</v>
      </c>
      <c r="Q26" s="109" t="s">
        <v>3259</v>
      </c>
      <c r="R26" s="109" t="s">
        <v>3259</v>
      </c>
    </row>
    <row r="27" spans="1:18">
      <c r="A27" t="s">
        <v>296</v>
      </c>
      <c r="B27" s="108" t="s">
        <v>3259</v>
      </c>
      <c r="C27" s="109" t="s">
        <v>3259</v>
      </c>
      <c r="D27" s="109" t="s">
        <v>3259</v>
      </c>
      <c r="E27" s="109" t="s">
        <v>3259</v>
      </c>
      <c r="F27" s="109" t="s">
        <v>3259</v>
      </c>
      <c r="G27" s="109" t="s">
        <v>3259</v>
      </c>
      <c r="H27" s="109" t="s">
        <v>3259</v>
      </c>
      <c r="I27" s="109" t="s">
        <v>3259</v>
      </c>
      <c r="J27" s="109" t="s">
        <v>3259</v>
      </c>
      <c r="K27" s="109" t="s">
        <v>3259</v>
      </c>
      <c r="L27" s="109" t="s">
        <v>3259</v>
      </c>
      <c r="M27" s="109" t="s">
        <v>3259</v>
      </c>
      <c r="N27" s="109" t="s">
        <v>3259</v>
      </c>
      <c r="O27" s="109" t="s">
        <v>3259</v>
      </c>
      <c r="P27" s="109" t="s">
        <v>3259</v>
      </c>
      <c r="Q27" s="109" t="s">
        <v>3259</v>
      </c>
      <c r="R27" s="109" t="s">
        <v>3259</v>
      </c>
    </row>
    <row r="28" spans="1:18" hidden="1"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A365" s="14"/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6"/>
      <c r="C367" s="14"/>
      <c r="D367" s="14"/>
      <c r="E367" s="14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50" width="9.140625" style="14" hidden="1"/>
    <col min="51" max="52" width="0" style="14" hidden="1"/>
    <col min="53" max="16384" width="9.140625" style="14" hidden="1"/>
  </cols>
  <sheetData>
    <row r="1" spans="1:20">
      <c r="A1" s="2" t="s">
        <v>0</v>
      </c>
      <c r="B1" s="64" t="s">
        <v>3258</v>
      </c>
      <c r="D1" s="14"/>
    </row>
    <row r="2" spans="1:20">
      <c r="A2" s="2" t="s">
        <v>1</v>
      </c>
      <c r="B2" s="10" t="s">
        <v>2529</v>
      </c>
      <c r="D2" s="14"/>
    </row>
    <row r="3" spans="1:20">
      <c r="A3" s="2" t="s">
        <v>2</v>
      </c>
      <c r="B3" s="65" t="s">
        <v>2530</v>
      </c>
      <c r="D3" s="14"/>
    </row>
    <row r="4" spans="1:20">
      <c r="A4" s="2" t="s">
        <v>3</v>
      </c>
      <c r="B4" s="66" t="s">
        <v>165</v>
      </c>
      <c r="D4" s="14"/>
    </row>
    <row r="5" spans="1:20" ht="18.75">
      <c r="A5" s="84" t="s">
        <v>85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</row>
    <row r="6" spans="1:20" s="16" customFormat="1">
      <c r="A6" s="34" t="s">
        <v>92</v>
      </c>
      <c r="B6" s="35" t="s">
        <v>46</v>
      </c>
      <c r="C6" s="35" t="s">
        <v>117</v>
      </c>
      <c r="D6" s="35" t="s">
        <v>47</v>
      </c>
      <c r="E6" s="35" t="s">
        <v>80</v>
      </c>
      <c r="F6" s="35" t="s">
        <v>48</v>
      </c>
      <c r="G6" s="35" t="s">
        <v>49</v>
      </c>
      <c r="H6" s="35" t="s">
        <v>67</v>
      </c>
      <c r="I6" s="35" t="s">
        <v>68</v>
      </c>
      <c r="J6" s="35" t="s">
        <v>50</v>
      </c>
      <c r="K6" s="35" t="s">
        <v>51</v>
      </c>
      <c r="L6" s="116" t="s">
        <v>52</v>
      </c>
      <c r="M6" s="116" t="s">
        <v>155</v>
      </c>
      <c r="N6" s="35" t="s">
        <v>156</v>
      </c>
      <c r="O6" s="35" t="s">
        <v>5</v>
      </c>
      <c r="P6" s="35" t="s">
        <v>69</v>
      </c>
      <c r="Q6" s="35" t="s">
        <v>54</v>
      </c>
      <c r="R6" s="36" t="s">
        <v>151</v>
      </c>
      <c r="T6" s="14"/>
    </row>
    <row r="7" spans="1:20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02" t="s">
        <v>3259</v>
      </c>
      <c r="G7" s="102" t="s">
        <v>3259</v>
      </c>
      <c r="H7" s="22" t="s">
        <v>70</v>
      </c>
      <c r="I7" s="22" t="s">
        <v>71</v>
      </c>
      <c r="J7" s="102" t="s">
        <v>3259</v>
      </c>
      <c r="K7" s="22" t="s">
        <v>7</v>
      </c>
      <c r="L7" s="22" t="s">
        <v>7</v>
      </c>
      <c r="M7" s="22" t="s">
        <v>152</v>
      </c>
      <c r="N7" s="102" t="s">
        <v>3259</v>
      </c>
      <c r="O7" s="22" t="s">
        <v>6</v>
      </c>
      <c r="P7" s="22" t="s">
        <v>7</v>
      </c>
      <c r="Q7" s="22" t="s">
        <v>7</v>
      </c>
      <c r="R7" s="23" t="s">
        <v>7</v>
      </c>
    </row>
    <row r="8" spans="1:20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5" t="s">
        <v>81</v>
      </c>
      <c r="R8" s="25" t="s">
        <v>82</v>
      </c>
      <c r="S8" s="26"/>
    </row>
    <row r="9" spans="1:20" s="18" customFormat="1" ht="20.25">
      <c r="A9" s="19" t="s">
        <v>118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104" t="s">
        <v>3259</v>
      </c>
      <c r="H9" s="104" t="s">
        <v>3259</v>
      </c>
      <c r="I9" s="55">
        <v>0.44</v>
      </c>
      <c r="J9" s="104" t="s">
        <v>3259</v>
      </c>
      <c r="K9" s="104" t="s">
        <v>3259</v>
      </c>
      <c r="L9" s="56">
        <v>3.5999999999999999E-3</v>
      </c>
      <c r="M9" s="55">
        <v>58526.37</v>
      </c>
      <c r="N9" s="104" t="s">
        <v>3259</v>
      </c>
      <c r="O9" s="55">
        <v>35.897769297571301</v>
      </c>
      <c r="P9" s="104" t="s">
        <v>3259</v>
      </c>
      <c r="Q9" s="56">
        <v>1</v>
      </c>
      <c r="R9" s="56">
        <v>4.0000000000000002E-4</v>
      </c>
      <c r="S9" s="26"/>
    </row>
    <row r="10" spans="1:20">
      <c r="A10" s="59" t="s">
        <v>172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109" t="s">
        <v>3259</v>
      </c>
      <c r="H10" s="109" t="s">
        <v>3259</v>
      </c>
      <c r="I10" s="61">
        <v>0.38</v>
      </c>
      <c r="J10" s="109" t="s">
        <v>3259</v>
      </c>
      <c r="K10" s="109" t="s">
        <v>3259</v>
      </c>
      <c r="L10" s="60">
        <v>3.3999999999999998E-3</v>
      </c>
      <c r="M10" s="61">
        <v>58449.38</v>
      </c>
      <c r="N10" s="109" t="s">
        <v>3259</v>
      </c>
      <c r="O10" s="61">
        <v>35.718916947276497</v>
      </c>
      <c r="P10" s="109" t="s">
        <v>3259</v>
      </c>
      <c r="Q10" s="60">
        <v>0.995</v>
      </c>
      <c r="R10" s="60">
        <v>4.0000000000000002E-4</v>
      </c>
    </row>
    <row r="11" spans="1:20">
      <c r="A11" s="59" t="s">
        <v>1897</v>
      </c>
      <c r="B11" s="109" t="s">
        <v>3259</v>
      </c>
      <c r="C11" s="109" t="s">
        <v>3259</v>
      </c>
      <c r="D11" s="109" t="s">
        <v>3259</v>
      </c>
      <c r="E11" s="109" t="s">
        <v>3259</v>
      </c>
      <c r="F11" s="109" t="s">
        <v>3259</v>
      </c>
      <c r="G11" s="109" t="s">
        <v>3259</v>
      </c>
      <c r="H11" s="109" t="s">
        <v>3259</v>
      </c>
      <c r="I11" s="61">
        <v>6.48</v>
      </c>
      <c r="J11" s="109" t="s">
        <v>3259</v>
      </c>
      <c r="K11" s="109" t="s">
        <v>3259</v>
      </c>
      <c r="L11" s="60">
        <v>2.7E-2</v>
      </c>
      <c r="M11" s="61">
        <v>1349.73</v>
      </c>
      <c r="N11" s="109" t="s">
        <v>3259</v>
      </c>
      <c r="O11" s="61">
        <v>1.6195724675234999</v>
      </c>
      <c r="P11" s="109" t="s">
        <v>3259</v>
      </c>
      <c r="Q11" s="60">
        <v>4.5100000000000001E-2</v>
      </c>
      <c r="R11" s="60">
        <v>0</v>
      </c>
    </row>
    <row r="12" spans="1:20">
      <c r="A12" t="s">
        <v>1903</v>
      </c>
      <c r="B12" t="s">
        <v>1904</v>
      </c>
      <c r="C12" t="s">
        <v>108</v>
      </c>
      <c r="D12" t="s">
        <v>309</v>
      </c>
      <c r="E12" t="s">
        <v>110</v>
      </c>
      <c r="F12" t="s">
        <v>174</v>
      </c>
      <c r="G12" t="s">
        <v>175</v>
      </c>
      <c r="H12" t="s">
        <v>1905</v>
      </c>
      <c r="I12" s="57">
        <v>6.12</v>
      </c>
      <c r="J12" t="s">
        <v>98</v>
      </c>
      <c r="K12" s="58">
        <v>4.9000000000000002E-2</v>
      </c>
      <c r="L12" s="58">
        <v>2.6599999999999999E-2</v>
      </c>
      <c r="M12" s="57">
        <v>228.19</v>
      </c>
      <c r="N12" s="57">
        <v>153.22999999999999</v>
      </c>
      <c r="O12" s="57">
        <v>0.34965553700000002</v>
      </c>
      <c r="P12" s="58">
        <v>0</v>
      </c>
      <c r="Q12" s="58">
        <v>9.7000000000000003E-3</v>
      </c>
      <c r="R12" s="58">
        <v>0</v>
      </c>
    </row>
    <row r="13" spans="1:20">
      <c r="A13" t="s">
        <v>1906</v>
      </c>
      <c r="B13" t="s">
        <v>1907</v>
      </c>
      <c r="C13" t="s">
        <v>108</v>
      </c>
      <c r="D13" t="s">
        <v>309</v>
      </c>
      <c r="E13" t="s">
        <v>110</v>
      </c>
      <c r="F13" t="s">
        <v>174</v>
      </c>
      <c r="G13" t="s">
        <v>175</v>
      </c>
      <c r="H13" t="s">
        <v>1908</v>
      </c>
      <c r="I13" s="57">
        <v>9.7899999999999991</v>
      </c>
      <c r="J13" t="s">
        <v>98</v>
      </c>
      <c r="K13" s="58">
        <v>4.1000000000000002E-2</v>
      </c>
      <c r="L13" s="58">
        <v>2.8299999999999999E-2</v>
      </c>
      <c r="M13" s="57">
        <v>482.27</v>
      </c>
      <c r="N13" s="57">
        <v>132.19</v>
      </c>
      <c r="O13" s="57">
        <v>0.63751271300000001</v>
      </c>
      <c r="P13" s="58">
        <v>0</v>
      </c>
      <c r="Q13" s="58">
        <v>1.78E-2</v>
      </c>
      <c r="R13" s="58">
        <v>0</v>
      </c>
    </row>
    <row r="14" spans="1:20">
      <c r="A14" t="s">
        <v>1909</v>
      </c>
      <c r="B14" t="s">
        <v>1910</v>
      </c>
      <c r="C14" t="s">
        <v>108</v>
      </c>
      <c r="D14" t="s">
        <v>1911</v>
      </c>
      <c r="E14" t="s">
        <v>673</v>
      </c>
      <c r="F14" t="s">
        <v>306</v>
      </c>
      <c r="G14" t="s">
        <v>127</v>
      </c>
      <c r="H14" t="s">
        <v>1912</v>
      </c>
      <c r="I14" s="57">
        <v>5.29</v>
      </c>
      <c r="J14" t="s">
        <v>98</v>
      </c>
      <c r="K14" s="58">
        <v>2.1399999999999999E-2</v>
      </c>
      <c r="L14" s="58">
        <v>2.1499999999999998E-2</v>
      </c>
      <c r="M14" s="57">
        <v>151.27000000000001</v>
      </c>
      <c r="N14" s="57">
        <v>113.7</v>
      </c>
      <c r="O14" s="57">
        <v>0.17199399000000001</v>
      </c>
      <c r="P14" s="58">
        <v>0</v>
      </c>
      <c r="Q14" s="58">
        <v>4.7999999999999996E-3</v>
      </c>
      <c r="R14" s="58">
        <v>0</v>
      </c>
    </row>
    <row r="15" spans="1:20">
      <c r="A15" t="s">
        <v>1913</v>
      </c>
      <c r="B15" t="s">
        <v>1914</v>
      </c>
      <c r="C15" t="s">
        <v>108</v>
      </c>
      <c r="D15" t="s">
        <v>427</v>
      </c>
      <c r="E15" t="s">
        <v>305</v>
      </c>
      <c r="F15" t="s">
        <v>339</v>
      </c>
      <c r="G15" t="s">
        <v>175</v>
      </c>
      <c r="H15" t="s">
        <v>1915</v>
      </c>
      <c r="I15" s="57">
        <v>3.16</v>
      </c>
      <c r="J15" t="s">
        <v>98</v>
      </c>
      <c r="K15" s="58">
        <v>6.0499999999999998E-2</v>
      </c>
      <c r="L15" s="58">
        <v>1.6400000000000001E-2</v>
      </c>
      <c r="M15" s="57">
        <v>0.08</v>
      </c>
      <c r="N15" s="57">
        <v>169</v>
      </c>
      <c r="O15" s="57">
        <v>1.3520000000000001E-4</v>
      </c>
      <c r="P15" s="58">
        <v>0</v>
      </c>
      <c r="Q15" s="58">
        <v>0</v>
      </c>
      <c r="R15" s="58">
        <v>0</v>
      </c>
    </row>
    <row r="16" spans="1:20">
      <c r="A16" t="s">
        <v>1916</v>
      </c>
      <c r="B16" t="s">
        <v>1917</v>
      </c>
      <c r="C16" t="s">
        <v>108</v>
      </c>
      <c r="D16" t="s">
        <v>1918</v>
      </c>
      <c r="E16" t="s">
        <v>110</v>
      </c>
      <c r="F16" t="s">
        <v>314</v>
      </c>
      <c r="G16" t="s">
        <v>127</v>
      </c>
      <c r="H16" t="s">
        <v>1912</v>
      </c>
      <c r="I16" s="57">
        <v>1.65</v>
      </c>
      <c r="J16" t="s">
        <v>98</v>
      </c>
      <c r="K16" s="58">
        <v>5.6000000000000001E-2</v>
      </c>
      <c r="L16" s="58">
        <v>2.35E-2</v>
      </c>
      <c r="M16" s="57">
        <v>40.1</v>
      </c>
      <c r="N16" s="57">
        <v>141.88</v>
      </c>
      <c r="O16" s="57">
        <v>5.6893880000000001E-2</v>
      </c>
      <c r="P16" s="58">
        <v>0</v>
      </c>
      <c r="Q16" s="58">
        <v>1.6000000000000001E-3</v>
      </c>
      <c r="R16" s="58">
        <v>0</v>
      </c>
    </row>
    <row r="17" spans="1:18">
      <c r="A17" t="s">
        <v>1919</v>
      </c>
      <c r="B17" t="s">
        <v>1920</v>
      </c>
      <c r="C17" t="s">
        <v>108</v>
      </c>
      <c r="D17" t="s">
        <v>1921</v>
      </c>
      <c r="E17" t="s">
        <v>111</v>
      </c>
      <c r="F17" t="s">
        <v>354</v>
      </c>
      <c r="G17" t="s">
        <v>127</v>
      </c>
      <c r="H17" t="s">
        <v>1922</v>
      </c>
      <c r="I17" s="57">
        <v>2.5299999999999998</v>
      </c>
      <c r="J17" t="s">
        <v>98</v>
      </c>
      <c r="K17" s="58">
        <v>4.2500000000000003E-2</v>
      </c>
      <c r="L17" s="58">
        <v>4.1799999999999997E-2</v>
      </c>
      <c r="M17" s="57">
        <v>147.79</v>
      </c>
      <c r="N17" s="57">
        <v>101.45</v>
      </c>
      <c r="O17" s="57">
        <v>0.14993295500000001</v>
      </c>
      <c r="P17" s="58">
        <v>0</v>
      </c>
      <c r="Q17" s="58">
        <v>4.1999999999999997E-3</v>
      </c>
      <c r="R17" s="58">
        <v>0</v>
      </c>
    </row>
    <row r="18" spans="1:18">
      <c r="A18" t="s">
        <v>1923</v>
      </c>
      <c r="B18" t="s">
        <v>1924</v>
      </c>
      <c r="C18" t="s">
        <v>108</v>
      </c>
      <c r="D18" t="s">
        <v>1925</v>
      </c>
      <c r="E18" t="s">
        <v>110</v>
      </c>
      <c r="F18" t="s">
        <v>456</v>
      </c>
      <c r="G18" t="s">
        <v>175</v>
      </c>
      <c r="H18" t="s">
        <v>1926</v>
      </c>
      <c r="I18" s="57">
        <v>3.46</v>
      </c>
      <c r="J18" t="s">
        <v>98</v>
      </c>
      <c r="K18" s="58">
        <v>3.6400000000000002E-2</v>
      </c>
      <c r="L18" s="58">
        <v>3.2399999999999998E-2</v>
      </c>
      <c r="M18" s="57">
        <v>110.08</v>
      </c>
      <c r="N18" s="57">
        <v>102.04</v>
      </c>
      <c r="O18" s="57">
        <v>0.11232563199999999</v>
      </c>
      <c r="P18" s="58">
        <v>0</v>
      </c>
      <c r="Q18" s="58">
        <v>3.0999999999999999E-3</v>
      </c>
      <c r="R18" s="58">
        <v>0</v>
      </c>
    </row>
    <row r="19" spans="1:18">
      <c r="A19" t="s">
        <v>1927</v>
      </c>
      <c r="B19" t="s">
        <v>1928</v>
      </c>
      <c r="C19" t="s">
        <v>108</v>
      </c>
      <c r="D19" t="s">
        <v>1929</v>
      </c>
      <c r="E19" t="s">
        <v>305</v>
      </c>
      <c r="F19" t="s">
        <v>469</v>
      </c>
      <c r="G19" t="s">
        <v>127</v>
      </c>
      <c r="H19" t="s">
        <v>1930</v>
      </c>
      <c r="I19" s="57">
        <v>2.48</v>
      </c>
      <c r="J19" t="s">
        <v>98</v>
      </c>
      <c r="K19" s="58">
        <v>8.5000000000000006E-3</v>
      </c>
      <c r="L19" s="58">
        <v>3.8699999999999998E-2</v>
      </c>
      <c r="M19" s="57">
        <v>137.6</v>
      </c>
      <c r="N19" s="57">
        <v>102.56</v>
      </c>
      <c r="O19" s="57">
        <v>0.14112256000000001</v>
      </c>
      <c r="P19" s="58">
        <v>0</v>
      </c>
      <c r="Q19" s="58">
        <v>3.8999999999999998E-3</v>
      </c>
      <c r="R19" s="58">
        <v>0</v>
      </c>
    </row>
    <row r="20" spans="1:18">
      <c r="A20" t="s">
        <v>1931</v>
      </c>
      <c r="B20" t="s">
        <v>1932</v>
      </c>
      <c r="C20" t="s">
        <v>108</v>
      </c>
      <c r="D20" t="s">
        <v>1933</v>
      </c>
      <c r="E20" t="s">
        <v>103</v>
      </c>
      <c r="F20" s="65" t="s">
        <v>3173</v>
      </c>
      <c r="G20" s="107" t="s">
        <v>3259</v>
      </c>
      <c r="H20" t="s">
        <v>1934</v>
      </c>
      <c r="I20" s="57">
        <v>0</v>
      </c>
      <c r="J20" t="s">
        <v>98</v>
      </c>
      <c r="K20" s="58">
        <v>5.6000000000000001E-2</v>
      </c>
      <c r="L20" s="58">
        <v>0</v>
      </c>
      <c r="M20" s="57">
        <v>52.35</v>
      </c>
      <c r="N20" s="57">
        <v>9.9999999999999995E-7</v>
      </c>
      <c r="O20" s="57">
        <v>5.235E-10</v>
      </c>
      <c r="P20" s="58">
        <v>0</v>
      </c>
      <c r="Q20" s="58">
        <v>0</v>
      </c>
      <c r="R20" s="58">
        <v>0</v>
      </c>
    </row>
    <row r="21" spans="1:18">
      <c r="A21" s="59" t="s">
        <v>1898</v>
      </c>
      <c r="B21" s="109" t="s">
        <v>3259</v>
      </c>
      <c r="C21" s="109" t="s">
        <v>3259</v>
      </c>
      <c r="D21" s="109" t="s">
        <v>3259</v>
      </c>
      <c r="E21" s="109" t="s">
        <v>3259</v>
      </c>
      <c r="F21" s="109" t="s">
        <v>3259</v>
      </c>
      <c r="G21" s="109" t="s">
        <v>3259</v>
      </c>
      <c r="H21" s="109" t="s">
        <v>3259</v>
      </c>
      <c r="I21" s="61">
        <v>0.09</v>
      </c>
      <c r="J21" s="109" t="s">
        <v>3259</v>
      </c>
      <c r="K21" s="109" t="s">
        <v>3259</v>
      </c>
      <c r="L21" s="60">
        <v>2.2000000000000001E-3</v>
      </c>
      <c r="M21" s="61">
        <v>57098.52</v>
      </c>
      <c r="N21" s="109" t="s">
        <v>3259</v>
      </c>
      <c r="O21" s="61">
        <v>34.094931614036</v>
      </c>
      <c r="P21" s="109" t="s">
        <v>3259</v>
      </c>
      <c r="Q21" s="60">
        <v>0.94979999999999998</v>
      </c>
      <c r="R21" s="60">
        <v>4.0000000000000002E-4</v>
      </c>
    </row>
    <row r="22" spans="1:18">
      <c r="A22" t="s">
        <v>1938</v>
      </c>
      <c r="B22" t="s">
        <v>1939</v>
      </c>
      <c r="C22" t="s">
        <v>108</v>
      </c>
      <c r="D22" t="s">
        <v>1911</v>
      </c>
      <c r="E22" t="s">
        <v>673</v>
      </c>
      <c r="F22" t="s">
        <v>306</v>
      </c>
      <c r="G22" t="s">
        <v>127</v>
      </c>
      <c r="H22" t="s">
        <v>1940</v>
      </c>
      <c r="I22" s="57">
        <v>1.17</v>
      </c>
      <c r="J22" t="s">
        <v>98</v>
      </c>
      <c r="K22" s="58">
        <v>2.5000000000000001E-2</v>
      </c>
      <c r="L22" s="58">
        <v>4.41E-2</v>
      </c>
      <c r="M22" s="57">
        <v>227.92</v>
      </c>
      <c r="N22" s="57">
        <v>98.59</v>
      </c>
      <c r="O22" s="57">
        <v>0.22470632800000001</v>
      </c>
      <c r="P22" s="58">
        <v>0</v>
      </c>
      <c r="Q22" s="58">
        <v>6.3E-3</v>
      </c>
      <c r="R22" s="58">
        <v>0</v>
      </c>
    </row>
    <row r="23" spans="1:18">
      <c r="A23" t="s">
        <v>1941</v>
      </c>
      <c r="B23" t="s">
        <v>1942</v>
      </c>
      <c r="C23" t="s">
        <v>108</v>
      </c>
      <c r="D23" t="s">
        <v>1911</v>
      </c>
      <c r="E23" t="s">
        <v>673</v>
      </c>
      <c r="F23" t="s">
        <v>306</v>
      </c>
      <c r="G23" t="s">
        <v>127</v>
      </c>
      <c r="H23" t="s">
        <v>1943</v>
      </c>
      <c r="I23" s="57">
        <v>4.8899999999999997</v>
      </c>
      <c r="J23" t="s">
        <v>98</v>
      </c>
      <c r="K23" s="58">
        <v>3.7400000000000003E-2</v>
      </c>
      <c r="L23" s="58">
        <v>4.87E-2</v>
      </c>
      <c r="M23" s="57">
        <v>91.67</v>
      </c>
      <c r="N23" s="57">
        <v>95.74</v>
      </c>
      <c r="O23" s="57">
        <v>8.7764858000000001E-2</v>
      </c>
      <c r="P23" s="58">
        <v>0</v>
      </c>
      <c r="Q23" s="58">
        <v>2.3999999999999998E-3</v>
      </c>
      <c r="R23" s="58">
        <v>0</v>
      </c>
    </row>
    <row r="24" spans="1:18">
      <c r="A24" t="s">
        <v>1944</v>
      </c>
      <c r="B24" t="s">
        <v>1945</v>
      </c>
      <c r="C24" t="s">
        <v>108</v>
      </c>
      <c r="D24" t="s">
        <v>1946</v>
      </c>
      <c r="E24" t="s">
        <v>332</v>
      </c>
      <c r="F24" t="s">
        <v>354</v>
      </c>
      <c r="G24" t="s">
        <v>127</v>
      </c>
      <c r="H24" t="s">
        <v>1947</v>
      </c>
      <c r="I24" s="57">
        <v>2.2400000000000002</v>
      </c>
      <c r="J24" t="s">
        <v>98</v>
      </c>
      <c r="K24" s="58">
        <v>3.1E-2</v>
      </c>
      <c r="L24" s="58">
        <v>4.7500000000000001E-2</v>
      </c>
      <c r="M24" s="57">
        <v>258.11</v>
      </c>
      <c r="N24" s="57">
        <v>96.57</v>
      </c>
      <c r="O24" s="57">
        <v>0.24925682699999999</v>
      </c>
      <c r="P24" s="58">
        <v>0</v>
      </c>
      <c r="Q24" s="58">
        <v>6.8999999999999999E-3</v>
      </c>
      <c r="R24" s="58">
        <v>0</v>
      </c>
    </row>
    <row r="25" spans="1:18">
      <c r="A25" t="s">
        <v>1948</v>
      </c>
      <c r="B25" t="s">
        <v>1949</v>
      </c>
      <c r="C25" t="s">
        <v>108</v>
      </c>
      <c r="D25" t="s">
        <v>1040</v>
      </c>
      <c r="E25" t="s">
        <v>660</v>
      </c>
      <c r="F25" t="s">
        <v>456</v>
      </c>
      <c r="G25" t="s">
        <v>175</v>
      </c>
      <c r="H25" t="s">
        <v>1950</v>
      </c>
      <c r="I25" s="57">
        <v>3.52</v>
      </c>
      <c r="J25" t="s">
        <v>98</v>
      </c>
      <c r="K25" s="58">
        <v>3.3500000000000002E-2</v>
      </c>
      <c r="L25" s="58">
        <v>6.2399999999999997E-2</v>
      </c>
      <c r="M25" s="57">
        <v>165.37</v>
      </c>
      <c r="N25" s="57">
        <v>90.79</v>
      </c>
      <c r="O25" s="57">
        <v>0.15013942299999999</v>
      </c>
      <c r="P25" s="58">
        <v>0</v>
      </c>
      <c r="Q25" s="58">
        <v>4.1999999999999997E-3</v>
      </c>
      <c r="R25" s="58">
        <v>0</v>
      </c>
    </row>
    <row r="26" spans="1:18">
      <c r="A26" t="s">
        <v>1951</v>
      </c>
      <c r="B26" t="s">
        <v>1952</v>
      </c>
      <c r="C26" t="s">
        <v>108</v>
      </c>
      <c r="D26" t="s">
        <v>1953</v>
      </c>
      <c r="E26" t="s">
        <v>332</v>
      </c>
      <c r="F26" t="s">
        <v>533</v>
      </c>
      <c r="G26" t="s">
        <v>175</v>
      </c>
      <c r="H26" t="s">
        <v>1954</v>
      </c>
      <c r="I26" s="57">
        <v>0.99</v>
      </c>
      <c r="J26" t="s">
        <v>98</v>
      </c>
      <c r="K26" s="58">
        <v>3.5499999999999997E-2</v>
      </c>
      <c r="L26" s="58">
        <v>5.4600000000000003E-2</v>
      </c>
      <c r="M26" s="57">
        <v>177.36</v>
      </c>
      <c r="N26" s="57">
        <v>98.22</v>
      </c>
      <c r="O26" s="57">
        <v>0.174202992</v>
      </c>
      <c r="P26" s="58">
        <v>0</v>
      </c>
      <c r="Q26" s="58">
        <v>4.8999999999999998E-3</v>
      </c>
      <c r="R26" s="58">
        <v>0</v>
      </c>
    </row>
    <row r="27" spans="1:18">
      <c r="A27" t="s">
        <v>1955</v>
      </c>
      <c r="B27" t="s">
        <v>1956</v>
      </c>
      <c r="C27" t="s">
        <v>108</v>
      </c>
      <c r="D27" t="s">
        <v>1957</v>
      </c>
      <c r="E27" t="s">
        <v>111</v>
      </c>
      <c r="F27" t="s">
        <v>538</v>
      </c>
      <c r="G27" t="s">
        <v>127</v>
      </c>
      <c r="H27" t="s">
        <v>1958</v>
      </c>
      <c r="I27" s="57">
        <v>3.91</v>
      </c>
      <c r="J27" t="s">
        <v>98</v>
      </c>
      <c r="K27" s="58">
        <v>7.3300000000000004E-2</v>
      </c>
      <c r="L27" s="58">
        <v>7.3599999999999999E-2</v>
      </c>
      <c r="M27" s="57">
        <v>88.68</v>
      </c>
      <c r="N27" s="57">
        <v>103.1292</v>
      </c>
      <c r="O27" s="57">
        <v>9.1454974559999999E-2</v>
      </c>
      <c r="P27" s="58">
        <v>0</v>
      </c>
      <c r="Q27" s="58">
        <v>2.5000000000000001E-3</v>
      </c>
      <c r="R27" s="58">
        <v>0</v>
      </c>
    </row>
    <row r="28" spans="1:18">
      <c r="A28" t="s">
        <v>1935</v>
      </c>
      <c r="B28" t="s">
        <v>1936</v>
      </c>
      <c r="C28" t="s">
        <v>108</v>
      </c>
      <c r="D28" t="s">
        <v>427</v>
      </c>
      <c r="E28" t="s">
        <v>305</v>
      </c>
      <c r="F28" s="65" t="s">
        <v>3173</v>
      </c>
      <c r="G28" s="107" t="s">
        <v>3259</v>
      </c>
      <c r="H28" t="s">
        <v>1937</v>
      </c>
      <c r="I28" s="57">
        <v>2.73</v>
      </c>
      <c r="J28" t="s">
        <v>98</v>
      </c>
      <c r="K28" s="58">
        <v>7.0499999999999993E-2</v>
      </c>
      <c r="L28" s="58">
        <v>6.13E-2</v>
      </c>
      <c r="M28" s="57">
        <v>148.83000000000001</v>
      </c>
      <c r="N28" s="57">
        <v>100</v>
      </c>
      <c r="O28" s="57">
        <v>0.14882999999999999</v>
      </c>
      <c r="P28" s="58">
        <v>0</v>
      </c>
      <c r="Q28" s="58">
        <v>4.1000000000000003E-3</v>
      </c>
      <c r="R28" s="58">
        <v>0</v>
      </c>
    </row>
    <row r="29" spans="1:18">
      <c r="A29" t="s">
        <v>1959</v>
      </c>
      <c r="B29" t="s">
        <v>1960</v>
      </c>
      <c r="C29" t="s">
        <v>108</v>
      </c>
      <c r="D29" t="s">
        <v>1961</v>
      </c>
      <c r="E29" t="s">
        <v>606</v>
      </c>
      <c r="F29" s="65" t="s">
        <v>3173</v>
      </c>
      <c r="G29" s="107" t="s">
        <v>3259</v>
      </c>
      <c r="H29" t="s">
        <v>220</v>
      </c>
      <c r="I29" s="57">
        <v>0.01</v>
      </c>
      <c r="J29" t="s">
        <v>98</v>
      </c>
      <c r="K29" s="58">
        <v>1E-4</v>
      </c>
      <c r="L29" s="58">
        <v>1E-4</v>
      </c>
      <c r="M29" s="57">
        <v>122.93</v>
      </c>
      <c r="N29" s="57">
        <v>29.41732</v>
      </c>
      <c r="O29" s="57">
        <v>3.6162711476000003E-2</v>
      </c>
      <c r="P29" s="58">
        <v>0</v>
      </c>
      <c r="Q29" s="58">
        <v>1E-3</v>
      </c>
      <c r="R29" s="58">
        <v>0</v>
      </c>
    </row>
    <row r="30" spans="1:18">
      <c r="A30" t="s">
        <v>1962</v>
      </c>
      <c r="B30" t="s">
        <v>1963</v>
      </c>
      <c r="C30" t="s">
        <v>108</v>
      </c>
      <c r="D30" t="s">
        <v>1961</v>
      </c>
      <c r="E30" t="s">
        <v>606</v>
      </c>
      <c r="F30" s="65" t="s">
        <v>3173</v>
      </c>
      <c r="G30" s="107" t="s">
        <v>3259</v>
      </c>
      <c r="H30" t="s">
        <v>220</v>
      </c>
      <c r="I30" s="57">
        <v>0.01</v>
      </c>
      <c r="J30" t="s">
        <v>98</v>
      </c>
      <c r="K30" s="58">
        <v>0</v>
      </c>
      <c r="L30" s="58">
        <v>1E-4</v>
      </c>
      <c r="M30" s="57">
        <v>55817.65</v>
      </c>
      <c r="N30" s="57">
        <v>59</v>
      </c>
      <c r="O30" s="57">
        <v>32.932413500000003</v>
      </c>
      <c r="P30" s="58">
        <v>1E-4</v>
      </c>
      <c r="Q30" s="58">
        <v>0.91739999999999999</v>
      </c>
      <c r="R30" s="58">
        <v>2.9999999999999997E-4</v>
      </c>
    </row>
    <row r="31" spans="1:18">
      <c r="A31" s="59" t="s">
        <v>299</v>
      </c>
      <c r="B31" s="109" t="s">
        <v>3259</v>
      </c>
      <c r="C31" s="109" t="s">
        <v>3259</v>
      </c>
      <c r="D31" s="109" t="s">
        <v>3259</v>
      </c>
      <c r="E31" s="109" t="s">
        <v>3259</v>
      </c>
      <c r="F31" s="109" t="s">
        <v>3259</v>
      </c>
      <c r="G31" s="109" t="s">
        <v>3259</v>
      </c>
      <c r="H31" s="109" t="s">
        <v>3259</v>
      </c>
      <c r="I31" s="61">
        <v>1.68</v>
      </c>
      <c r="J31" s="109" t="s">
        <v>3259</v>
      </c>
      <c r="K31" s="109" t="s">
        <v>3259</v>
      </c>
      <c r="L31" s="60">
        <v>5.8799999999999998E-2</v>
      </c>
      <c r="M31" s="61">
        <v>1.1299999999999999</v>
      </c>
      <c r="N31" s="109" t="s">
        <v>3259</v>
      </c>
      <c r="O31" s="61">
        <v>4.4128657170000004E-3</v>
      </c>
      <c r="P31" s="109" t="s">
        <v>3259</v>
      </c>
      <c r="Q31" s="60">
        <v>1E-4</v>
      </c>
      <c r="R31" s="60">
        <v>0</v>
      </c>
    </row>
    <row r="32" spans="1:18">
      <c r="A32" t="s">
        <v>1964</v>
      </c>
      <c r="B32" t="s">
        <v>1965</v>
      </c>
      <c r="C32" t="s">
        <v>108</v>
      </c>
      <c r="D32" t="s">
        <v>1966</v>
      </c>
      <c r="E32" t="s">
        <v>103</v>
      </c>
      <c r="F32" t="s">
        <v>314</v>
      </c>
      <c r="G32" t="s">
        <v>127</v>
      </c>
      <c r="H32" t="s">
        <v>1967</v>
      </c>
      <c r="I32" s="57">
        <v>1.68</v>
      </c>
      <c r="J32" t="s">
        <v>100</v>
      </c>
      <c r="K32" s="58">
        <v>7.9699999999999993E-2</v>
      </c>
      <c r="L32" s="58">
        <v>5.8799999999999998E-2</v>
      </c>
      <c r="M32" s="57">
        <v>1.1299999999999999</v>
      </c>
      <c r="N32" s="57">
        <v>107.67</v>
      </c>
      <c r="O32" s="57">
        <v>4.4128657170000004E-3</v>
      </c>
      <c r="P32" s="58">
        <v>0</v>
      </c>
      <c r="Q32" s="58">
        <v>1E-4</v>
      </c>
      <c r="R32" s="58">
        <v>0</v>
      </c>
    </row>
    <row r="33" spans="1:18">
      <c r="A33" s="59" t="s">
        <v>810</v>
      </c>
      <c r="B33" s="109" t="s">
        <v>3259</v>
      </c>
      <c r="C33" s="109" t="s">
        <v>3259</v>
      </c>
      <c r="D33" s="109" t="s">
        <v>3259</v>
      </c>
      <c r="E33" s="109" t="s">
        <v>3259</v>
      </c>
      <c r="F33" s="109" t="s">
        <v>3259</v>
      </c>
      <c r="G33" s="109" t="s">
        <v>3259</v>
      </c>
      <c r="H33" s="109" t="s">
        <v>3259</v>
      </c>
      <c r="I33" s="61">
        <v>0</v>
      </c>
      <c r="J33" s="109" t="s">
        <v>3259</v>
      </c>
      <c r="K33" s="109" t="s">
        <v>3259</v>
      </c>
      <c r="L33" s="60">
        <v>0</v>
      </c>
      <c r="M33" s="61">
        <v>0</v>
      </c>
      <c r="N33" s="109" t="s">
        <v>3259</v>
      </c>
      <c r="O33" s="61">
        <v>0</v>
      </c>
      <c r="P33" s="109" t="s">
        <v>3259</v>
      </c>
      <c r="Q33" s="60">
        <v>0</v>
      </c>
      <c r="R33" s="60">
        <v>0</v>
      </c>
    </row>
    <row r="34" spans="1:18">
      <c r="A34" t="s">
        <v>177</v>
      </c>
      <c r="B34" t="s">
        <v>177</v>
      </c>
      <c r="C34" s="109" t="s">
        <v>3259</v>
      </c>
      <c r="D34" s="109" t="s">
        <v>3259</v>
      </c>
      <c r="E34" t="s">
        <v>177</v>
      </c>
      <c r="F34" t="s">
        <v>177</v>
      </c>
      <c r="G34" s="109" t="s">
        <v>3259</v>
      </c>
      <c r="H34" s="109" t="s">
        <v>3259</v>
      </c>
      <c r="I34" s="57">
        <v>0</v>
      </c>
      <c r="J34" t="s">
        <v>177</v>
      </c>
      <c r="K34" s="58">
        <v>0</v>
      </c>
      <c r="L34" s="58">
        <v>0</v>
      </c>
      <c r="M34" s="57">
        <v>0</v>
      </c>
      <c r="N34" s="57">
        <v>0</v>
      </c>
      <c r="O34" s="57">
        <v>0</v>
      </c>
      <c r="P34" s="58">
        <v>0</v>
      </c>
      <c r="Q34" s="58">
        <v>0</v>
      </c>
      <c r="R34" s="58">
        <v>0</v>
      </c>
    </row>
    <row r="35" spans="1:18">
      <c r="A35" s="59" t="s">
        <v>183</v>
      </c>
      <c r="B35" s="109" t="s">
        <v>3259</v>
      </c>
      <c r="C35" s="109" t="s">
        <v>3259</v>
      </c>
      <c r="D35" s="109" t="s">
        <v>3259</v>
      </c>
      <c r="E35" s="109" t="s">
        <v>3259</v>
      </c>
      <c r="F35" s="109" t="s">
        <v>3259</v>
      </c>
      <c r="G35" s="109" t="s">
        <v>3259</v>
      </c>
      <c r="H35" s="109" t="s">
        <v>3259</v>
      </c>
      <c r="I35" s="61">
        <v>12.44</v>
      </c>
      <c r="J35" s="109" t="s">
        <v>3259</v>
      </c>
      <c r="K35" s="109" t="s">
        <v>3259</v>
      </c>
      <c r="L35" s="60">
        <v>5.6899999999999999E-2</v>
      </c>
      <c r="M35" s="61">
        <v>76.989999999999995</v>
      </c>
      <c r="N35" s="109" t="s">
        <v>3259</v>
      </c>
      <c r="O35" s="61">
        <v>0.17885235029480001</v>
      </c>
      <c r="P35" s="109" t="s">
        <v>3259</v>
      </c>
      <c r="Q35" s="60">
        <v>5.0000000000000001E-3</v>
      </c>
      <c r="R35" s="60">
        <v>0</v>
      </c>
    </row>
    <row r="36" spans="1:18">
      <c r="A36" s="59" t="s">
        <v>300</v>
      </c>
      <c r="B36" s="109" t="s">
        <v>3259</v>
      </c>
      <c r="C36" s="109" t="s">
        <v>3259</v>
      </c>
      <c r="D36" s="109" t="s">
        <v>3259</v>
      </c>
      <c r="E36" s="109" t="s">
        <v>3259</v>
      </c>
      <c r="F36" s="109" t="s">
        <v>3259</v>
      </c>
      <c r="G36" s="109" t="s">
        <v>3259</v>
      </c>
      <c r="H36" s="109" t="s">
        <v>3259</v>
      </c>
      <c r="I36" s="61">
        <v>0</v>
      </c>
      <c r="J36" s="109" t="s">
        <v>3259</v>
      </c>
      <c r="K36" s="109" t="s">
        <v>3259</v>
      </c>
      <c r="L36" s="60">
        <v>0</v>
      </c>
      <c r="M36" s="61">
        <v>0</v>
      </c>
      <c r="N36" s="109" t="s">
        <v>3259</v>
      </c>
      <c r="O36" s="61">
        <v>0</v>
      </c>
      <c r="P36" s="109" t="s">
        <v>3259</v>
      </c>
      <c r="Q36" s="60">
        <v>0</v>
      </c>
      <c r="R36" s="60">
        <v>0</v>
      </c>
    </row>
    <row r="37" spans="1:18">
      <c r="A37" t="s">
        <v>177</v>
      </c>
      <c r="B37" t="s">
        <v>177</v>
      </c>
      <c r="C37" s="109" t="s">
        <v>3259</v>
      </c>
      <c r="D37" s="109" t="s">
        <v>3259</v>
      </c>
      <c r="E37" t="s">
        <v>177</v>
      </c>
      <c r="F37" t="s">
        <v>177</v>
      </c>
      <c r="G37" s="109" t="s">
        <v>3259</v>
      </c>
      <c r="H37" s="109" t="s">
        <v>3259</v>
      </c>
      <c r="I37" s="57">
        <v>0</v>
      </c>
      <c r="J37" t="s">
        <v>177</v>
      </c>
      <c r="K37" s="58">
        <v>0</v>
      </c>
      <c r="L37" s="58">
        <v>0</v>
      </c>
      <c r="M37" s="57">
        <v>0</v>
      </c>
      <c r="N37" s="57">
        <v>0</v>
      </c>
      <c r="O37" s="57">
        <v>0</v>
      </c>
      <c r="P37" s="58">
        <v>0</v>
      </c>
      <c r="Q37" s="58">
        <v>0</v>
      </c>
      <c r="R37" s="58">
        <v>0</v>
      </c>
    </row>
    <row r="38" spans="1:18">
      <c r="A38" s="59" t="s">
        <v>301</v>
      </c>
      <c r="B38" s="109" t="s">
        <v>3259</v>
      </c>
      <c r="C38" s="109" t="s">
        <v>3259</v>
      </c>
      <c r="D38" s="109" t="s">
        <v>3259</v>
      </c>
      <c r="E38" s="109" t="s">
        <v>3259</v>
      </c>
      <c r="F38" s="109" t="s">
        <v>3259</v>
      </c>
      <c r="G38" s="109" t="s">
        <v>3259</v>
      </c>
      <c r="H38" s="109" t="s">
        <v>3259</v>
      </c>
      <c r="I38" s="61">
        <v>12.44</v>
      </c>
      <c r="J38" s="109" t="s">
        <v>3259</v>
      </c>
      <c r="K38" s="109" t="s">
        <v>3259</v>
      </c>
      <c r="L38" s="60">
        <v>5.6899999999999999E-2</v>
      </c>
      <c r="M38" s="61">
        <v>76.989999999999995</v>
      </c>
      <c r="N38" s="109" t="s">
        <v>3259</v>
      </c>
      <c r="O38" s="61">
        <v>0.17885235029480001</v>
      </c>
      <c r="P38" s="109" t="s">
        <v>3259</v>
      </c>
      <c r="Q38" s="60">
        <v>5.0000000000000001E-3</v>
      </c>
      <c r="R38" s="60">
        <v>0</v>
      </c>
    </row>
    <row r="39" spans="1:18">
      <c r="A39" t="s">
        <v>1968</v>
      </c>
      <c r="B39" t="s">
        <v>1969</v>
      </c>
      <c r="C39" t="s">
        <v>108</v>
      </c>
      <c r="D39" s="107" t="s">
        <v>3259</v>
      </c>
      <c r="E39" t="s">
        <v>1577</v>
      </c>
      <c r="F39" t="s">
        <v>818</v>
      </c>
      <c r="G39" t="s">
        <v>1970</v>
      </c>
      <c r="H39" t="s">
        <v>1971</v>
      </c>
      <c r="I39" s="57">
        <v>10.19</v>
      </c>
      <c r="J39" t="s">
        <v>105</v>
      </c>
      <c r="K39" s="58">
        <v>3.95E-2</v>
      </c>
      <c r="L39" s="58">
        <v>5.3199999999999997E-2</v>
      </c>
      <c r="M39" s="57">
        <v>35.31</v>
      </c>
      <c r="N39" s="57">
        <v>87.48</v>
      </c>
      <c r="O39" s="57">
        <v>8.4608574850800006E-2</v>
      </c>
      <c r="P39" s="58">
        <v>0</v>
      </c>
      <c r="Q39" s="58">
        <v>2.3999999999999998E-3</v>
      </c>
      <c r="R39" s="58">
        <v>0</v>
      </c>
    </row>
    <row r="40" spans="1:18">
      <c r="A40" t="s">
        <v>1972</v>
      </c>
      <c r="B40" t="s">
        <v>1973</v>
      </c>
      <c r="C40" t="s">
        <v>108</v>
      </c>
      <c r="D40" s="107" t="s">
        <v>3259</v>
      </c>
      <c r="E40" t="s">
        <v>1577</v>
      </c>
      <c r="F40" t="s">
        <v>938</v>
      </c>
      <c r="G40" t="s">
        <v>852</v>
      </c>
      <c r="H40" t="s">
        <v>1974</v>
      </c>
      <c r="I40" s="57">
        <v>14.46</v>
      </c>
      <c r="J40" t="s">
        <v>105</v>
      </c>
      <c r="K40" s="58">
        <v>4.5600000000000002E-2</v>
      </c>
      <c r="L40" s="58">
        <v>6.0199999999999997E-2</v>
      </c>
      <c r="M40" s="57">
        <v>41.68</v>
      </c>
      <c r="N40" s="57">
        <v>82.55</v>
      </c>
      <c r="O40" s="57">
        <v>9.4243775444000005E-2</v>
      </c>
      <c r="P40" s="58">
        <v>0</v>
      </c>
      <c r="Q40" s="58">
        <v>2.5999999999999999E-3</v>
      </c>
      <c r="R40" s="58">
        <v>0</v>
      </c>
    </row>
    <row r="41" spans="1:18">
      <c r="A41" t="s">
        <v>185</v>
      </c>
      <c r="B41" s="109" t="s">
        <v>3259</v>
      </c>
      <c r="C41" s="109" t="s">
        <v>3259</v>
      </c>
      <c r="D41" s="109" t="s">
        <v>3259</v>
      </c>
      <c r="E41" s="109" t="s">
        <v>3259</v>
      </c>
      <c r="F41" s="109" t="s">
        <v>3259</v>
      </c>
      <c r="G41" s="109" t="s">
        <v>3259</v>
      </c>
      <c r="H41" s="109" t="s">
        <v>3259</v>
      </c>
      <c r="I41" s="109" t="s">
        <v>3259</v>
      </c>
      <c r="J41" s="109" t="s">
        <v>3259</v>
      </c>
      <c r="K41" s="109" t="s">
        <v>3259</v>
      </c>
      <c r="L41" s="109" t="s">
        <v>3259</v>
      </c>
      <c r="M41" s="109" t="s">
        <v>3259</v>
      </c>
      <c r="N41" s="109" t="s">
        <v>3259</v>
      </c>
      <c r="O41" s="109" t="s">
        <v>3259</v>
      </c>
      <c r="P41" s="109" t="s">
        <v>3259</v>
      </c>
      <c r="Q41" s="109" t="s">
        <v>3259</v>
      </c>
      <c r="R41" s="109" t="s">
        <v>3259</v>
      </c>
    </row>
    <row r="42" spans="1:18">
      <c r="A42" t="s">
        <v>294</v>
      </c>
      <c r="B42" s="109" t="s">
        <v>3259</v>
      </c>
      <c r="C42" s="109" t="s">
        <v>3259</v>
      </c>
      <c r="D42" s="109" t="s">
        <v>3259</v>
      </c>
      <c r="E42" s="109" t="s">
        <v>3259</v>
      </c>
      <c r="F42" s="109" t="s">
        <v>3259</v>
      </c>
      <c r="G42" s="109" t="s">
        <v>3259</v>
      </c>
      <c r="H42" s="109" t="s">
        <v>3259</v>
      </c>
      <c r="I42" s="109" t="s">
        <v>3259</v>
      </c>
      <c r="J42" s="109" t="s">
        <v>3259</v>
      </c>
      <c r="K42" s="109" t="s">
        <v>3259</v>
      </c>
      <c r="L42" s="109" t="s">
        <v>3259</v>
      </c>
      <c r="M42" s="109" t="s">
        <v>3259</v>
      </c>
      <c r="N42" s="109" t="s">
        <v>3259</v>
      </c>
      <c r="O42" s="109" t="s">
        <v>3259</v>
      </c>
      <c r="P42" s="109" t="s">
        <v>3259</v>
      </c>
      <c r="Q42" s="109" t="s">
        <v>3259</v>
      </c>
      <c r="R42" s="109" t="s">
        <v>3259</v>
      </c>
    </row>
    <row r="43" spans="1:18">
      <c r="A43" t="s">
        <v>295</v>
      </c>
      <c r="B43" s="109" t="s">
        <v>3259</v>
      </c>
      <c r="C43" s="109" t="s">
        <v>3259</v>
      </c>
      <c r="D43" s="109" t="s">
        <v>3259</v>
      </c>
      <c r="E43" s="109" t="s">
        <v>3259</v>
      </c>
      <c r="F43" s="109" t="s">
        <v>3259</v>
      </c>
      <c r="G43" s="109" t="s">
        <v>3259</v>
      </c>
      <c r="H43" s="109" t="s">
        <v>3259</v>
      </c>
      <c r="I43" s="109" t="s">
        <v>3259</v>
      </c>
      <c r="J43" s="109" t="s">
        <v>3259</v>
      </c>
      <c r="K43" s="109" t="s">
        <v>3259</v>
      </c>
      <c r="L43" s="109" t="s">
        <v>3259</v>
      </c>
      <c r="M43" s="109" t="s">
        <v>3259</v>
      </c>
      <c r="N43" s="109" t="s">
        <v>3259</v>
      </c>
      <c r="O43" s="109" t="s">
        <v>3259</v>
      </c>
      <c r="P43" s="109" t="s">
        <v>3259</v>
      </c>
      <c r="Q43" s="109" t="s">
        <v>3259</v>
      </c>
      <c r="R43" s="109" t="s">
        <v>3259</v>
      </c>
    </row>
    <row r="44" spans="1:18">
      <c r="A44" t="s">
        <v>296</v>
      </c>
      <c r="B44" s="109" t="s">
        <v>3259</v>
      </c>
      <c r="C44" s="109" t="s">
        <v>3259</v>
      </c>
      <c r="D44" s="109" t="s">
        <v>3259</v>
      </c>
      <c r="E44" s="109" t="s">
        <v>3259</v>
      </c>
      <c r="F44" s="109" t="s">
        <v>3259</v>
      </c>
      <c r="G44" s="109" t="s">
        <v>3259</v>
      </c>
      <c r="H44" s="109" t="s">
        <v>3259</v>
      </c>
      <c r="I44" s="109" t="s">
        <v>3259</v>
      </c>
      <c r="J44" s="109" t="s">
        <v>3259</v>
      </c>
      <c r="K44" s="109" t="s">
        <v>3259</v>
      </c>
      <c r="L44" s="109" t="s">
        <v>3259</v>
      </c>
      <c r="M44" s="109" t="s">
        <v>3259</v>
      </c>
      <c r="N44" s="109" t="s">
        <v>3259</v>
      </c>
      <c r="O44" s="109" t="s">
        <v>3259</v>
      </c>
      <c r="P44" s="109" t="s">
        <v>3259</v>
      </c>
      <c r="Q44" s="109" t="s">
        <v>3259</v>
      </c>
      <c r="R44" s="109" t="s">
        <v>3259</v>
      </c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1:4" hidden="1">
      <c r="B497" s="14"/>
      <c r="C497" s="14"/>
      <c r="D497" s="14"/>
    </row>
    <row r="498" spans="1:4" hidden="1">
      <c r="B498" s="14"/>
      <c r="C498" s="14"/>
      <c r="D498" s="14"/>
    </row>
    <row r="499" spans="1:4" hidden="1">
      <c r="B499" s="14"/>
      <c r="C499" s="14"/>
      <c r="D499" s="14"/>
    </row>
    <row r="500" spans="1:4" hidden="1">
      <c r="B500" s="14"/>
      <c r="C500" s="14"/>
      <c r="D500" s="14"/>
    </row>
    <row r="501" spans="1:4" hidden="1">
      <c r="B501" s="14"/>
      <c r="C501" s="14"/>
      <c r="D501" s="14"/>
    </row>
    <row r="502" spans="1:4" hidden="1">
      <c r="B502" s="14"/>
      <c r="C502" s="14"/>
      <c r="D502" s="14"/>
    </row>
    <row r="503" spans="1:4" hidden="1">
      <c r="B503" s="14"/>
      <c r="C503" s="14"/>
      <c r="D503" s="14"/>
    </row>
    <row r="504" spans="1:4" hidden="1">
      <c r="B504" s="14"/>
      <c r="C504" s="14"/>
      <c r="D504" s="14"/>
    </row>
    <row r="505" spans="1:4" hidden="1">
      <c r="B505" s="14"/>
      <c r="C505" s="14"/>
      <c r="D505" s="14"/>
    </row>
    <row r="506" spans="1:4" hidden="1">
      <c r="B506" s="14"/>
      <c r="C506" s="14"/>
      <c r="D506" s="14"/>
    </row>
    <row r="507" spans="1:4" hidden="1">
      <c r="B507" s="14"/>
      <c r="C507" s="14"/>
      <c r="D507" s="14"/>
    </row>
    <row r="508" spans="1:4" hidden="1">
      <c r="B508" s="14"/>
      <c r="C508" s="14"/>
      <c r="D508" s="14"/>
    </row>
    <row r="512" spans="1:4" hidden="1">
      <c r="A512" s="14"/>
    </row>
    <row r="513" spans="1:1" hidden="1">
      <c r="A513" s="14"/>
    </row>
    <row r="514" spans="1:1" hidden="1">
      <c r="A514" s="16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34">
      <c r="A1" s="2" t="s">
        <v>0</v>
      </c>
      <c r="B1" s="64" t="s">
        <v>3258</v>
      </c>
      <c r="D1" s="14"/>
    </row>
    <row r="2" spans="1:34">
      <c r="A2" s="2" t="s">
        <v>1</v>
      </c>
      <c r="B2" s="10" t="s">
        <v>2529</v>
      </c>
      <c r="D2" s="14"/>
    </row>
    <row r="3" spans="1:34">
      <c r="A3" s="2" t="s">
        <v>2</v>
      </c>
      <c r="B3" s="65" t="s">
        <v>2530</v>
      </c>
      <c r="D3" s="14"/>
    </row>
    <row r="4" spans="1:34">
      <c r="A4" s="2" t="s">
        <v>3</v>
      </c>
      <c r="B4" s="66" t="s">
        <v>165</v>
      </c>
      <c r="D4" s="14"/>
    </row>
    <row r="5" spans="1:34" ht="18.75">
      <c r="A5" s="84" t="s">
        <v>87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</row>
    <row r="6" spans="1:34" s="16" customFormat="1">
      <c r="A6" s="34" t="s">
        <v>92</v>
      </c>
      <c r="B6" s="35" t="s">
        <v>46</v>
      </c>
      <c r="C6" s="35" t="s">
        <v>117</v>
      </c>
      <c r="D6" s="35" t="s">
        <v>47</v>
      </c>
      <c r="E6" s="35" t="s">
        <v>80</v>
      </c>
      <c r="F6" s="35" t="s">
        <v>50</v>
      </c>
      <c r="G6" s="35" t="s">
        <v>155</v>
      </c>
      <c r="H6" s="35" t="s">
        <v>156</v>
      </c>
      <c r="I6" s="35" t="s">
        <v>5</v>
      </c>
      <c r="J6" s="35" t="s">
        <v>69</v>
      </c>
      <c r="K6" s="35" t="s">
        <v>54</v>
      </c>
      <c r="L6" s="36" t="s">
        <v>151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02" t="s">
        <v>3259</v>
      </c>
      <c r="G7" s="22" t="s">
        <v>152</v>
      </c>
      <c r="H7" s="102" t="s">
        <v>3259</v>
      </c>
      <c r="I7" s="22" t="s">
        <v>6</v>
      </c>
      <c r="J7" s="22" t="s">
        <v>7</v>
      </c>
      <c r="K7" s="22" t="s">
        <v>7</v>
      </c>
      <c r="L7" s="23" t="s">
        <v>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25" t="s">
        <v>63</v>
      </c>
      <c r="L8" s="25" t="s">
        <v>72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s="18" customFormat="1" ht="20.25">
      <c r="A9" s="19" t="s">
        <v>88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55">
        <v>0</v>
      </c>
      <c r="H9" s="104" t="s">
        <v>3259</v>
      </c>
      <c r="I9" s="55">
        <v>0</v>
      </c>
      <c r="J9" s="104" t="s">
        <v>3259</v>
      </c>
      <c r="K9" s="56">
        <v>0</v>
      </c>
      <c r="L9" s="56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>
      <c r="A10" s="59" t="s">
        <v>172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61">
        <v>0</v>
      </c>
      <c r="H10" s="109" t="s">
        <v>3259</v>
      </c>
      <c r="I10" s="61">
        <v>0</v>
      </c>
      <c r="J10" s="109" t="s">
        <v>3259</v>
      </c>
      <c r="K10" s="60">
        <v>0</v>
      </c>
      <c r="L10" s="60">
        <v>0</v>
      </c>
    </row>
    <row r="11" spans="1:34">
      <c r="A11" t="s">
        <v>177</v>
      </c>
      <c r="B11" t="s">
        <v>177</v>
      </c>
      <c r="C11" s="109" t="s">
        <v>3259</v>
      </c>
      <c r="D11" s="109" t="s">
        <v>3259</v>
      </c>
      <c r="E11" t="s">
        <v>177</v>
      </c>
      <c r="F11" t="s">
        <v>177</v>
      </c>
      <c r="G11" s="57">
        <v>0</v>
      </c>
      <c r="H11" s="57">
        <v>0</v>
      </c>
      <c r="I11" s="57">
        <v>0</v>
      </c>
      <c r="J11" s="58">
        <v>0</v>
      </c>
      <c r="K11" s="58">
        <v>0</v>
      </c>
      <c r="L11" s="58">
        <v>0</v>
      </c>
    </row>
    <row r="12" spans="1:34">
      <c r="A12" s="59" t="s">
        <v>183</v>
      </c>
      <c r="B12" s="109" t="s">
        <v>3259</v>
      </c>
      <c r="C12" s="109" t="s">
        <v>3259</v>
      </c>
      <c r="D12" s="109" t="s">
        <v>3259</v>
      </c>
      <c r="E12" s="109" t="s">
        <v>3259</v>
      </c>
      <c r="F12" s="109" t="s">
        <v>3259</v>
      </c>
      <c r="G12" s="61">
        <v>0</v>
      </c>
      <c r="H12" s="109" t="s">
        <v>3259</v>
      </c>
      <c r="I12" s="61">
        <v>0</v>
      </c>
      <c r="J12" s="109" t="s">
        <v>3259</v>
      </c>
      <c r="K12" s="60">
        <v>0</v>
      </c>
      <c r="L12" s="60">
        <v>0</v>
      </c>
    </row>
    <row r="13" spans="1:34">
      <c r="A13" s="59" t="s">
        <v>300</v>
      </c>
      <c r="B13" s="109" t="s">
        <v>3259</v>
      </c>
      <c r="C13" s="109" t="s">
        <v>3259</v>
      </c>
      <c r="D13" s="109" t="s">
        <v>3259</v>
      </c>
      <c r="E13" s="109" t="s">
        <v>3259</v>
      </c>
      <c r="F13" s="109" t="s">
        <v>3259</v>
      </c>
      <c r="G13" s="61">
        <v>0</v>
      </c>
      <c r="H13" s="109" t="s">
        <v>3259</v>
      </c>
      <c r="I13" s="61">
        <v>0</v>
      </c>
      <c r="J13" s="109" t="s">
        <v>3259</v>
      </c>
      <c r="K13" s="60">
        <v>0</v>
      </c>
      <c r="L13" s="60">
        <v>0</v>
      </c>
    </row>
    <row r="14" spans="1:34">
      <c r="A14" t="s">
        <v>177</v>
      </c>
      <c r="B14" t="s">
        <v>177</v>
      </c>
      <c r="C14" s="109" t="s">
        <v>3259</v>
      </c>
      <c r="D14" s="109" t="s">
        <v>3259</v>
      </c>
      <c r="E14" t="s">
        <v>177</v>
      </c>
      <c r="F14" t="s">
        <v>177</v>
      </c>
      <c r="G14" s="57">
        <v>0</v>
      </c>
      <c r="H14" s="57">
        <v>0</v>
      </c>
      <c r="I14" s="57">
        <v>0</v>
      </c>
      <c r="J14" s="58">
        <v>0</v>
      </c>
      <c r="K14" s="58">
        <v>0</v>
      </c>
      <c r="L14" s="58">
        <v>0</v>
      </c>
    </row>
    <row r="15" spans="1:34">
      <c r="A15" s="59" t="s">
        <v>301</v>
      </c>
      <c r="B15" s="109" t="s">
        <v>3259</v>
      </c>
      <c r="C15" s="109" t="s">
        <v>3259</v>
      </c>
      <c r="D15" s="109" t="s">
        <v>3259</v>
      </c>
      <c r="E15" s="109" t="s">
        <v>3259</v>
      </c>
      <c r="F15" s="109" t="s">
        <v>3259</v>
      </c>
      <c r="G15" s="61">
        <v>0</v>
      </c>
      <c r="H15" s="109" t="s">
        <v>3259</v>
      </c>
      <c r="I15" s="61">
        <v>0</v>
      </c>
      <c r="J15" s="109" t="s">
        <v>3259</v>
      </c>
      <c r="K15" s="60">
        <v>0</v>
      </c>
      <c r="L15" s="60">
        <v>0</v>
      </c>
    </row>
    <row r="16" spans="1:34">
      <c r="A16" t="s">
        <v>177</v>
      </c>
      <c r="B16" t="s">
        <v>177</v>
      </c>
      <c r="C16" s="109" t="s">
        <v>3259</v>
      </c>
      <c r="D16" s="109" t="s">
        <v>3259</v>
      </c>
      <c r="E16" t="s">
        <v>177</v>
      </c>
      <c r="F16" t="s">
        <v>177</v>
      </c>
      <c r="G16" s="57">
        <v>0</v>
      </c>
      <c r="H16" s="57">
        <v>0</v>
      </c>
      <c r="I16" s="57">
        <v>0</v>
      </c>
      <c r="J16" s="58">
        <v>0</v>
      </c>
      <c r="K16" s="58">
        <v>0</v>
      </c>
      <c r="L16" s="58">
        <v>0</v>
      </c>
    </row>
    <row r="17" spans="1:12">
      <c r="A17" t="s">
        <v>185</v>
      </c>
      <c r="B17" s="109" t="s">
        <v>3259</v>
      </c>
      <c r="C17" s="109" t="s">
        <v>3259</v>
      </c>
      <c r="D17" s="109" t="s">
        <v>3259</v>
      </c>
      <c r="E17" s="109" t="s">
        <v>3259</v>
      </c>
      <c r="F17" s="109" t="s">
        <v>3259</v>
      </c>
      <c r="G17" s="109" t="s">
        <v>3259</v>
      </c>
      <c r="H17" s="109" t="s">
        <v>3259</v>
      </c>
      <c r="I17" s="109" t="s">
        <v>3259</v>
      </c>
      <c r="J17" s="109" t="s">
        <v>3259</v>
      </c>
      <c r="K17" s="109" t="s">
        <v>3259</v>
      </c>
      <c r="L17" s="109" t="s">
        <v>3259</v>
      </c>
    </row>
    <row r="18" spans="1:12">
      <c r="A18" t="s">
        <v>294</v>
      </c>
      <c r="B18" s="109" t="s">
        <v>3259</v>
      </c>
      <c r="C18" s="109" t="s">
        <v>3259</v>
      </c>
      <c r="D18" s="109" t="s">
        <v>3259</v>
      </c>
      <c r="E18" s="109" t="s">
        <v>3259</v>
      </c>
      <c r="F18" s="109" t="s">
        <v>3259</v>
      </c>
      <c r="G18" s="109" t="s">
        <v>3259</v>
      </c>
      <c r="H18" s="109" t="s">
        <v>3259</v>
      </c>
      <c r="I18" s="109" t="s">
        <v>3259</v>
      </c>
      <c r="J18" s="109" t="s">
        <v>3259</v>
      </c>
      <c r="K18" s="109" t="s">
        <v>3259</v>
      </c>
      <c r="L18" s="109" t="s">
        <v>3259</v>
      </c>
    </row>
    <row r="19" spans="1:12">
      <c r="A19" t="s">
        <v>295</v>
      </c>
      <c r="B19" s="109" t="s">
        <v>3259</v>
      </c>
      <c r="C19" s="109" t="s">
        <v>3259</v>
      </c>
      <c r="D19" s="109" t="s">
        <v>3259</v>
      </c>
      <c r="E19" s="109" t="s">
        <v>3259</v>
      </c>
      <c r="F19" s="109" t="s">
        <v>3259</v>
      </c>
      <c r="G19" s="109" t="s">
        <v>3259</v>
      </c>
      <c r="H19" s="109" t="s">
        <v>3259</v>
      </c>
      <c r="I19" s="109" t="s">
        <v>3259</v>
      </c>
      <c r="J19" s="109" t="s">
        <v>3259</v>
      </c>
      <c r="K19" s="109" t="s">
        <v>3259</v>
      </c>
      <c r="L19" s="109" t="s">
        <v>3259</v>
      </c>
    </row>
    <row r="20" spans="1:12">
      <c r="A20" t="s">
        <v>296</v>
      </c>
      <c r="B20" s="109" t="s">
        <v>3259</v>
      </c>
      <c r="C20" s="109" t="s">
        <v>3259</v>
      </c>
      <c r="D20" s="109" t="s">
        <v>3259</v>
      </c>
      <c r="E20" s="109" t="s">
        <v>3259</v>
      </c>
      <c r="F20" s="109" t="s">
        <v>3259</v>
      </c>
      <c r="G20" s="109" t="s">
        <v>3259</v>
      </c>
      <c r="H20" s="109" t="s">
        <v>3259</v>
      </c>
      <c r="I20" s="109" t="s">
        <v>3259</v>
      </c>
      <c r="J20" s="109" t="s">
        <v>3259</v>
      </c>
      <c r="K20" s="109" t="s">
        <v>3259</v>
      </c>
      <c r="L20" s="109" t="s">
        <v>3259</v>
      </c>
    </row>
    <row r="21" spans="1:12" hidden="1"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A387" s="14"/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6"/>
      <c r="B389" s="14"/>
      <c r="C389" s="14"/>
      <c r="D389" s="14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A1:AY1048576 BA1:XFD1048576 AZ1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21">
      <c r="A1" s="2" t="s">
        <v>0</v>
      </c>
      <c r="B1" s="64" t="s">
        <v>3258</v>
      </c>
      <c r="C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2" t="s">
        <v>1</v>
      </c>
      <c r="B2" s="10" t="s">
        <v>2529</v>
      </c>
      <c r="C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2" t="s">
        <v>2</v>
      </c>
      <c r="B3" s="65" t="s">
        <v>2530</v>
      </c>
      <c r="C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2" t="s">
        <v>3</v>
      </c>
      <c r="B4" s="66" t="s">
        <v>165</v>
      </c>
      <c r="C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8.75">
      <c r="A5" s="84" t="s">
        <v>119</v>
      </c>
      <c r="B5" s="85"/>
      <c r="C5" s="85"/>
      <c r="D5" s="85"/>
      <c r="E5" s="85"/>
      <c r="F5" s="85"/>
      <c r="G5" s="85"/>
      <c r="H5" s="85"/>
      <c r="I5" s="85"/>
      <c r="J5" s="86"/>
    </row>
    <row r="6" spans="1:21" s="16" customFormat="1">
      <c r="A6" s="34" t="s">
        <v>92</v>
      </c>
      <c r="B6" s="35" t="s">
        <v>46</v>
      </c>
      <c r="C6" s="35" t="s">
        <v>50</v>
      </c>
      <c r="D6" s="35" t="s">
        <v>67</v>
      </c>
      <c r="E6" s="35" t="s">
        <v>155</v>
      </c>
      <c r="F6" s="35" t="s">
        <v>156</v>
      </c>
      <c r="G6" s="35" t="s">
        <v>5</v>
      </c>
      <c r="H6" s="35" t="s">
        <v>69</v>
      </c>
      <c r="I6" s="35" t="s">
        <v>54</v>
      </c>
      <c r="J6" s="36" t="s">
        <v>151</v>
      </c>
    </row>
    <row r="7" spans="1:21" s="16" customFormat="1">
      <c r="A7" s="101" t="s">
        <v>3259</v>
      </c>
      <c r="B7" s="102" t="s">
        <v>3259</v>
      </c>
      <c r="C7" s="102" t="s">
        <v>3259</v>
      </c>
      <c r="D7" s="22" t="s">
        <v>70</v>
      </c>
      <c r="E7" s="22" t="s">
        <v>152</v>
      </c>
      <c r="F7" s="102" t="s">
        <v>3259</v>
      </c>
      <c r="G7" s="22" t="s">
        <v>6</v>
      </c>
      <c r="H7" s="22" t="s">
        <v>7</v>
      </c>
      <c r="I7" s="22" t="s">
        <v>7</v>
      </c>
      <c r="J7" s="23" t="s">
        <v>7</v>
      </c>
    </row>
    <row r="8" spans="1:21" s="18" customFormat="1" ht="20.25">
      <c r="A8" s="103" t="s">
        <v>3259</v>
      </c>
      <c r="B8" s="6" t="s">
        <v>8</v>
      </c>
      <c r="C8" s="6" t="s">
        <v>56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25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1" s="18" customFormat="1" ht="20.25">
      <c r="A9" s="19" t="s">
        <v>120</v>
      </c>
      <c r="B9" s="104" t="s">
        <v>3259</v>
      </c>
      <c r="C9" s="104" t="s">
        <v>3259</v>
      </c>
      <c r="D9" s="104" t="s">
        <v>3259</v>
      </c>
      <c r="E9" s="55">
        <v>6.1</v>
      </c>
      <c r="F9" s="104" t="s">
        <v>3259</v>
      </c>
      <c r="G9" s="55">
        <v>16.100040253193999</v>
      </c>
      <c r="H9" s="104" t="s">
        <v>3259</v>
      </c>
      <c r="I9" s="56">
        <v>1</v>
      </c>
      <c r="J9" s="56">
        <v>2.0000000000000001E-4</v>
      </c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1">
      <c r="A10" s="59" t="s">
        <v>172</v>
      </c>
      <c r="B10" s="109" t="s">
        <v>3259</v>
      </c>
      <c r="C10" s="109" t="s">
        <v>3259</v>
      </c>
      <c r="D10" s="109" t="s">
        <v>3259</v>
      </c>
      <c r="E10" s="61">
        <v>4.55</v>
      </c>
      <c r="F10" s="109" t="s">
        <v>3259</v>
      </c>
      <c r="G10" s="61">
        <v>10.426070081843999</v>
      </c>
      <c r="H10" s="109" t="s">
        <v>3259</v>
      </c>
      <c r="I10" s="60">
        <v>0.64759999999999995</v>
      </c>
      <c r="J10" s="60">
        <v>1E-4</v>
      </c>
    </row>
    <row r="11" spans="1:21">
      <c r="A11" s="59" t="s">
        <v>1975</v>
      </c>
      <c r="B11" s="109" t="s">
        <v>3259</v>
      </c>
      <c r="C11" s="109" t="s">
        <v>3259</v>
      </c>
      <c r="D11" s="109" t="s">
        <v>3259</v>
      </c>
      <c r="E11" s="61">
        <v>0</v>
      </c>
      <c r="F11" s="109" t="s">
        <v>3259</v>
      </c>
      <c r="G11" s="61">
        <v>0</v>
      </c>
      <c r="H11" s="109" t="s">
        <v>3259</v>
      </c>
      <c r="I11" s="60">
        <v>0</v>
      </c>
      <c r="J11" s="60">
        <v>0</v>
      </c>
    </row>
    <row r="12" spans="1:21">
      <c r="A12" t="s">
        <v>177</v>
      </c>
      <c r="B12" t="s">
        <v>177</v>
      </c>
      <c r="C12" t="s">
        <v>177</v>
      </c>
      <c r="D12" s="109" t="s">
        <v>3259</v>
      </c>
      <c r="E12" s="57">
        <v>0</v>
      </c>
      <c r="F12" s="57">
        <v>0</v>
      </c>
      <c r="G12" s="57">
        <v>0</v>
      </c>
      <c r="H12" s="58">
        <v>0</v>
      </c>
      <c r="I12" s="58">
        <v>0</v>
      </c>
      <c r="J12" s="58">
        <v>0</v>
      </c>
    </row>
    <row r="13" spans="1:21">
      <c r="A13" s="59" t="s">
        <v>1976</v>
      </c>
      <c r="B13" s="109" t="s">
        <v>3259</v>
      </c>
      <c r="C13" s="109" t="s">
        <v>3259</v>
      </c>
      <c r="D13" s="109" t="s">
        <v>3259</v>
      </c>
      <c r="E13" s="61">
        <v>4.55</v>
      </c>
      <c r="F13" s="109" t="s">
        <v>3259</v>
      </c>
      <c r="G13" s="61">
        <v>10.426070081843999</v>
      </c>
      <c r="H13" s="109" t="s">
        <v>3259</v>
      </c>
      <c r="I13" s="60">
        <v>0.64759999999999995</v>
      </c>
      <c r="J13" s="60">
        <v>1E-4</v>
      </c>
    </row>
    <row r="14" spans="1:21">
      <c r="A14" t="s">
        <v>1977</v>
      </c>
      <c r="B14" t="s">
        <v>1978</v>
      </c>
      <c r="C14" t="s">
        <v>100</v>
      </c>
      <c r="D14" t="s">
        <v>1979</v>
      </c>
      <c r="E14" s="57">
        <v>0.43</v>
      </c>
      <c r="F14" s="57">
        <v>130662.52</v>
      </c>
      <c r="G14" s="57">
        <v>2.0378257281719998</v>
      </c>
      <c r="H14" s="58">
        <v>0</v>
      </c>
      <c r="I14" s="58">
        <v>0.12659999999999999</v>
      </c>
      <c r="J14" s="58">
        <v>0</v>
      </c>
    </row>
    <row r="15" spans="1:21">
      <c r="A15" t="s">
        <v>1980</v>
      </c>
      <c r="B15" t="s">
        <v>1981</v>
      </c>
      <c r="C15" t="s">
        <v>100</v>
      </c>
      <c r="D15" t="s">
        <v>1979</v>
      </c>
      <c r="E15" s="57">
        <v>0.52</v>
      </c>
      <c r="F15" s="57">
        <v>130547.18</v>
      </c>
      <c r="G15" s="57">
        <v>2.4621720336720001</v>
      </c>
      <c r="H15" s="58">
        <v>0</v>
      </c>
      <c r="I15" s="58">
        <v>0.15290000000000001</v>
      </c>
      <c r="J15" s="58">
        <v>0</v>
      </c>
    </row>
    <row r="16" spans="1:21">
      <c r="A16" t="s">
        <v>1982</v>
      </c>
      <c r="B16" t="s">
        <v>1983</v>
      </c>
      <c r="C16" t="s">
        <v>98</v>
      </c>
      <c r="D16" t="s">
        <v>1984</v>
      </c>
      <c r="E16" s="57">
        <v>3.6</v>
      </c>
      <c r="F16" s="57">
        <v>164613.12</v>
      </c>
      <c r="G16" s="57">
        <v>5.9260723200000003</v>
      </c>
      <c r="H16" s="58">
        <v>0</v>
      </c>
      <c r="I16" s="58">
        <v>0.36809999999999998</v>
      </c>
      <c r="J16" s="58">
        <v>1E-4</v>
      </c>
    </row>
    <row r="17" spans="1:10">
      <c r="A17" s="59" t="s">
        <v>1985</v>
      </c>
      <c r="B17" s="109" t="s">
        <v>3259</v>
      </c>
      <c r="C17" s="109" t="s">
        <v>3259</v>
      </c>
      <c r="D17" s="109" t="s">
        <v>3259</v>
      </c>
      <c r="E17" s="61">
        <v>0</v>
      </c>
      <c r="F17" s="109" t="s">
        <v>3259</v>
      </c>
      <c r="G17" s="61">
        <v>0</v>
      </c>
      <c r="H17" s="109" t="s">
        <v>3259</v>
      </c>
      <c r="I17" s="60">
        <v>0</v>
      </c>
      <c r="J17" s="60">
        <v>0</v>
      </c>
    </row>
    <row r="18" spans="1:10">
      <c r="A18" t="s">
        <v>177</v>
      </c>
      <c r="B18" t="s">
        <v>177</v>
      </c>
      <c r="C18" t="s">
        <v>177</v>
      </c>
      <c r="D18" s="109" t="s">
        <v>3259</v>
      </c>
      <c r="E18" s="57">
        <v>0</v>
      </c>
      <c r="F18" s="57">
        <v>0</v>
      </c>
      <c r="G18" s="57">
        <v>0</v>
      </c>
      <c r="H18" s="58">
        <v>0</v>
      </c>
      <c r="I18" s="58">
        <v>0</v>
      </c>
      <c r="J18" s="58">
        <v>0</v>
      </c>
    </row>
    <row r="19" spans="1:10">
      <c r="A19" s="59" t="s">
        <v>1986</v>
      </c>
      <c r="B19" s="109" t="s">
        <v>3259</v>
      </c>
      <c r="C19" s="109" t="s">
        <v>3259</v>
      </c>
      <c r="D19" s="109" t="s">
        <v>3259</v>
      </c>
      <c r="E19" s="61">
        <v>0</v>
      </c>
      <c r="F19" s="109" t="s">
        <v>3259</v>
      </c>
      <c r="G19" s="61">
        <v>0</v>
      </c>
      <c r="H19" s="109" t="s">
        <v>3259</v>
      </c>
      <c r="I19" s="60">
        <v>0</v>
      </c>
      <c r="J19" s="60">
        <v>0</v>
      </c>
    </row>
    <row r="20" spans="1:10">
      <c r="A20" t="s">
        <v>177</v>
      </c>
      <c r="B20" t="s">
        <v>177</v>
      </c>
      <c r="C20" t="s">
        <v>177</v>
      </c>
      <c r="D20" s="109" t="s">
        <v>3259</v>
      </c>
      <c r="E20" s="57">
        <v>0</v>
      </c>
      <c r="F20" s="57">
        <v>0</v>
      </c>
      <c r="G20" s="57">
        <v>0</v>
      </c>
      <c r="H20" s="58">
        <v>0</v>
      </c>
      <c r="I20" s="58">
        <v>0</v>
      </c>
      <c r="J20" s="58">
        <v>0</v>
      </c>
    </row>
    <row r="21" spans="1:10">
      <c r="A21" s="59" t="s">
        <v>183</v>
      </c>
      <c r="B21" s="109" t="s">
        <v>3259</v>
      </c>
      <c r="C21" s="109" t="s">
        <v>3259</v>
      </c>
      <c r="D21" s="109" t="s">
        <v>3259</v>
      </c>
      <c r="E21" s="61">
        <v>1.55</v>
      </c>
      <c r="F21" s="109" t="s">
        <v>3259</v>
      </c>
      <c r="G21" s="61">
        <v>5.6739701713499997</v>
      </c>
      <c r="H21" s="109" t="s">
        <v>3259</v>
      </c>
      <c r="I21" s="60">
        <v>0.35239999999999999</v>
      </c>
      <c r="J21" s="60">
        <v>1E-4</v>
      </c>
    </row>
    <row r="22" spans="1:10">
      <c r="A22" s="59" t="s">
        <v>1987</v>
      </c>
      <c r="B22" s="109" t="s">
        <v>3259</v>
      </c>
      <c r="C22" s="109" t="s">
        <v>3259</v>
      </c>
      <c r="D22" s="109" t="s">
        <v>3259</v>
      </c>
      <c r="E22" s="61">
        <v>0</v>
      </c>
      <c r="F22" s="109" t="s">
        <v>3259</v>
      </c>
      <c r="G22" s="61">
        <v>0</v>
      </c>
      <c r="H22" s="109" t="s">
        <v>3259</v>
      </c>
      <c r="I22" s="60">
        <v>0</v>
      </c>
      <c r="J22" s="60">
        <v>0</v>
      </c>
    </row>
    <row r="23" spans="1:10">
      <c r="A23" t="s">
        <v>177</v>
      </c>
      <c r="B23" t="s">
        <v>177</v>
      </c>
      <c r="C23" t="s">
        <v>177</v>
      </c>
      <c r="D23" s="109" t="s">
        <v>3259</v>
      </c>
      <c r="E23" s="57">
        <v>0</v>
      </c>
      <c r="F23" s="57">
        <v>0</v>
      </c>
      <c r="G23" s="57">
        <v>0</v>
      </c>
      <c r="H23" s="58">
        <v>0</v>
      </c>
      <c r="I23" s="58">
        <v>0</v>
      </c>
      <c r="J23" s="58">
        <v>0</v>
      </c>
    </row>
    <row r="24" spans="1:10">
      <c r="A24" s="59" t="s">
        <v>1988</v>
      </c>
      <c r="B24" s="109" t="s">
        <v>3259</v>
      </c>
      <c r="C24" s="109" t="s">
        <v>3259</v>
      </c>
      <c r="D24" s="109" t="s">
        <v>3259</v>
      </c>
      <c r="E24" s="61">
        <v>1.55</v>
      </c>
      <c r="F24" s="109" t="s">
        <v>3259</v>
      </c>
      <c r="G24" s="61">
        <v>5.6739701713499997</v>
      </c>
      <c r="H24" s="109" t="s">
        <v>3259</v>
      </c>
      <c r="I24" s="60">
        <v>0.35239999999999999</v>
      </c>
      <c r="J24" s="60">
        <v>1E-4</v>
      </c>
    </row>
    <row r="25" spans="1:10">
      <c r="A25" t="s">
        <v>1989</v>
      </c>
      <c r="B25" t="s">
        <v>1990</v>
      </c>
      <c r="C25" t="s">
        <v>100</v>
      </c>
      <c r="D25" t="s">
        <v>1991</v>
      </c>
      <c r="E25" s="57">
        <v>1.55</v>
      </c>
      <c r="F25" s="57">
        <v>100927.1</v>
      </c>
      <c r="G25" s="57">
        <v>5.6739701713499997</v>
      </c>
      <c r="H25" s="58">
        <v>0</v>
      </c>
      <c r="I25" s="58">
        <v>0.35239999999999999</v>
      </c>
      <c r="J25" s="58">
        <v>1E-4</v>
      </c>
    </row>
    <row r="26" spans="1:10">
      <c r="A26" s="59" t="s">
        <v>1992</v>
      </c>
      <c r="B26" s="109" t="s">
        <v>3259</v>
      </c>
      <c r="C26" s="109" t="s">
        <v>3259</v>
      </c>
      <c r="D26" s="109" t="s">
        <v>3259</v>
      </c>
      <c r="E26" s="61">
        <v>0</v>
      </c>
      <c r="F26" s="109" t="s">
        <v>3259</v>
      </c>
      <c r="G26" s="61">
        <v>0</v>
      </c>
      <c r="H26" s="109" t="s">
        <v>3259</v>
      </c>
      <c r="I26" s="60">
        <v>0</v>
      </c>
      <c r="J26" s="60">
        <v>0</v>
      </c>
    </row>
    <row r="27" spans="1:10">
      <c r="A27" t="s">
        <v>177</v>
      </c>
      <c r="B27" t="s">
        <v>177</v>
      </c>
      <c r="C27" t="s">
        <v>177</v>
      </c>
      <c r="D27" s="109" t="s">
        <v>3259</v>
      </c>
      <c r="E27" s="57">
        <v>0</v>
      </c>
      <c r="F27" s="57">
        <v>0</v>
      </c>
      <c r="G27" s="57">
        <v>0</v>
      </c>
      <c r="H27" s="58">
        <v>0</v>
      </c>
      <c r="I27" s="58">
        <v>0</v>
      </c>
      <c r="J27" s="58">
        <v>0</v>
      </c>
    </row>
    <row r="28" spans="1:10">
      <c r="A28" s="59" t="s">
        <v>1993</v>
      </c>
      <c r="B28" s="109" t="s">
        <v>3259</v>
      </c>
      <c r="C28" s="109" t="s">
        <v>3259</v>
      </c>
      <c r="D28" s="109" t="s">
        <v>3259</v>
      </c>
      <c r="E28" s="61">
        <v>0</v>
      </c>
      <c r="F28" s="109" t="s">
        <v>3259</v>
      </c>
      <c r="G28" s="61">
        <v>0</v>
      </c>
      <c r="H28" s="109" t="s">
        <v>3259</v>
      </c>
      <c r="I28" s="60">
        <v>0</v>
      </c>
      <c r="J28" s="60">
        <v>0</v>
      </c>
    </row>
    <row r="29" spans="1:10">
      <c r="A29" t="s">
        <v>177</v>
      </c>
      <c r="B29" t="s">
        <v>177</v>
      </c>
      <c r="C29" t="s">
        <v>177</v>
      </c>
      <c r="D29" s="109" t="s">
        <v>3259</v>
      </c>
      <c r="E29" s="57">
        <v>0</v>
      </c>
      <c r="F29" s="57">
        <v>0</v>
      </c>
      <c r="G29" s="57">
        <v>0</v>
      </c>
      <c r="H29" s="58">
        <v>0</v>
      </c>
      <c r="I29" s="58">
        <v>0</v>
      </c>
      <c r="J29" s="58">
        <v>0</v>
      </c>
    </row>
    <row r="30" spans="1:10">
      <c r="A30" t="s">
        <v>185</v>
      </c>
      <c r="B30" s="109" t="s">
        <v>3259</v>
      </c>
      <c r="C30" s="109" t="s">
        <v>3259</v>
      </c>
      <c r="D30" s="109" t="s">
        <v>3259</v>
      </c>
      <c r="E30" s="109" t="s">
        <v>3259</v>
      </c>
      <c r="F30" s="109" t="s">
        <v>3259</v>
      </c>
      <c r="G30" s="109" t="s">
        <v>3259</v>
      </c>
      <c r="H30" s="109" t="s">
        <v>3259</v>
      </c>
      <c r="I30" s="109" t="s">
        <v>3259</v>
      </c>
      <c r="J30" s="109" t="s">
        <v>3259</v>
      </c>
    </row>
    <row r="31" spans="1:10">
      <c r="A31" t="s">
        <v>294</v>
      </c>
      <c r="B31" s="109" t="s">
        <v>3259</v>
      </c>
      <c r="C31" s="109" t="s">
        <v>3259</v>
      </c>
      <c r="D31" s="109" t="s">
        <v>3259</v>
      </c>
      <c r="E31" s="109" t="s">
        <v>3259</v>
      </c>
      <c r="F31" s="109" t="s">
        <v>3259</v>
      </c>
      <c r="G31" s="109" t="s">
        <v>3259</v>
      </c>
      <c r="H31" s="109" t="s">
        <v>3259</v>
      </c>
      <c r="I31" s="109" t="s">
        <v>3259</v>
      </c>
      <c r="J31" s="109" t="s">
        <v>3259</v>
      </c>
    </row>
    <row r="32" spans="1:10">
      <c r="A32" t="s">
        <v>295</v>
      </c>
      <c r="B32" s="109" t="s">
        <v>3259</v>
      </c>
      <c r="C32" s="109" t="s">
        <v>3259</v>
      </c>
      <c r="D32" s="109" t="s">
        <v>3259</v>
      </c>
      <c r="E32" s="109" t="s">
        <v>3259</v>
      </c>
      <c r="F32" s="109" t="s">
        <v>3259</v>
      </c>
      <c r="G32" s="109" t="s">
        <v>3259</v>
      </c>
      <c r="H32" s="109" t="s">
        <v>3259</v>
      </c>
      <c r="I32" s="109" t="s">
        <v>3259</v>
      </c>
      <c r="J32" s="109" t="s">
        <v>3259</v>
      </c>
    </row>
    <row r="33" spans="1:10">
      <c r="A33" t="s">
        <v>296</v>
      </c>
      <c r="B33" s="109" t="s">
        <v>3259</v>
      </c>
      <c r="C33" s="109" t="s">
        <v>3259</v>
      </c>
      <c r="D33" s="109" t="s">
        <v>3259</v>
      </c>
      <c r="E33" s="109" t="s">
        <v>3259</v>
      </c>
      <c r="F33" s="109" t="s">
        <v>3259</v>
      </c>
      <c r="G33" s="109" t="s">
        <v>3259</v>
      </c>
      <c r="H33" s="109" t="s">
        <v>3259</v>
      </c>
      <c r="I33" s="109" t="s">
        <v>3259</v>
      </c>
      <c r="J33" s="109" t="s">
        <v>3259</v>
      </c>
    </row>
    <row r="34" spans="1:10" hidden="1">
      <c r="B34" s="14"/>
    </row>
    <row r="35" spans="1:10" hidden="1">
      <c r="B35" s="14"/>
    </row>
    <row r="36" spans="1:10" hidden="1">
      <c r="B36" s="14"/>
    </row>
    <row r="37" spans="1:10" hidden="1">
      <c r="B37" s="14"/>
    </row>
    <row r="38" spans="1:10" hidden="1">
      <c r="B38" s="14"/>
    </row>
    <row r="39" spans="1:10" hidden="1"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5">
      <c r="A1" s="2" t="s">
        <v>0</v>
      </c>
      <c r="B1" s="64" t="s">
        <v>3258</v>
      </c>
    </row>
    <row r="2" spans="1:15">
      <c r="A2" s="2" t="s">
        <v>1</v>
      </c>
      <c r="B2" s="10" t="s">
        <v>2529</v>
      </c>
    </row>
    <row r="3" spans="1:15">
      <c r="A3" s="2" t="s">
        <v>2</v>
      </c>
      <c r="B3" s="65" t="s">
        <v>2530</v>
      </c>
    </row>
    <row r="4" spans="1:15">
      <c r="A4" s="2" t="s">
        <v>3</v>
      </c>
      <c r="B4" s="66" t="s">
        <v>165</v>
      </c>
    </row>
    <row r="5" spans="1:15" ht="18.75">
      <c r="A5" s="84" t="s">
        <v>121</v>
      </c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5" s="16" customFormat="1">
      <c r="A6" s="34" t="s">
        <v>92</v>
      </c>
      <c r="B6" s="35" t="s">
        <v>46</v>
      </c>
      <c r="C6" s="35" t="s">
        <v>80</v>
      </c>
      <c r="D6" s="35" t="s">
        <v>50</v>
      </c>
      <c r="E6" s="35" t="s">
        <v>67</v>
      </c>
      <c r="F6" s="35" t="s">
        <v>155</v>
      </c>
      <c r="G6" s="35" t="s">
        <v>156</v>
      </c>
      <c r="H6" s="35" t="s">
        <v>5</v>
      </c>
      <c r="I6" s="35" t="s">
        <v>69</v>
      </c>
      <c r="J6" s="35" t="s">
        <v>54</v>
      </c>
      <c r="K6" s="36" t="s">
        <v>151</v>
      </c>
      <c r="L6" s="14"/>
      <c r="M6" s="14"/>
      <c r="N6" s="14"/>
      <c r="O6" s="14"/>
    </row>
    <row r="7" spans="1:15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7" t="s">
        <v>70</v>
      </c>
      <c r="F7" s="17" t="s">
        <v>152</v>
      </c>
      <c r="G7" s="102" t="s">
        <v>3259</v>
      </c>
      <c r="H7" s="17" t="s">
        <v>6</v>
      </c>
      <c r="I7" s="22" t="s">
        <v>7</v>
      </c>
      <c r="J7" s="22" t="s">
        <v>7</v>
      </c>
      <c r="K7" s="23" t="s">
        <v>7</v>
      </c>
      <c r="L7" s="14"/>
      <c r="M7" s="14"/>
      <c r="N7" s="14"/>
      <c r="O7" s="14"/>
    </row>
    <row r="8" spans="1:15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25" t="s">
        <v>62</v>
      </c>
      <c r="K8" s="25" t="s">
        <v>63</v>
      </c>
      <c r="L8" s="14"/>
      <c r="M8" s="14"/>
      <c r="N8" s="14"/>
      <c r="O8" s="14"/>
    </row>
    <row r="9" spans="1:15" s="18" customFormat="1" ht="20.25">
      <c r="A9" s="19" t="s">
        <v>93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55">
        <v>242.23</v>
      </c>
      <c r="G9" s="104" t="s">
        <v>3259</v>
      </c>
      <c r="H9" s="55">
        <v>7.5529899999999997E-6</v>
      </c>
      <c r="I9" s="104" t="s">
        <v>3259</v>
      </c>
      <c r="J9" s="56">
        <v>0</v>
      </c>
      <c r="K9" s="56">
        <v>0</v>
      </c>
      <c r="L9" s="14"/>
      <c r="M9" s="14"/>
      <c r="N9" s="14"/>
      <c r="O9" s="14"/>
    </row>
    <row r="10" spans="1:15">
      <c r="A10" s="59" t="s">
        <v>1994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61">
        <v>242.23</v>
      </c>
      <c r="G10" s="109" t="s">
        <v>3259</v>
      </c>
      <c r="H10" s="61">
        <v>7.5529899999999997E-6</v>
      </c>
      <c r="I10" s="109" t="s">
        <v>3259</v>
      </c>
      <c r="J10" s="60">
        <v>0</v>
      </c>
      <c r="K10" s="60">
        <v>0</v>
      </c>
    </row>
    <row r="11" spans="1:15">
      <c r="A11" t="s">
        <v>1995</v>
      </c>
      <c r="B11" t="s">
        <v>1996</v>
      </c>
      <c r="C11" t="s">
        <v>606</v>
      </c>
      <c r="D11" t="s">
        <v>98</v>
      </c>
      <c r="E11" t="s">
        <v>1997</v>
      </c>
      <c r="F11" s="57">
        <v>199.71</v>
      </c>
      <c r="G11" s="57">
        <v>2.0999999999999999E-3</v>
      </c>
      <c r="H11" s="57">
        <v>4.1939099999999996E-6</v>
      </c>
      <c r="I11" s="58">
        <v>0</v>
      </c>
      <c r="J11" s="58">
        <v>0</v>
      </c>
      <c r="K11" s="58">
        <v>0</v>
      </c>
    </row>
    <row r="12" spans="1:15">
      <c r="A12" t="s">
        <v>1998</v>
      </c>
      <c r="B12" t="s">
        <v>1999</v>
      </c>
      <c r="C12" t="s">
        <v>109</v>
      </c>
      <c r="D12" t="s">
        <v>98</v>
      </c>
      <c r="E12" t="s">
        <v>2000</v>
      </c>
      <c r="F12" s="57">
        <v>42.52</v>
      </c>
      <c r="G12" s="57">
        <v>7.9000000000000008E-3</v>
      </c>
      <c r="H12" s="57">
        <v>3.35908E-6</v>
      </c>
      <c r="I12" s="58">
        <v>0</v>
      </c>
      <c r="J12" s="58">
        <v>0</v>
      </c>
      <c r="K12" s="58">
        <v>0</v>
      </c>
    </row>
    <row r="13" spans="1:15">
      <c r="A13" s="59" t="s">
        <v>1850</v>
      </c>
      <c r="B13" s="109" t="s">
        <v>3259</v>
      </c>
      <c r="C13" s="109" t="s">
        <v>3259</v>
      </c>
      <c r="D13" s="109" t="s">
        <v>3259</v>
      </c>
      <c r="E13" s="109" t="s">
        <v>3259</v>
      </c>
      <c r="F13" s="61">
        <v>0</v>
      </c>
      <c r="G13" s="109" t="s">
        <v>3259</v>
      </c>
      <c r="H13" s="61">
        <v>0</v>
      </c>
      <c r="I13" s="109" t="s">
        <v>3259</v>
      </c>
      <c r="J13" s="60">
        <v>0</v>
      </c>
      <c r="K13" s="60">
        <v>0</v>
      </c>
    </row>
    <row r="14" spans="1:15">
      <c r="A14" t="s">
        <v>177</v>
      </c>
      <c r="B14" t="s">
        <v>177</v>
      </c>
      <c r="C14" t="s">
        <v>177</v>
      </c>
      <c r="D14" t="s">
        <v>177</v>
      </c>
      <c r="E14" s="109" t="s">
        <v>3259</v>
      </c>
      <c r="F14" s="57">
        <v>0</v>
      </c>
      <c r="G14" s="57">
        <v>0</v>
      </c>
      <c r="H14" s="57">
        <v>0</v>
      </c>
      <c r="I14" s="58">
        <v>0</v>
      </c>
      <c r="J14" s="58">
        <v>0</v>
      </c>
      <c r="K14" s="58">
        <v>0</v>
      </c>
    </row>
    <row r="15" spans="1:15">
      <c r="A15" t="s">
        <v>185</v>
      </c>
      <c r="B15" s="109" t="s">
        <v>3259</v>
      </c>
      <c r="C15" s="109" t="s">
        <v>3259</v>
      </c>
      <c r="D15" s="109" t="s">
        <v>3259</v>
      </c>
      <c r="E15" s="109" t="s">
        <v>3259</v>
      </c>
      <c r="F15" s="109" t="s">
        <v>3259</v>
      </c>
      <c r="G15" s="109" t="s">
        <v>3259</v>
      </c>
      <c r="H15" s="109" t="s">
        <v>3259</v>
      </c>
      <c r="I15" s="109" t="s">
        <v>3259</v>
      </c>
      <c r="J15" s="109" t="s">
        <v>3259</v>
      </c>
      <c r="K15" s="109" t="s">
        <v>3259</v>
      </c>
    </row>
    <row r="16" spans="1:15">
      <c r="A16" t="s">
        <v>294</v>
      </c>
      <c r="B16" s="109" t="s">
        <v>3259</v>
      </c>
      <c r="C16" s="109" t="s">
        <v>3259</v>
      </c>
      <c r="D16" s="109" t="s">
        <v>3259</v>
      </c>
      <c r="E16" s="109" t="s">
        <v>3259</v>
      </c>
      <c r="F16" s="109" t="s">
        <v>3259</v>
      </c>
      <c r="G16" s="109" t="s">
        <v>3259</v>
      </c>
      <c r="H16" s="109" t="s">
        <v>3259</v>
      </c>
      <c r="I16" s="109" t="s">
        <v>3259</v>
      </c>
      <c r="J16" s="109" t="s">
        <v>3259</v>
      </c>
      <c r="K16" s="109" t="s">
        <v>3259</v>
      </c>
    </row>
    <row r="17" spans="1:11">
      <c r="A17" t="s">
        <v>295</v>
      </c>
      <c r="B17" s="109" t="s">
        <v>3259</v>
      </c>
      <c r="C17" s="109" t="s">
        <v>3259</v>
      </c>
      <c r="D17" s="109" t="s">
        <v>3259</v>
      </c>
      <c r="E17" s="109" t="s">
        <v>3259</v>
      </c>
      <c r="F17" s="109" t="s">
        <v>3259</v>
      </c>
      <c r="G17" s="109" t="s">
        <v>3259</v>
      </c>
      <c r="H17" s="109" t="s">
        <v>3259</v>
      </c>
      <c r="I17" s="109" t="s">
        <v>3259</v>
      </c>
      <c r="J17" s="109" t="s">
        <v>3259</v>
      </c>
      <c r="K17" s="109" t="s">
        <v>3259</v>
      </c>
    </row>
    <row r="18" spans="1:11">
      <c r="A18" t="s">
        <v>296</v>
      </c>
      <c r="B18" s="109" t="s">
        <v>3259</v>
      </c>
      <c r="C18" s="109" t="s">
        <v>3259</v>
      </c>
      <c r="D18" s="109" t="s">
        <v>3259</v>
      </c>
      <c r="E18" s="109" t="s">
        <v>3259</v>
      </c>
      <c r="F18" s="109" t="s">
        <v>3259</v>
      </c>
      <c r="G18" s="109" t="s">
        <v>3259</v>
      </c>
      <c r="H18" s="109" t="s">
        <v>3259</v>
      </c>
      <c r="I18" s="109" t="s">
        <v>3259</v>
      </c>
      <c r="J18" s="109" t="s">
        <v>3259</v>
      </c>
      <c r="K18" s="109" t="s">
        <v>3259</v>
      </c>
    </row>
    <row r="19" spans="1:11" hidden="1">
      <c r="B19" s="14"/>
      <c r="C19" s="14"/>
    </row>
    <row r="20" spans="1:11" hidden="1">
      <c r="B20" s="14"/>
      <c r="C20" s="14"/>
    </row>
    <row r="21" spans="1:11" hidden="1"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2">
      <c r="A1" s="2" t="s">
        <v>0</v>
      </c>
      <c r="B1" s="64" t="s">
        <v>3258</v>
      </c>
    </row>
    <row r="2" spans="1:12">
      <c r="A2" s="2" t="s">
        <v>1</v>
      </c>
      <c r="B2" s="10" t="s">
        <v>2529</v>
      </c>
    </row>
    <row r="3" spans="1:12">
      <c r="A3" s="2" t="s">
        <v>2</v>
      </c>
      <c r="B3" s="65" t="s">
        <v>2530</v>
      </c>
    </row>
    <row r="4" spans="1:12">
      <c r="A4" s="2" t="s">
        <v>3</v>
      </c>
      <c r="B4" s="66" t="s">
        <v>165</v>
      </c>
    </row>
    <row r="5" spans="1:12" ht="18.75">
      <c r="A5" s="84" t="s">
        <v>122</v>
      </c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2" s="16" customFormat="1">
      <c r="A6" s="34" t="s">
        <v>92</v>
      </c>
      <c r="B6" s="35" t="s">
        <v>46</v>
      </c>
      <c r="C6" s="35" t="s">
        <v>80</v>
      </c>
      <c r="D6" s="35" t="s">
        <v>50</v>
      </c>
      <c r="E6" s="35" t="s">
        <v>67</v>
      </c>
      <c r="F6" s="35" t="s">
        <v>155</v>
      </c>
      <c r="G6" s="35" t="s">
        <v>156</v>
      </c>
      <c r="H6" s="35" t="s">
        <v>5</v>
      </c>
      <c r="I6" s="35" t="s">
        <v>69</v>
      </c>
      <c r="J6" s="35" t="s">
        <v>54</v>
      </c>
      <c r="K6" s="36" t="s">
        <v>151</v>
      </c>
      <c r="L6" s="14"/>
    </row>
    <row r="7" spans="1:12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7" t="s">
        <v>70</v>
      </c>
      <c r="F7" s="17" t="s">
        <v>152</v>
      </c>
      <c r="G7" s="102" t="s">
        <v>3259</v>
      </c>
      <c r="H7" s="17" t="s">
        <v>6</v>
      </c>
      <c r="I7" s="22" t="s">
        <v>7</v>
      </c>
      <c r="J7" s="22" t="s">
        <v>7</v>
      </c>
      <c r="K7" s="23" t="s">
        <v>7</v>
      </c>
    </row>
    <row r="8" spans="1:12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25" t="s">
        <v>62</v>
      </c>
      <c r="K8" s="25" t="s">
        <v>63</v>
      </c>
    </row>
    <row r="9" spans="1:12" s="18" customFormat="1" ht="20.25">
      <c r="A9" s="19" t="s">
        <v>95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55">
        <v>78225.89</v>
      </c>
      <c r="G9" s="104" t="s">
        <v>3259</v>
      </c>
      <c r="H9" s="55">
        <v>0.17237037923000001</v>
      </c>
      <c r="I9" s="104" t="s">
        <v>3259</v>
      </c>
      <c r="J9" s="56">
        <v>1</v>
      </c>
      <c r="K9" s="56">
        <v>0</v>
      </c>
    </row>
    <row r="10" spans="1:12">
      <c r="A10" s="59" t="s">
        <v>172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61">
        <v>78225.89</v>
      </c>
      <c r="G10" s="109" t="s">
        <v>3259</v>
      </c>
      <c r="H10" s="61">
        <v>0.17237037923000001</v>
      </c>
      <c r="I10" s="109" t="s">
        <v>3259</v>
      </c>
      <c r="J10" s="60">
        <v>1</v>
      </c>
      <c r="K10" s="60">
        <v>0</v>
      </c>
    </row>
    <row r="11" spans="1:12">
      <c r="A11" s="59" t="s">
        <v>1855</v>
      </c>
      <c r="B11" s="109" t="s">
        <v>3259</v>
      </c>
      <c r="C11" s="109" t="s">
        <v>3259</v>
      </c>
      <c r="D11" s="109" t="s">
        <v>3259</v>
      </c>
      <c r="E11" s="109" t="s">
        <v>3259</v>
      </c>
      <c r="F11" s="61">
        <v>0</v>
      </c>
      <c r="G11" s="109" t="s">
        <v>3259</v>
      </c>
      <c r="H11" s="61">
        <v>0</v>
      </c>
      <c r="I11" s="109" t="s">
        <v>3259</v>
      </c>
      <c r="J11" s="60">
        <v>0</v>
      </c>
      <c r="K11" s="60">
        <v>0</v>
      </c>
    </row>
    <row r="12" spans="1:12">
      <c r="A12" t="s">
        <v>177</v>
      </c>
      <c r="B12" t="s">
        <v>177</v>
      </c>
      <c r="C12" t="s">
        <v>177</v>
      </c>
      <c r="D12" t="s">
        <v>177</v>
      </c>
      <c r="E12" s="109" t="s">
        <v>3259</v>
      </c>
      <c r="F12" s="57">
        <v>0</v>
      </c>
      <c r="G12" s="57">
        <v>0</v>
      </c>
      <c r="H12" s="57">
        <v>0</v>
      </c>
      <c r="I12" s="58">
        <v>0</v>
      </c>
      <c r="J12" s="58">
        <v>0</v>
      </c>
      <c r="K12" s="58">
        <v>0</v>
      </c>
    </row>
    <row r="13" spans="1:12">
      <c r="A13" s="59" t="s">
        <v>1861</v>
      </c>
      <c r="B13" s="109" t="s">
        <v>3259</v>
      </c>
      <c r="C13" s="109" t="s">
        <v>3259</v>
      </c>
      <c r="D13" s="109" t="s">
        <v>3259</v>
      </c>
      <c r="E13" s="109" t="s">
        <v>3259</v>
      </c>
      <c r="F13" s="61">
        <v>78225.89</v>
      </c>
      <c r="G13" s="109" t="s">
        <v>3259</v>
      </c>
      <c r="H13" s="61">
        <v>0.17237037923000001</v>
      </c>
      <c r="I13" s="109" t="s">
        <v>3259</v>
      </c>
      <c r="J13" s="60">
        <v>1</v>
      </c>
      <c r="K13" s="60">
        <v>0</v>
      </c>
    </row>
    <row r="14" spans="1:12">
      <c r="A14" t="s">
        <v>2001</v>
      </c>
      <c r="B14" t="s">
        <v>2002</v>
      </c>
      <c r="C14" t="s">
        <v>108</v>
      </c>
      <c r="D14" t="s">
        <v>100</v>
      </c>
      <c r="E14" t="s">
        <v>229</v>
      </c>
      <c r="F14" s="57">
        <v>39516.17</v>
      </c>
      <c r="G14" s="57">
        <v>-1.1333</v>
      </c>
      <c r="H14" s="57">
        <v>-0.44783675461</v>
      </c>
      <c r="I14" s="58">
        <v>0</v>
      </c>
      <c r="J14" s="58">
        <v>-2.5981000000000001</v>
      </c>
      <c r="K14" s="58">
        <v>0</v>
      </c>
    </row>
    <row r="15" spans="1:12">
      <c r="A15" t="s">
        <v>2003</v>
      </c>
      <c r="B15" t="s">
        <v>2004</v>
      </c>
      <c r="C15" t="s">
        <v>108</v>
      </c>
      <c r="D15" t="s">
        <v>100</v>
      </c>
      <c r="E15" t="s">
        <v>229</v>
      </c>
      <c r="F15" s="57">
        <v>38709.72</v>
      </c>
      <c r="G15" s="57">
        <v>1.6022000000000001</v>
      </c>
      <c r="H15" s="57">
        <v>0.62020713384000004</v>
      </c>
      <c r="I15" s="58">
        <v>0</v>
      </c>
      <c r="J15" s="58">
        <v>3.5981000000000001</v>
      </c>
      <c r="K15" s="58">
        <v>0</v>
      </c>
    </row>
    <row r="16" spans="1:12">
      <c r="A16" s="59" t="s">
        <v>2005</v>
      </c>
      <c r="B16" s="109" t="s">
        <v>3259</v>
      </c>
      <c r="C16" s="109" t="s">
        <v>3259</v>
      </c>
      <c r="D16" s="109" t="s">
        <v>3259</v>
      </c>
      <c r="E16" s="109" t="s">
        <v>3259</v>
      </c>
      <c r="F16" s="61">
        <v>0</v>
      </c>
      <c r="G16" s="109" t="s">
        <v>3259</v>
      </c>
      <c r="H16" s="61">
        <v>0</v>
      </c>
      <c r="I16" s="109" t="s">
        <v>3259</v>
      </c>
      <c r="J16" s="60">
        <v>0</v>
      </c>
      <c r="K16" s="60">
        <v>0</v>
      </c>
    </row>
    <row r="17" spans="1:11">
      <c r="A17" t="s">
        <v>177</v>
      </c>
      <c r="B17" t="s">
        <v>177</v>
      </c>
      <c r="C17" t="s">
        <v>177</v>
      </c>
      <c r="D17" t="s">
        <v>177</v>
      </c>
      <c r="E17" s="109" t="s">
        <v>3259</v>
      </c>
      <c r="F17" s="57">
        <v>0</v>
      </c>
      <c r="G17" s="57">
        <v>0</v>
      </c>
      <c r="H17" s="57">
        <v>0</v>
      </c>
      <c r="I17" s="58">
        <v>0</v>
      </c>
      <c r="J17" s="58">
        <v>0</v>
      </c>
      <c r="K17" s="58">
        <v>0</v>
      </c>
    </row>
    <row r="18" spans="1:11">
      <c r="A18" s="59" t="s">
        <v>1862</v>
      </c>
      <c r="B18" s="109" t="s">
        <v>3259</v>
      </c>
      <c r="C18" s="109" t="s">
        <v>3259</v>
      </c>
      <c r="D18" s="109" t="s">
        <v>3259</v>
      </c>
      <c r="E18" s="109" t="s">
        <v>3259</v>
      </c>
      <c r="F18" s="61">
        <v>0</v>
      </c>
      <c r="G18" s="109" t="s">
        <v>3259</v>
      </c>
      <c r="H18" s="61">
        <v>0</v>
      </c>
      <c r="I18" s="109" t="s">
        <v>3259</v>
      </c>
      <c r="J18" s="60">
        <v>0</v>
      </c>
      <c r="K18" s="60">
        <v>0</v>
      </c>
    </row>
    <row r="19" spans="1:11">
      <c r="A19" t="s">
        <v>177</v>
      </c>
      <c r="B19" t="s">
        <v>177</v>
      </c>
      <c r="C19" t="s">
        <v>177</v>
      </c>
      <c r="D19" t="s">
        <v>177</v>
      </c>
      <c r="E19" s="109" t="s">
        <v>3259</v>
      </c>
      <c r="F19" s="57">
        <v>0</v>
      </c>
      <c r="G19" s="57">
        <v>0</v>
      </c>
      <c r="H19" s="57">
        <v>0</v>
      </c>
      <c r="I19" s="58">
        <v>0</v>
      </c>
      <c r="J19" s="58">
        <v>0</v>
      </c>
      <c r="K19" s="58">
        <v>0</v>
      </c>
    </row>
    <row r="20" spans="1:11">
      <c r="A20" s="59" t="s">
        <v>810</v>
      </c>
      <c r="B20" s="109" t="s">
        <v>3259</v>
      </c>
      <c r="C20" s="109" t="s">
        <v>3259</v>
      </c>
      <c r="D20" s="109" t="s">
        <v>3259</v>
      </c>
      <c r="E20" s="109" t="s">
        <v>3259</v>
      </c>
      <c r="F20" s="61">
        <v>0</v>
      </c>
      <c r="G20" s="109" t="s">
        <v>3259</v>
      </c>
      <c r="H20" s="61">
        <v>0</v>
      </c>
      <c r="I20" s="109" t="s">
        <v>3259</v>
      </c>
      <c r="J20" s="60">
        <v>0</v>
      </c>
      <c r="K20" s="60">
        <v>0</v>
      </c>
    </row>
    <row r="21" spans="1:11">
      <c r="A21" t="s">
        <v>177</v>
      </c>
      <c r="B21" t="s">
        <v>177</v>
      </c>
      <c r="C21" t="s">
        <v>177</v>
      </c>
      <c r="D21" t="s">
        <v>177</v>
      </c>
      <c r="E21" s="109" t="s">
        <v>3259</v>
      </c>
      <c r="F21" s="57">
        <v>0</v>
      </c>
      <c r="G21" s="57">
        <v>0</v>
      </c>
      <c r="H21" s="57">
        <v>0</v>
      </c>
      <c r="I21" s="58">
        <v>0</v>
      </c>
      <c r="J21" s="58">
        <v>0</v>
      </c>
      <c r="K21" s="58">
        <v>0</v>
      </c>
    </row>
    <row r="22" spans="1:11">
      <c r="A22" s="59" t="s">
        <v>183</v>
      </c>
      <c r="B22" s="109" t="s">
        <v>3259</v>
      </c>
      <c r="C22" s="109" t="s">
        <v>3259</v>
      </c>
      <c r="D22" s="109" t="s">
        <v>3259</v>
      </c>
      <c r="E22" s="109" t="s">
        <v>3259</v>
      </c>
      <c r="F22" s="61">
        <v>0</v>
      </c>
      <c r="G22" s="109" t="s">
        <v>3259</v>
      </c>
      <c r="H22" s="61">
        <v>0</v>
      </c>
      <c r="I22" s="109" t="s">
        <v>3259</v>
      </c>
      <c r="J22" s="60">
        <v>0</v>
      </c>
      <c r="K22" s="60">
        <v>0</v>
      </c>
    </row>
    <row r="23" spans="1:11">
      <c r="A23" s="59" t="s">
        <v>1855</v>
      </c>
      <c r="B23" s="109" t="s">
        <v>3259</v>
      </c>
      <c r="C23" s="109" t="s">
        <v>3259</v>
      </c>
      <c r="D23" s="109" t="s">
        <v>3259</v>
      </c>
      <c r="E23" s="109" t="s">
        <v>3259</v>
      </c>
      <c r="F23" s="61">
        <v>0</v>
      </c>
      <c r="G23" s="109" t="s">
        <v>3259</v>
      </c>
      <c r="H23" s="61">
        <v>0</v>
      </c>
      <c r="I23" s="109" t="s">
        <v>3259</v>
      </c>
      <c r="J23" s="60">
        <v>0</v>
      </c>
      <c r="K23" s="60">
        <v>0</v>
      </c>
    </row>
    <row r="24" spans="1:11">
      <c r="A24" t="s">
        <v>177</v>
      </c>
      <c r="B24" t="s">
        <v>177</v>
      </c>
      <c r="C24" t="s">
        <v>177</v>
      </c>
      <c r="D24" t="s">
        <v>177</v>
      </c>
      <c r="E24" s="109" t="s">
        <v>3259</v>
      </c>
      <c r="F24" s="57">
        <v>0</v>
      </c>
      <c r="G24" s="57">
        <v>0</v>
      </c>
      <c r="H24" s="57">
        <v>0</v>
      </c>
      <c r="I24" s="58">
        <v>0</v>
      </c>
      <c r="J24" s="58">
        <v>0</v>
      </c>
      <c r="K24" s="58">
        <v>0</v>
      </c>
    </row>
    <row r="25" spans="1:11">
      <c r="A25" s="59" t="s">
        <v>1867</v>
      </c>
      <c r="B25" s="109" t="s">
        <v>3259</v>
      </c>
      <c r="C25" s="109" t="s">
        <v>3259</v>
      </c>
      <c r="D25" s="109" t="s">
        <v>3259</v>
      </c>
      <c r="E25" s="109" t="s">
        <v>3259</v>
      </c>
      <c r="F25" s="61">
        <v>0</v>
      </c>
      <c r="G25" s="109" t="s">
        <v>3259</v>
      </c>
      <c r="H25" s="61">
        <v>0</v>
      </c>
      <c r="I25" s="109" t="s">
        <v>3259</v>
      </c>
      <c r="J25" s="60">
        <v>0</v>
      </c>
      <c r="K25" s="60">
        <v>0</v>
      </c>
    </row>
    <row r="26" spans="1:11">
      <c r="A26" t="s">
        <v>177</v>
      </c>
      <c r="B26" t="s">
        <v>177</v>
      </c>
      <c r="C26" t="s">
        <v>177</v>
      </c>
      <c r="D26" t="s">
        <v>177</v>
      </c>
      <c r="E26" s="109" t="s">
        <v>3259</v>
      </c>
      <c r="F26" s="57">
        <v>0</v>
      </c>
      <c r="G26" s="57">
        <v>0</v>
      </c>
      <c r="H26" s="57">
        <v>0</v>
      </c>
      <c r="I26" s="58">
        <v>0</v>
      </c>
      <c r="J26" s="58">
        <v>0</v>
      </c>
      <c r="K26" s="58">
        <v>0</v>
      </c>
    </row>
    <row r="27" spans="1:11">
      <c r="A27" s="59" t="s">
        <v>1862</v>
      </c>
      <c r="B27" s="109" t="s">
        <v>3259</v>
      </c>
      <c r="C27" s="109" t="s">
        <v>3259</v>
      </c>
      <c r="D27" s="109" t="s">
        <v>3259</v>
      </c>
      <c r="E27" s="109" t="s">
        <v>3259</v>
      </c>
      <c r="F27" s="61">
        <v>0</v>
      </c>
      <c r="G27" s="109" t="s">
        <v>3259</v>
      </c>
      <c r="H27" s="61">
        <v>0</v>
      </c>
      <c r="I27" s="109" t="s">
        <v>3259</v>
      </c>
      <c r="J27" s="60">
        <v>0</v>
      </c>
      <c r="K27" s="60">
        <v>0</v>
      </c>
    </row>
    <row r="28" spans="1:11">
      <c r="A28" t="s">
        <v>177</v>
      </c>
      <c r="B28" t="s">
        <v>177</v>
      </c>
      <c r="C28" t="s">
        <v>177</v>
      </c>
      <c r="D28" t="s">
        <v>177</v>
      </c>
      <c r="E28" s="109" t="s">
        <v>3259</v>
      </c>
      <c r="F28" s="57">
        <v>0</v>
      </c>
      <c r="G28" s="57">
        <v>0</v>
      </c>
      <c r="H28" s="57">
        <v>0</v>
      </c>
      <c r="I28" s="58">
        <v>0</v>
      </c>
      <c r="J28" s="58">
        <v>0</v>
      </c>
      <c r="K28" s="58">
        <v>0</v>
      </c>
    </row>
    <row r="29" spans="1:11">
      <c r="A29" s="59" t="s">
        <v>1868</v>
      </c>
      <c r="B29" s="109" t="s">
        <v>3259</v>
      </c>
      <c r="C29" s="109" t="s">
        <v>3259</v>
      </c>
      <c r="D29" s="109" t="s">
        <v>3259</v>
      </c>
      <c r="E29" s="109" t="s">
        <v>3259</v>
      </c>
      <c r="F29" s="61">
        <v>0</v>
      </c>
      <c r="G29" s="109" t="s">
        <v>3259</v>
      </c>
      <c r="H29" s="61">
        <v>0</v>
      </c>
      <c r="I29" s="109" t="s">
        <v>3259</v>
      </c>
      <c r="J29" s="60">
        <v>0</v>
      </c>
      <c r="K29" s="60">
        <v>0</v>
      </c>
    </row>
    <row r="30" spans="1:11">
      <c r="A30" t="s">
        <v>177</v>
      </c>
      <c r="B30" t="s">
        <v>177</v>
      </c>
      <c r="C30" t="s">
        <v>177</v>
      </c>
      <c r="D30" t="s">
        <v>177</v>
      </c>
      <c r="E30" s="109" t="s">
        <v>3259</v>
      </c>
      <c r="F30" s="57">
        <v>0</v>
      </c>
      <c r="G30" s="57">
        <v>0</v>
      </c>
      <c r="H30" s="57">
        <v>0</v>
      </c>
      <c r="I30" s="58">
        <v>0</v>
      </c>
      <c r="J30" s="58">
        <v>0</v>
      </c>
      <c r="K30" s="58">
        <v>0</v>
      </c>
    </row>
    <row r="31" spans="1:11">
      <c r="A31" s="59" t="s">
        <v>810</v>
      </c>
      <c r="B31" s="109" t="s">
        <v>3259</v>
      </c>
      <c r="C31" s="109" t="s">
        <v>3259</v>
      </c>
      <c r="D31" s="109" t="s">
        <v>3259</v>
      </c>
      <c r="E31" s="109" t="s">
        <v>3259</v>
      </c>
      <c r="F31" s="61">
        <v>0</v>
      </c>
      <c r="G31" s="109" t="s">
        <v>3259</v>
      </c>
      <c r="H31" s="61">
        <v>0</v>
      </c>
      <c r="I31" s="109" t="s">
        <v>3259</v>
      </c>
      <c r="J31" s="60">
        <v>0</v>
      </c>
      <c r="K31" s="60">
        <v>0</v>
      </c>
    </row>
    <row r="32" spans="1:11">
      <c r="A32" t="s">
        <v>177</v>
      </c>
      <c r="B32" t="s">
        <v>177</v>
      </c>
      <c r="C32" t="s">
        <v>177</v>
      </c>
      <c r="D32" t="s">
        <v>177</v>
      </c>
      <c r="E32" s="109" t="s">
        <v>3259</v>
      </c>
      <c r="F32" s="57">
        <v>0</v>
      </c>
      <c r="G32" s="57">
        <v>0</v>
      </c>
      <c r="H32" s="57">
        <v>0</v>
      </c>
      <c r="I32" s="58">
        <v>0</v>
      </c>
      <c r="J32" s="58">
        <v>0</v>
      </c>
      <c r="K32" s="58">
        <v>0</v>
      </c>
    </row>
    <row r="33" spans="1:11">
      <c r="A33" t="s">
        <v>185</v>
      </c>
      <c r="B33" s="109" t="s">
        <v>3259</v>
      </c>
      <c r="C33" s="109" t="s">
        <v>3259</v>
      </c>
      <c r="D33" s="109" t="s">
        <v>3259</v>
      </c>
      <c r="E33" s="109" t="s">
        <v>3259</v>
      </c>
      <c r="F33" s="109" t="s">
        <v>3259</v>
      </c>
      <c r="G33" s="109" t="s">
        <v>3259</v>
      </c>
      <c r="H33" s="109" t="s">
        <v>3259</v>
      </c>
      <c r="I33" s="109" t="s">
        <v>3259</v>
      </c>
      <c r="J33" s="109" t="s">
        <v>3259</v>
      </c>
      <c r="K33" s="109" t="s">
        <v>3259</v>
      </c>
    </row>
    <row r="34" spans="1:11">
      <c r="A34" t="s">
        <v>294</v>
      </c>
      <c r="B34" s="109" t="s">
        <v>3259</v>
      </c>
      <c r="C34" s="109" t="s">
        <v>3259</v>
      </c>
      <c r="D34" s="109" t="s">
        <v>3259</v>
      </c>
      <c r="E34" s="109" t="s">
        <v>3259</v>
      </c>
      <c r="F34" s="109" t="s">
        <v>3259</v>
      </c>
      <c r="G34" s="109" t="s">
        <v>3259</v>
      </c>
      <c r="H34" s="109" t="s">
        <v>3259</v>
      </c>
      <c r="I34" s="109" t="s">
        <v>3259</v>
      </c>
      <c r="J34" s="109" t="s">
        <v>3259</v>
      </c>
      <c r="K34" s="109" t="s">
        <v>3259</v>
      </c>
    </row>
    <row r="35" spans="1:11">
      <c r="A35" t="s">
        <v>295</v>
      </c>
      <c r="B35" s="109" t="s">
        <v>3259</v>
      </c>
      <c r="C35" s="109" t="s">
        <v>3259</v>
      </c>
      <c r="D35" s="109" t="s">
        <v>3259</v>
      </c>
      <c r="E35" s="109" t="s">
        <v>3259</v>
      </c>
      <c r="F35" s="109" t="s">
        <v>3259</v>
      </c>
      <c r="G35" s="109" t="s">
        <v>3259</v>
      </c>
      <c r="H35" s="109" t="s">
        <v>3259</v>
      </c>
      <c r="I35" s="109" t="s">
        <v>3259</v>
      </c>
      <c r="J35" s="109" t="s">
        <v>3259</v>
      </c>
      <c r="K35" s="109" t="s">
        <v>3259</v>
      </c>
    </row>
    <row r="36" spans="1:11">
      <c r="A36" t="s">
        <v>296</v>
      </c>
      <c r="B36" s="109" t="s">
        <v>3259</v>
      </c>
      <c r="C36" s="109" t="s">
        <v>3259</v>
      </c>
      <c r="D36" s="109" t="s">
        <v>3259</v>
      </c>
      <c r="E36" s="109" t="s">
        <v>3259</v>
      </c>
      <c r="F36" s="109" t="s">
        <v>3259</v>
      </c>
      <c r="G36" s="109" t="s">
        <v>3259</v>
      </c>
      <c r="H36" s="109" t="s">
        <v>3259</v>
      </c>
      <c r="I36" s="109" t="s">
        <v>3259</v>
      </c>
      <c r="J36" s="109" t="s">
        <v>3259</v>
      </c>
      <c r="K36" s="109" t="s">
        <v>3259</v>
      </c>
    </row>
    <row r="37" spans="1:11" hidden="1"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71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10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18">
      <c r="A1" s="2" t="s">
        <v>0</v>
      </c>
      <c r="B1" s="64" t="s">
        <v>3258</v>
      </c>
    </row>
    <row r="2" spans="1:18">
      <c r="A2" s="2" t="s">
        <v>1</v>
      </c>
      <c r="B2" s="10" t="s">
        <v>2529</v>
      </c>
    </row>
    <row r="3" spans="1:18">
      <c r="A3" s="2" t="s">
        <v>2</v>
      </c>
      <c r="B3" s="65" t="s">
        <v>2530</v>
      </c>
    </row>
    <row r="4" spans="1:18">
      <c r="A4" s="2" t="s">
        <v>3</v>
      </c>
      <c r="B4" s="66" t="s">
        <v>165</v>
      </c>
    </row>
    <row r="5" spans="1:18" ht="18.75">
      <c r="A5" s="84" t="s">
        <v>123</v>
      </c>
      <c r="B5" s="85"/>
      <c r="C5" s="85"/>
      <c r="D5" s="85"/>
      <c r="E5" s="85"/>
      <c r="F5" s="85"/>
      <c r="G5" s="85"/>
      <c r="H5" s="85"/>
      <c r="I5" s="85"/>
      <c r="J5" s="86"/>
    </row>
    <row r="6" spans="1:18" s="16" customFormat="1">
      <c r="A6" s="34" t="s">
        <v>92</v>
      </c>
      <c r="B6" s="35" t="s">
        <v>46</v>
      </c>
      <c r="C6" s="35" t="s">
        <v>80</v>
      </c>
      <c r="D6" s="35" t="s">
        <v>50</v>
      </c>
      <c r="E6" s="121" t="s">
        <v>67</v>
      </c>
      <c r="F6" s="35" t="s">
        <v>155</v>
      </c>
      <c r="G6" s="35" t="s">
        <v>156</v>
      </c>
      <c r="H6" s="35" t="s">
        <v>5</v>
      </c>
      <c r="I6" s="35" t="s">
        <v>54</v>
      </c>
      <c r="J6" s="36" t="s">
        <v>151</v>
      </c>
      <c r="K6" s="14"/>
    </row>
    <row r="7" spans="1:18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72" t="s">
        <v>70</v>
      </c>
      <c r="F7" s="17" t="s">
        <v>152</v>
      </c>
      <c r="G7" s="102" t="s">
        <v>3259</v>
      </c>
      <c r="H7" s="17" t="s">
        <v>6</v>
      </c>
      <c r="I7" s="22" t="s">
        <v>7</v>
      </c>
      <c r="J7" s="31" t="s">
        <v>7</v>
      </c>
    </row>
    <row r="8" spans="1:18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73" t="s">
        <v>57</v>
      </c>
      <c r="F8" s="6" t="s">
        <v>58</v>
      </c>
      <c r="G8" s="6" t="s">
        <v>59</v>
      </c>
      <c r="H8" s="6" t="s">
        <v>60</v>
      </c>
      <c r="I8" s="25" t="s">
        <v>61</v>
      </c>
      <c r="J8" s="25" t="s">
        <v>62</v>
      </c>
    </row>
    <row r="9" spans="1:18" s="18" customFormat="1" ht="20.25">
      <c r="A9" s="19" t="s">
        <v>106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22" t="s">
        <v>3259</v>
      </c>
      <c r="G9" s="104" t="s">
        <v>3259</v>
      </c>
      <c r="H9" s="55">
        <f>H10+H334</f>
        <v>325.47785752499988</v>
      </c>
      <c r="I9" s="56">
        <f>H9/$H$9</f>
        <v>1</v>
      </c>
      <c r="J9" s="56">
        <f>H9/'סכום נכסי הקרן'!$C$41</f>
        <v>3.3537913326745464E-3</v>
      </c>
      <c r="P9" s="62"/>
      <c r="R9" s="69"/>
    </row>
    <row r="10" spans="1:18">
      <c r="A10" s="59" t="s">
        <v>2568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123" t="s">
        <v>3259</v>
      </c>
      <c r="G10" s="109" t="s">
        <v>3259</v>
      </c>
      <c r="H10" s="61">
        <f>H11+H20+H230+H330</f>
        <v>201.50083584699991</v>
      </c>
      <c r="I10" s="60">
        <f t="shared" ref="I10:I73" si="0">H10/$H$9</f>
        <v>0.61909230132966164</v>
      </c>
      <c r="J10" s="60">
        <f>H10/'סכום נכסי הקרן'!$C$41</f>
        <v>2.0763063943249577E-3</v>
      </c>
    </row>
    <row r="11" spans="1:18">
      <c r="A11" s="59" t="s">
        <v>1855</v>
      </c>
      <c r="B11" s="109" t="s">
        <v>3259</v>
      </c>
      <c r="C11" s="109" t="s">
        <v>3259</v>
      </c>
      <c r="D11" s="109" t="s">
        <v>3259</v>
      </c>
      <c r="E11" s="109" t="s">
        <v>3259</v>
      </c>
      <c r="F11" s="123" t="s">
        <v>3259</v>
      </c>
      <c r="G11" s="109" t="s">
        <v>3259</v>
      </c>
      <c r="H11" s="61">
        <f>SUM(H12:H19)</f>
        <v>-4.5557788609999994</v>
      </c>
      <c r="I11" s="60">
        <f t="shared" si="0"/>
        <v>-1.399720059497464E-2</v>
      </c>
      <c r="J11" s="60">
        <f>H11/'סכום נכסי הקרן'!$C$41</f>
        <v>-4.694369003713295E-5</v>
      </c>
    </row>
    <row r="12" spans="1:18">
      <c r="A12" t="s">
        <v>2569</v>
      </c>
      <c r="B12" t="s">
        <v>2570</v>
      </c>
      <c r="C12" t="s">
        <v>1858</v>
      </c>
      <c r="D12" t="s">
        <v>98</v>
      </c>
      <c r="E12" s="68">
        <v>44952</v>
      </c>
      <c r="F12" s="57">
        <v>12475.663269999997</v>
      </c>
      <c r="G12" s="57">
        <v>-38.778080000000003</v>
      </c>
      <c r="H12" s="57">
        <v>-4.8378227029999996</v>
      </c>
      <c r="I12" s="58">
        <f t="shared" si="0"/>
        <v>-1.4863753681395692E-2</v>
      </c>
      <c r="J12" s="58">
        <f>H12/'סכום נכסי הקרן'!$C$41</f>
        <v>-4.9849928267674251E-5</v>
      </c>
    </row>
    <row r="13" spans="1:18">
      <c r="A13" t="s">
        <v>2571</v>
      </c>
      <c r="B13" t="s">
        <v>2572</v>
      </c>
      <c r="C13" t="s">
        <v>1858</v>
      </c>
      <c r="D13" t="s">
        <v>98</v>
      </c>
      <c r="E13" s="68">
        <v>44952</v>
      </c>
      <c r="F13" s="57">
        <v>20764.220357999999</v>
      </c>
      <c r="G13" s="57">
        <v>-15.624169999999999</v>
      </c>
      <c r="H13" s="57">
        <v>-3.244237166</v>
      </c>
      <c r="I13" s="58">
        <f t="shared" si="0"/>
        <v>-9.9676125149337109E-3</v>
      </c>
      <c r="J13" s="58">
        <f>H13/'סכום נכסי הקרן'!$C$41</f>
        <v>-3.3429292460043014E-5</v>
      </c>
    </row>
    <row r="14" spans="1:18">
      <c r="A14" t="s">
        <v>2573</v>
      </c>
      <c r="B14" t="s">
        <v>2574</v>
      </c>
      <c r="C14" t="s">
        <v>1858</v>
      </c>
      <c r="D14" t="s">
        <v>98</v>
      </c>
      <c r="E14" s="68">
        <v>45244</v>
      </c>
      <c r="F14" s="57">
        <v>10318.93836</v>
      </c>
      <c r="G14" s="57">
        <v>10.994979000000001</v>
      </c>
      <c r="H14" s="57">
        <v>1.1345651430000001</v>
      </c>
      <c r="I14" s="58">
        <f t="shared" si="0"/>
        <v>3.485844326331337E-3</v>
      </c>
      <c r="J14" s="58">
        <f>H14/'סכום נכסי הקרן'!$C$41</f>
        <v>1.1690794488702781E-5</v>
      </c>
    </row>
    <row r="15" spans="1:18">
      <c r="A15" t="s">
        <v>2575</v>
      </c>
      <c r="B15" t="s">
        <v>2576</v>
      </c>
      <c r="C15" t="s">
        <v>1858</v>
      </c>
      <c r="D15" t="s">
        <v>98</v>
      </c>
      <c r="E15" s="68">
        <v>44965</v>
      </c>
      <c r="F15" s="57">
        <v>4990.1668499999996</v>
      </c>
      <c r="G15" s="57">
        <v>-2.479949</v>
      </c>
      <c r="H15" s="57">
        <v>-0.123753579</v>
      </c>
      <c r="I15" s="58">
        <f t="shared" si="0"/>
        <v>-3.8022119212977344E-4</v>
      </c>
      <c r="J15" s="58">
        <f>H15/'סכום נכסי הקרן'!$C$41</f>
        <v>-1.2751825386640176E-6</v>
      </c>
    </row>
    <row r="16" spans="1:18">
      <c r="A16" t="s">
        <v>2575</v>
      </c>
      <c r="B16" t="s">
        <v>2577</v>
      </c>
      <c r="C16" t="s">
        <v>1858</v>
      </c>
      <c r="D16" t="s">
        <v>98</v>
      </c>
      <c r="E16" s="68">
        <v>44952</v>
      </c>
      <c r="F16" s="57">
        <v>14367.131744999999</v>
      </c>
      <c r="G16" s="57">
        <v>7.9122940000000002</v>
      </c>
      <c r="H16" s="57">
        <v>1.136769739</v>
      </c>
      <c r="I16" s="58">
        <f t="shared" si="0"/>
        <v>3.4926177394807418E-3</v>
      </c>
      <c r="J16" s="58">
        <f>H16/'סכום נכסי הקרן'!$C$41</f>
        <v>1.1713511103015878E-5</v>
      </c>
    </row>
    <row r="17" spans="1:10">
      <c r="A17" t="s">
        <v>2578</v>
      </c>
      <c r="B17" t="s">
        <v>2579</v>
      </c>
      <c r="C17" t="s">
        <v>1858</v>
      </c>
      <c r="D17" t="s">
        <v>98</v>
      </c>
      <c r="E17" s="68">
        <v>45091</v>
      </c>
      <c r="F17" s="57">
        <v>12225.457825</v>
      </c>
      <c r="G17" s="57">
        <v>5.8367300000000002</v>
      </c>
      <c r="H17" s="57">
        <v>0.71356691500000002</v>
      </c>
      <c r="I17" s="58">
        <f t="shared" si="0"/>
        <v>2.192367002861911E-3</v>
      </c>
      <c r="J17" s="58">
        <f>H17/'סכום נכסי הקרן'!$C$41</f>
        <v>7.3527414522399491E-6</v>
      </c>
    </row>
    <row r="18" spans="1:10">
      <c r="A18" t="s">
        <v>2580</v>
      </c>
      <c r="B18" t="s">
        <v>2581</v>
      </c>
      <c r="C18" t="s">
        <v>1858</v>
      </c>
      <c r="D18" t="s">
        <v>98</v>
      </c>
      <c r="E18" s="68">
        <v>44917</v>
      </c>
      <c r="F18" s="57">
        <v>19764.573091999999</v>
      </c>
      <c r="G18" s="57">
        <v>-1.4228719999999999</v>
      </c>
      <c r="H18" s="57">
        <v>-0.28122454800000002</v>
      </c>
      <c r="I18" s="58">
        <f t="shared" si="0"/>
        <v>-8.6403588292760969E-4</v>
      </c>
      <c r="J18" s="58">
        <f>H18/'סכום נכסי הקרן'!$C$41</f>
        <v>-2.8977960552824162E-6</v>
      </c>
    </row>
    <row r="19" spans="1:10">
      <c r="A19" t="s">
        <v>2580</v>
      </c>
      <c r="B19" t="s">
        <v>2582</v>
      </c>
      <c r="C19" t="s">
        <v>1858</v>
      </c>
      <c r="D19" t="s">
        <v>98</v>
      </c>
      <c r="E19" s="68">
        <v>45043</v>
      </c>
      <c r="F19" s="57">
        <v>16288.5849</v>
      </c>
      <c r="G19" s="57">
        <v>5.8099420000000004</v>
      </c>
      <c r="H19" s="57">
        <v>0.94635733799999999</v>
      </c>
      <c r="I19" s="58">
        <f t="shared" si="0"/>
        <v>2.9075936077381562E-3</v>
      </c>
      <c r="J19" s="58">
        <f>H19/'סכום נכסי הקרן'!$C$41</f>
        <v>9.7514622405721436E-6</v>
      </c>
    </row>
    <row r="20" spans="1:10" s="70" customFormat="1">
      <c r="A20" s="59" t="s">
        <v>3172</v>
      </c>
      <c r="B20" s="123" t="s">
        <v>3259</v>
      </c>
      <c r="C20" s="123" t="s">
        <v>3259</v>
      </c>
      <c r="D20" s="123" t="s">
        <v>3259</v>
      </c>
      <c r="E20" s="123" t="s">
        <v>3259</v>
      </c>
      <c r="F20" s="123" t="s">
        <v>3259</v>
      </c>
      <c r="G20" s="123" t="s">
        <v>3259</v>
      </c>
      <c r="H20" s="61">
        <f>SUM(H21:H229)</f>
        <v>232.4122665219999</v>
      </c>
      <c r="I20" s="60">
        <f t="shared" si="0"/>
        <v>0.71406475478642462</v>
      </c>
      <c r="J20" s="60">
        <f>H20/'סכום נכסי הקרן'!$C$41</f>
        <v>2.3948241855710861E-3</v>
      </c>
    </row>
    <row r="21" spans="1:10">
      <c r="A21" t="s">
        <v>2583</v>
      </c>
      <c r="B21" t="s">
        <v>2584</v>
      </c>
      <c r="C21" t="s">
        <v>1858</v>
      </c>
      <c r="D21" t="s">
        <v>100</v>
      </c>
      <c r="E21" s="68">
        <v>45131</v>
      </c>
      <c r="F21" s="57">
        <v>19686.657599999999</v>
      </c>
      <c r="G21" s="57">
        <v>-1.8345130000000001</v>
      </c>
      <c r="H21" s="57">
        <v>-0.36115431599999992</v>
      </c>
      <c r="I21" s="58">
        <f t="shared" si="0"/>
        <v>-1.1096125516687713E-3</v>
      </c>
      <c r="J21" s="58">
        <f>H21/'סכום נכסי הקרן'!$C$41</f>
        <v>-3.7214089584136127E-6</v>
      </c>
    </row>
    <row r="22" spans="1:10">
      <c r="A22" t="s">
        <v>2583</v>
      </c>
      <c r="B22" t="s">
        <v>2585</v>
      </c>
      <c r="C22" t="s">
        <v>1858</v>
      </c>
      <c r="D22" t="s">
        <v>100</v>
      </c>
      <c r="E22" s="68">
        <v>45131</v>
      </c>
      <c r="F22" s="57">
        <v>65410.8704</v>
      </c>
      <c r="G22" s="57">
        <v>-1.8345130000000001</v>
      </c>
      <c r="H22" s="57">
        <v>-1.199970998</v>
      </c>
      <c r="I22" s="58">
        <f t="shared" si="0"/>
        <v>-3.6867976430864594E-3</v>
      </c>
      <c r="J22" s="58">
        <f>H22/'סכום נכסי הקרן'!$C$41</f>
        <v>-1.2364749980708314E-5</v>
      </c>
    </row>
    <row r="23" spans="1:10">
      <c r="A23" t="s">
        <v>2586</v>
      </c>
      <c r="B23" t="s">
        <v>2587</v>
      </c>
      <c r="C23" t="s">
        <v>1858</v>
      </c>
      <c r="D23" t="s">
        <v>100</v>
      </c>
      <c r="E23" s="68">
        <v>45131</v>
      </c>
      <c r="F23" s="57">
        <v>86742.439293999982</v>
      </c>
      <c r="G23" s="57">
        <v>-1.7487699999999999</v>
      </c>
      <c r="H23" s="57">
        <v>-1.5169255579999998</v>
      </c>
      <c r="I23" s="58">
        <f t="shared" si="0"/>
        <v>-4.6606106158342438E-3</v>
      </c>
      <c r="J23" s="58">
        <f>H23/'סכום נכסי הקרן'!$C$41</f>
        <v>-1.5630715488355867E-5</v>
      </c>
    </row>
    <row r="24" spans="1:10">
      <c r="A24" t="s">
        <v>2588</v>
      </c>
      <c r="B24" t="s">
        <v>2589</v>
      </c>
      <c r="C24" t="s">
        <v>1858</v>
      </c>
      <c r="D24" t="s">
        <v>100</v>
      </c>
      <c r="E24" s="68">
        <v>45131</v>
      </c>
      <c r="F24" s="57">
        <v>19737.847887</v>
      </c>
      <c r="G24" s="57">
        <v>-1.720221</v>
      </c>
      <c r="H24" s="57">
        <v>-0.33953455200000004</v>
      </c>
      <c r="I24" s="58">
        <f t="shared" si="0"/>
        <v>-1.0431878671621172E-3</v>
      </c>
      <c r="J24" s="58">
        <f>H24/'סכום נכסי הקרן'!$C$41</f>
        <v>-3.4986344272395544E-6</v>
      </c>
    </row>
    <row r="25" spans="1:10">
      <c r="A25" t="s">
        <v>2590</v>
      </c>
      <c r="B25" t="s">
        <v>2591</v>
      </c>
      <c r="C25" t="s">
        <v>1858</v>
      </c>
      <c r="D25" t="s">
        <v>100</v>
      </c>
      <c r="E25" s="68">
        <v>45138</v>
      </c>
      <c r="F25" s="57">
        <v>42081.843525000004</v>
      </c>
      <c r="G25" s="57">
        <v>0.75822500000000004</v>
      </c>
      <c r="H25" s="57">
        <v>0.31907485499999999</v>
      </c>
      <c r="I25" s="58">
        <f t="shared" si="0"/>
        <v>9.8032737903066712E-4</v>
      </c>
      <c r="J25" s="58">
        <f>H25/'סכום נכסי הקרן'!$C$41</f>
        <v>3.2878134669766057E-6</v>
      </c>
    </row>
    <row r="26" spans="1:10">
      <c r="A26" t="s">
        <v>2592</v>
      </c>
      <c r="B26" t="s">
        <v>2593</v>
      </c>
      <c r="C26" t="s">
        <v>1858</v>
      </c>
      <c r="D26" t="s">
        <v>100</v>
      </c>
      <c r="E26" s="68">
        <v>45274</v>
      </c>
      <c r="F26" s="57">
        <v>16857.622230000001</v>
      </c>
      <c r="G26" s="57">
        <v>1.4278599999999999</v>
      </c>
      <c r="H26" s="57">
        <v>0.24070326</v>
      </c>
      <c r="I26" s="58">
        <f t="shared" si="0"/>
        <v>7.3953804977812247E-4</v>
      </c>
      <c r="J26" s="58">
        <f>H26/'סכום נכסי הקרן'!$C$41</f>
        <v>2.4802563015289043E-6</v>
      </c>
    </row>
    <row r="27" spans="1:10">
      <c r="A27" t="s">
        <v>2594</v>
      </c>
      <c r="B27" t="s">
        <v>2595</v>
      </c>
      <c r="C27" t="s">
        <v>1858</v>
      </c>
      <c r="D27" t="s">
        <v>100</v>
      </c>
      <c r="E27" s="68">
        <v>45274</v>
      </c>
      <c r="F27" s="57">
        <v>16864.534680000001</v>
      </c>
      <c r="G27" s="57">
        <v>1.4682630000000001</v>
      </c>
      <c r="H27" s="57">
        <v>0.24761571000000002</v>
      </c>
      <c r="I27" s="58">
        <f t="shared" si="0"/>
        <v>7.6077590003486098E-4</v>
      </c>
      <c r="J27" s="58">
        <f>H27/'סכום נכסי הקרן'!$C$41</f>
        <v>2.5514836196445938E-6</v>
      </c>
    </row>
    <row r="28" spans="1:10">
      <c r="A28" t="s">
        <v>2596</v>
      </c>
      <c r="B28" t="s">
        <v>2597</v>
      </c>
      <c r="C28" t="s">
        <v>1858</v>
      </c>
      <c r="D28" t="s">
        <v>100</v>
      </c>
      <c r="E28" s="68">
        <v>45264</v>
      </c>
      <c r="F28" s="57">
        <v>70668.544716000004</v>
      </c>
      <c r="G28" s="57">
        <v>1.537382</v>
      </c>
      <c r="H28" s="57">
        <v>1.0864454350000001</v>
      </c>
      <c r="I28" s="58">
        <f t="shared" si="0"/>
        <v>3.3380010648391052E-3</v>
      </c>
      <c r="J28" s="58">
        <f>H28/'סכום נכסי הקרן'!$C$41</f>
        <v>1.1194959039715798E-5</v>
      </c>
    </row>
    <row r="29" spans="1:10">
      <c r="A29" t="s">
        <v>2598</v>
      </c>
      <c r="B29" t="s">
        <v>2599</v>
      </c>
      <c r="C29" t="s">
        <v>1858</v>
      </c>
      <c r="D29" t="s">
        <v>100</v>
      </c>
      <c r="E29" s="68">
        <v>45264</v>
      </c>
      <c r="F29" s="57">
        <v>89201.318432</v>
      </c>
      <c r="G29" s="57">
        <v>1.564255</v>
      </c>
      <c r="H29" s="57">
        <v>1.395336006</v>
      </c>
      <c r="I29" s="58">
        <f t="shared" si="0"/>
        <v>4.2870381924301091E-3</v>
      </c>
      <c r="J29" s="58">
        <f>H29/'סכום נכסי הקרן'!$C$41</f>
        <v>1.4377831532616853E-5</v>
      </c>
    </row>
    <row r="30" spans="1:10">
      <c r="A30" t="s">
        <v>2600</v>
      </c>
      <c r="B30" t="s">
        <v>2601</v>
      </c>
      <c r="C30" t="s">
        <v>1858</v>
      </c>
      <c r="D30" t="s">
        <v>100</v>
      </c>
      <c r="E30" s="68">
        <v>45264</v>
      </c>
      <c r="F30" s="57">
        <v>58925.823572000001</v>
      </c>
      <c r="G30" s="57">
        <v>1.5964830000000001</v>
      </c>
      <c r="H30" s="57">
        <v>0.94074083800000008</v>
      </c>
      <c r="I30" s="58">
        <f t="shared" si="0"/>
        <v>2.8903374415500506E-3</v>
      </c>
      <c r="J30" s="58">
        <f>H30/'סכום נכסי הקרן'!$C$41</f>
        <v>9.6935886599752842E-6</v>
      </c>
    </row>
    <row r="31" spans="1:10">
      <c r="A31" t="s">
        <v>2602</v>
      </c>
      <c r="B31" t="s">
        <v>2603</v>
      </c>
      <c r="C31" t="s">
        <v>1858</v>
      </c>
      <c r="D31" t="s">
        <v>100</v>
      </c>
      <c r="E31" s="68">
        <v>45132</v>
      </c>
      <c r="F31" s="57">
        <v>14640.322353000001</v>
      </c>
      <c r="G31" s="57">
        <v>1.0965450000000001</v>
      </c>
      <c r="H31" s="57">
        <v>0.16053779299999998</v>
      </c>
      <c r="I31" s="58">
        <f t="shared" si="0"/>
        <v>4.9323721810375109E-4</v>
      </c>
      <c r="J31" s="58">
        <f>H31/'סכום נכסי הקרן'!$C$41</f>
        <v>1.6542147070288653E-6</v>
      </c>
    </row>
    <row r="32" spans="1:10">
      <c r="A32" t="s">
        <v>2604</v>
      </c>
      <c r="B32" t="s">
        <v>2605</v>
      </c>
      <c r="C32" t="s">
        <v>1858</v>
      </c>
      <c r="D32" t="s">
        <v>100</v>
      </c>
      <c r="E32" s="68">
        <v>45258</v>
      </c>
      <c r="F32" s="57">
        <v>32742.917122999999</v>
      </c>
      <c r="G32" s="57">
        <v>1.573842</v>
      </c>
      <c r="H32" s="57">
        <v>0.51532167900000003</v>
      </c>
      <c r="I32" s="58">
        <f t="shared" si="0"/>
        <v>1.5832772248121926E-3</v>
      </c>
      <c r="J32" s="58">
        <f>H32/'סכום נכסי הקרן'!$C$41</f>
        <v>5.3099814337961405E-6</v>
      </c>
    </row>
    <row r="33" spans="1:10">
      <c r="A33" t="s">
        <v>2606</v>
      </c>
      <c r="B33" t="s">
        <v>2607</v>
      </c>
      <c r="C33" t="s">
        <v>1858</v>
      </c>
      <c r="D33" t="s">
        <v>100</v>
      </c>
      <c r="E33" s="68">
        <v>45258</v>
      </c>
      <c r="F33" s="57">
        <v>9457.223</v>
      </c>
      <c r="G33" s="57">
        <v>1.6988760000000001</v>
      </c>
      <c r="H33" s="57">
        <v>0.16066644999999999</v>
      </c>
      <c r="I33" s="58">
        <f t="shared" si="0"/>
        <v>4.9363250459413886E-4</v>
      </c>
      <c r="J33" s="58">
        <f>H33/'סכום נכסי הקרן'!$C$41</f>
        <v>1.6555404154342512E-6</v>
      </c>
    </row>
    <row r="34" spans="1:10">
      <c r="A34" t="s">
        <v>2608</v>
      </c>
      <c r="B34" t="s">
        <v>2609</v>
      </c>
      <c r="C34" t="s">
        <v>1858</v>
      </c>
      <c r="D34" t="s">
        <v>100</v>
      </c>
      <c r="E34" s="68">
        <v>45258</v>
      </c>
      <c r="F34" s="57">
        <v>75860.991899999994</v>
      </c>
      <c r="G34" s="57">
        <v>1.6988760000000001</v>
      </c>
      <c r="H34" s="57">
        <v>1.288783848</v>
      </c>
      <c r="I34" s="58">
        <f t="shared" si="0"/>
        <v>3.9596667429243138E-3</v>
      </c>
      <c r="J34" s="58">
        <f>H34/'סכום נכסי הקרן'!$C$41</f>
        <v>1.3279896002699213E-5</v>
      </c>
    </row>
    <row r="35" spans="1:10">
      <c r="A35" t="s">
        <v>2610</v>
      </c>
      <c r="B35" t="s">
        <v>2611</v>
      </c>
      <c r="C35" t="s">
        <v>1858</v>
      </c>
      <c r="D35" t="s">
        <v>100</v>
      </c>
      <c r="E35" s="68">
        <v>45258</v>
      </c>
      <c r="F35" s="57">
        <v>84289.990999999995</v>
      </c>
      <c r="G35" s="57">
        <v>1.6988760000000001</v>
      </c>
      <c r="H35" s="57">
        <v>1.4319820549999998</v>
      </c>
      <c r="I35" s="58">
        <f t="shared" si="0"/>
        <v>4.3996297194810238E-3</v>
      </c>
      <c r="J35" s="58">
        <f>H35/'סכום נכסי הקרן'!$C$41</f>
        <v>1.4755440020172803E-5</v>
      </c>
    </row>
    <row r="36" spans="1:10">
      <c r="A36" t="s">
        <v>2612</v>
      </c>
      <c r="B36" t="s">
        <v>2613</v>
      </c>
      <c r="C36" t="s">
        <v>1858</v>
      </c>
      <c r="D36" t="s">
        <v>100</v>
      </c>
      <c r="E36" s="68">
        <v>45251</v>
      </c>
      <c r="F36" s="57">
        <v>5639.0231000000003</v>
      </c>
      <c r="G36" s="57">
        <v>1.695227</v>
      </c>
      <c r="H36" s="57">
        <v>9.5594217000000009E-2</v>
      </c>
      <c r="I36" s="58">
        <f t="shared" si="0"/>
        <v>2.9370420994816041E-4</v>
      </c>
      <c r="J36" s="58">
        <f>H36/'סכום נכסי הקרן'!$C$41</f>
        <v>9.8502263369416567E-7</v>
      </c>
    </row>
    <row r="37" spans="1:10">
      <c r="A37" t="s">
        <v>2614</v>
      </c>
      <c r="B37" t="s">
        <v>2615</v>
      </c>
      <c r="C37" t="s">
        <v>1858</v>
      </c>
      <c r="D37" t="s">
        <v>100</v>
      </c>
      <c r="E37" s="68">
        <v>45251</v>
      </c>
      <c r="F37" s="57">
        <v>69164.875585000002</v>
      </c>
      <c r="G37" s="57">
        <v>1.7353780000000001</v>
      </c>
      <c r="H37" s="57">
        <v>1.200272223</v>
      </c>
      <c r="I37" s="58">
        <f t="shared" si="0"/>
        <v>3.6877231284705978E-3</v>
      </c>
      <c r="J37" s="58">
        <f>H37/'סכום נכסי הקרן'!$C$41</f>
        <v>1.2367853865568153E-5</v>
      </c>
    </row>
    <row r="38" spans="1:10">
      <c r="A38" t="s">
        <v>2616</v>
      </c>
      <c r="B38" t="s">
        <v>2617</v>
      </c>
      <c r="C38" t="s">
        <v>1858</v>
      </c>
      <c r="D38" t="s">
        <v>100</v>
      </c>
      <c r="E38" s="68">
        <v>45251</v>
      </c>
      <c r="F38" s="57">
        <v>7100.2614149999999</v>
      </c>
      <c r="G38" s="57">
        <v>1.7701499999999999</v>
      </c>
      <c r="H38" s="57">
        <v>0.12568527000000002</v>
      </c>
      <c r="I38" s="58">
        <f t="shared" si="0"/>
        <v>3.8615613042231652E-4</v>
      </c>
      <c r="J38" s="58">
        <f>H38/'סכום נכסי הקרן'!$C$41</f>
        <v>1.295087083269507E-6</v>
      </c>
    </row>
    <row r="39" spans="1:10">
      <c r="A39" t="s">
        <v>2616</v>
      </c>
      <c r="B39" t="s">
        <v>2618</v>
      </c>
      <c r="C39" t="s">
        <v>1858</v>
      </c>
      <c r="D39" t="s">
        <v>100</v>
      </c>
      <c r="E39" s="68">
        <v>45251</v>
      </c>
      <c r="F39" s="57">
        <v>11286.648359999999</v>
      </c>
      <c r="G39" s="57">
        <v>1.7701499999999999</v>
      </c>
      <c r="H39" s="57">
        <v>0.19979059499999999</v>
      </c>
      <c r="I39" s="58">
        <f t="shared" si="0"/>
        <v>6.1383774773266756E-4</v>
      </c>
      <c r="J39" s="58">
        <f>H39/'סכום נכסי הקרן'!$C$41</f>
        <v>2.0586837180142851E-6</v>
      </c>
    </row>
    <row r="40" spans="1:10">
      <c r="A40" t="s">
        <v>2619</v>
      </c>
      <c r="B40" t="s">
        <v>2620</v>
      </c>
      <c r="C40" t="s">
        <v>1858</v>
      </c>
      <c r="D40" t="s">
        <v>100</v>
      </c>
      <c r="E40" s="68">
        <v>45251</v>
      </c>
      <c r="F40" s="57">
        <v>14111.766674999999</v>
      </c>
      <c r="G40" s="57">
        <v>1.794208</v>
      </c>
      <c r="H40" s="57">
        <v>0.25319446699999998</v>
      </c>
      <c r="I40" s="58">
        <f t="shared" si="0"/>
        <v>7.7791610441749377E-4</v>
      </c>
      <c r="J40" s="58">
        <f>H40/'סכום נכסי הקרן'!$C$41</f>
        <v>2.6089682885433383E-6</v>
      </c>
    </row>
    <row r="41" spans="1:10">
      <c r="A41" t="s">
        <v>2619</v>
      </c>
      <c r="B41" t="s">
        <v>2621</v>
      </c>
      <c r="C41" t="s">
        <v>1858</v>
      </c>
      <c r="D41" t="s">
        <v>100</v>
      </c>
      <c r="E41" s="68">
        <v>45251</v>
      </c>
      <c r="F41" s="57">
        <v>16571.335253000001</v>
      </c>
      <c r="G41" s="57">
        <v>1.794208</v>
      </c>
      <c r="H41" s="57">
        <v>0.29732424800000001</v>
      </c>
      <c r="I41" s="58">
        <f t="shared" si="0"/>
        <v>9.1350069175493028E-4</v>
      </c>
      <c r="J41" s="58">
        <f>H41/'סכום נכסי הקרן'!$C$41</f>
        <v>3.0636907023998876E-6</v>
      </c>
    </row>
    <row r="42" spans="1:10">
      <c r="A42" t="s">
        <v>2622</v>
      </c>
      <c r="B42" t="s">
        <v>2623</v>
      </c>
      <c r="C42" t="s">
        <v>1858</v>
      </c>
      <c r="D42" t="s">
        <v>100</v>
      </c>
      <c r="E42" s="68">
        <v>45132</v>
      </c>
      <c r="F42" s="57">
        <v>14205.161249999999</v>
      </c>
      <c r="G42" s="57">
        <v>1.3549059999999999</v>
      </c>
      <c r="H42" s="57">
        <v>0.19246651399999998</v>
      </c>
      <c r="I42" s="58">
        <f t="shared" si="0"/>
        <v>5.9133520007644967E-4</v>
      </c>
      <c r="J42" s="58">
        <f>H42/'סכום נכסי הקרן'!$C$41</f>
        <v>1.9832148687217657E-6</v>
      </c>
    </row>
    <row r="43" spans="1:10">
      <c r="A43" t="s">
        <v>2624</v>
      </c>
      <c r="B43" t="s">
        <v>2625</v>
      </c>
      <c r="C43" t="s">
        <v>1858</v>
      </c>
      <c r="D43" t="s">
        <v>100</v>
      </c>
      <c r="E43" s="68">
        <v>45132</v>
      </c>
      <c r="F43" s="57">
        <v>41129.316766000004</v>
      </c>
      <c r="G43" s="57">
        <v>1.3763749999999999</v>
      </c>
      <c r="H43" s="57">
        <v>0.56609347399999999</v>
      </c>
      <c r="I43" s="58">
        <f t="shared" si="0"/>
        <v>1.7392687733189913E-3</v>
      </c>
      <c r="J43" s="58">
        <f>H43/'סכום נכסי הקרן'!$C$41</f>
        <v>5.8331445371487239E-6</v>
      </c>
    </row>
    <row r="44" spans="1:10">
      <c r="A44" t="s">
        <v>2626</v>
      </c>
      <c r="B44" t="s">
        <v>2627</v>
      </c>
      <c r="C44" t="s">
        <v>1858</v>
      </c>
      <c r="D44" t="s">
        <v>100</v>
      </c>
      <c r="E44" s="68">
        <v>45132</v>
      </c>
      <c r="F44" s="57">
        <v>22587.42884</v>
      </c>
      <c r="G44" s="57">
        <v>1.384423</v>
      </c>
      <c r="H44" s="57">
        <v>0.31270558500000001</v>
      </c>
      <c r="I44" s="58">
        <f t="shared" si="0"/>
        <v>9.6075839806086089E-4</v>
      </c>
      <c r="J44" s="58">
        <f>H44/'סכום נכסי הקרן'!$C$41</f>
        <v>3.2221831882107971E-6</v>
      </c>
    </row>
    <row r="45" spans="1:10">
      <c r="A45" t="s">
        <v>2628</v>
      </c>
      <c r="B45" t="s">
        <v>2629</v>
      </c>
      <c r="C45" t="s">
        <v>1858</v>
      </c>
      <c r="D45" t="s">
        <v>100</v>
      </c>
      <c r="E45" s="68">
        <v>45133</v>
      </c>
      <c r="F45" s="57">
        <v>57273.188532999993</v>
      </c>
      <c r="G45" s="57">
        <v>1.4326080000000001</v>
      </c>
      <c r="H45" s="57">
        <v>0.82050044899999985</v>
      </c>
      <c r="I45" s="58">
        <f t="shared" si="0"/>
        <v>2.5209101941350261E-3</v>
      </c>
      <c r="J45" s="58">
        <f>H45/'סכום נכסי הקרן'!$C$41</f>
        <v>8.4546067595409593E-6</v>
      </c>
    </row>
    <row r="46" spans="1:10">
      <c r="A46" t="s">
        <v>2630</v>
      </c>
      <c r="B46" t="s">
        <v>2631</v>
      </c>
      <c r="C46" t="s">
        <v>1858</v>
      </c>
      <c r="D46" t="s">
        <v>100</v>
      </c>
      <c r="E46" s="68">
        <v>45132</v>
      </c>
      <c r="F46" s="57">
        <v>16959.004830000002</v>
      </c>
      <c r="G46" s="57">
        <v>1.491611</v>
      </c>
      <c r="H46" s="57">
        <v>0.25296238900000001</v>
      </c>
      <c r="I46" s="58">
        <f t="shared" si="0"/>
        <v>7.7720306666504964E-4</v>
      </c>
      <c r="J46" s="58">
        <f>H46/'סכום נכסי הקרן'!$C$41</f>
        <v>2.6065769087093213E-6</v>
      </c>
    </row>
    <row r="47" spans="1:10">
      <c r="A47" t="s">
        <v>2632</v>
      </c>
      <c r="B47" t="s">
        <v>2633</v>
      </c>
      <c r="C47" t="s">
        <v>1858</v>
      </c>
      <c r="D47" t="s">
        <v>100</v>
      </c>
      <c r="E47" s="68">
        <v>45272</v>
      </c>
      <c r="F47" s="57">
        <v>11308.7682</v>
      </c>
      <c r="G47" s="57">
        <v>2.0410910000000002</v>
      </c>
      <c r="H47" s="57">
        <v>0.23082221999999999</v>
      </c>
      <c r="I47" s="58">
        <f t="shared" si="0"/>
        <v>7.0917948690955293E-4</v>
      </c>
      <c r="J47" s="58">
        <f>H47/'סכום נכסי הקרן'!$C$41</f>
        <v>2.3784400165078406E-6</v>
      </c>
    </row>
    <row r="48" spans="1:10">
      <c r="A48" t="s">
        <v>2634</v>
      </c>
      <c r="B48" t="s">
        <v>2635</v>
      </c>
      <c r="C48" t="s">
        <v>1858</v>
      </c>
      <c r="D48" t="s">
        <v>100</v>
      </c>
      <c r="E48" s="68">
        <v>45250</v>
      </c>
      <c r="F48" s="57">
        <v>9616.8922989999992</v>
      </c>
      <c r="G48" s="57">
        <v>1.9945440000000001</v>
      </c>
      <c r="H48" s="57">
        <v>0.191813136</v>
      </c>
      <c r="I48" s="58">
        <f t="shared" si="0"/>
        <v>5.8932775783454604E-4</v>
      </c>
      <c r="J48" s="58">
        <f>H48/'סכום נכסי הקרן'!$C$41</f>
        <v>1.9764823263300245E-6</v>
      </c>
    </row>
    <row r="49" spans="1:10">
      <c r="A49" t="s">
        <v>2634</v>
      </c>
      <c r="B49" t="s">
        <v>2636</v>
      </c>
      <c r="C49" t="s">
        <v>1858</v>
      </c>
      <c r="D49" t="s">
        <v>100</v>
      </c>
      <c r="E49" s="68">
        <v>45250</v>
      </c>
      <c r="F49" s="57">
        <v>11862.437038</v>
      </c>
      <c r="G49" s="57">
        <v>1.9945440000000001</v>
      </c>
      <c r="H49" s="57">
        <v>0.23660150999999999</v>
      </c>
      <c r="I49" s="58">
        <f t="shared" si="0"/>
        <v>7.2693581000921601E-4</v>
      </c>
      <c r="J49" s="58">
        <f>H49/'סכום נכסי הקרן'!$C$41</f>
        <v>2.4379910190196596E-6</v>
      </c>
    </row>
    <row r="50" spans="1:10">
      <c r="A50" t="s">
        <v>2637</v>
      </c>
      <c r="B50" t="s">
        <v>2638</v>
      </c>
      <c r="C50" t="s">
        <v>1858</v>
      </c>
      <c r="D50" t="s">
        <v>100</v>
      </c>
      <c r="E50" s="68">
        <v>45271</v>
      </c>
      <c r="F50" s="57">
        <v>32822.155919999997</v>
      </c>
      <c r="G50" s="57">
        <v>2.1030929999999999</v>
      </c>
      <c r="H50" s="57">
        <v>0.69028049800000002</v>
      </c>
      <c r="I50" s="58">
        <f t="shared" si="0"/>
        <v>2.1208216843045299E-3</v>
      </c>
      <c r="J50" s="58">
        <f>H50/'סכום נכסי הקרן'!$C$41</f>
        <v>7.112793382968765E-6</v>
      </c>
    </row>
    <row r="51" spans="1:10">
      <c r="A51" t="s">
        <v>2639</v>
      </c>
      <c r="B51" t="s">
        <v>2640</v>
      </c>
      <c r="C51" t="s">
        <v>1858</v>
      </c>
      <c r="D51" t="s">
        <v>100</v>
      </c>
      <c r="E51" s="68">
        <v>45271</v>
      </c>
      <c r="F51" s="57">
        <v>42448.203374999997</v>
      </c>
      <c r="G51" s="57">
        <v>2.1163780000000001</v>
      </c>
      <c r="H51" s="57">
        <v>0.89836446699999994</v>
      </c>
      <c r="I51" s="58">
        <f t="shared" si="0"/>
        <v>2.7601400409580758E-3</v>
      </c>
      <c r="J51" s="58">
        <f>H51/'סכום נכסי הקרן'!$C$41</f>
        <v>9.2569337463331623E-6</v>
      </c>
    </row>
    <row r="52" spans="1:10">
      <c r="A52" t="s">
        <v>2641</v>
      </c>
      <c r="B52" t="s">
        <v>2642</v>
      </c>
      <c r="C52" t="s">
        <v>1858</v>
      </c>
      <c r="D52" t="s">
        <v>100</v>
      </c>
      <c r="E52" s="68">
        <v>45250</v>
      </c>
      <c r="F52" s="57">
        <v>48127.549099999989</v>
      </c>
      <c r="G52" s="57">
        <v>2.0822859999999999</v>
      </c>
      <c r="H52" s="57">
        <v>1.0021532820000001</v>
      </c>
      <c r="I52" s="58">
        <f t="shared" si="0"/>
        <v>3.0790213798891834E-3</v>
      </c>
      <c r="J52" s="58">
        <f>H52/'סכום נכסי הקרן'!$C$41</f>
        <v>1.0326395216991965E-5</v>
      </c>
    </row>
    <row r="53" spans="1:10">
      <c r="A53" t="s">
        <v>2643</v>
      </c>
      <c r="B53" t="s">
        <v>2644</v>
      </c>
      <c r="C53" t="s">
        <v>1858</v>
      </c>
      <c r="D53" t="s">
        <v>100</v>
      </c>
      <c r="E53" s="68">
        <v>45252</v>
      </c>
      <c r="F53" s="57">
        <v>7131.5707499999999</v>
      </c>
      <c r="G53" s="57">
        <v>2.2230240000000001</v>
      </c>
      <c r="H53" s="57">
        <v>0.15853655699999999</v>
      </c>
      <c r="I53" s="58">
        <f t="shared" si="0"/>
        <v>4.8708860936207571E-4</v>
      </c>
      <c r="J53" s="58">
        <f>H53/'סכום נכסי הקרן'!$C$41</f>
        <v>1.6335935563230275E-6</v>
      </c>
    </row>
    <row r="54" spans="1:10">
      <c r="A54" t="s">
        <v>2643</v>
      </c>
      <c r="B54" t="s">
        <v>2645</v>
      </c>
      <c r="C54" t="s">
        <v>1858</v>
      </c>
      <c r="D54" t="s">
        <v>100</v>
      </c>
      <c r="E54" s="68">
        <v>45252</v>
      </c>
      <c r="F54" s="57">
        <v>19838.731500000002</v>
      </c>
      <c r="G54" s="57">
        <v>2.2230240000000001</v>
      </c>
      <c r="H54" s="57">
        <v>0.44101984</v>
      </c>
      <c r="I54" s="58">
        <f t="shared" si="0"/>
        <v>1.3549918367830149E-3</v>
      </c>
      <c r="J54" s="58">
        <f>H54/'סכום נכסי הקרן'!$C$41</f>
        <v>4.5443598780476392E-6</v>
      </c>
    </row>
    <row r="55" spans="1:10">
      <c r="A55" t="s">
        <v>2646</v>
      </c>
      <c r="B55" t="s">
        <v>2647</v>
      </c>
      <c r="C55" t="s">
        <v>1858</v>
      </c>
      <c r="D55" t="s">
        <v>100</v>
      </c>
      <c r="E55" s="68">
        <v>45252</v>
      </c>
      <c r="F55" s="57">
        <v>72884.429820000005</v>
      </c>
      <c r="G55" s="57">
        <v>2.2230240000000001</v>
      </c>
      <c r="H55" s="57">
        <v>1.6202386520000001</v>
      </c>
      <c r="I55" s="58">
        <f t="shared" si="0"/>
        <v>4.9780303468894187E-3</v>
      </c>
      <c r="J55" s="58">
        <f>H55/'סכום נכסי הקרן'!$C$41</f>
        <v>1.6695275031188601E-5</v>
      </c>
    </row>
    <row r="56" spans="1:10">
      <c r="A56" t="s">
        <v>2648</v>
      </c>
      <c r="B56" t="s">
        <v>2649</v>
      </c>
      <c r="C56" t="s">
        <v>1858</v>
      </c>
      <c r="D56" t="s">
        <v>100</v>
      </c>
      <c r="E56" s="68">
        <v>45252</v>
      </c>
      <c r="F56" s="57">
        <v>47459.628720000008</v>
      </c>
      <c r="G56" s="57">
        <v>2.2230240000000001</v>
      </c>
      <c r="H56" s="57">
        <v>1.0550391219999999</v>
      </c>
      <c r="I56" s="58">
        <f t="shared" si="0"/>
        <v>3.2415081321437132E-3</v>
      </c>
      <c r="J56" s="58">
        <f>H56/'סכום נכסי הקרן'!$C$41</f>
        <v>1.0871341878377643E-5</v>
      </c>
    </row>
    <row r="57" spans="1:10">
      <c r="A57" t="s">
        <v>2648</v>
      </c>
      <c r="B57" t="s">
        <v>2650</v>
      </c>
      <c r="C57" t="s">
        <v>1858</v>
      </c>
      <c r="D57" t="s">
        <v>100</v>
      </c>
      <c r="E57" s="68">
        <v>45252</v>
      </c>
      <c r="F57" s="57">
        <v>42511.567499999997</v>
      </c>
      <c r="G57" s="57">
        <v>2.2230240000000001</v>
      </c>
      <c r="H57" s="57">
        <v>0.94504251399999994</v>
      </c>
      <c r="I57" s="58">
        <f t="shared" si="0"/>
        <v>2.9035539350857728E-3</v>
      </c>
      <c r="J57" s="58">
        <f>H57/'סכום נכסי הקרן'!$C$41</f>
        <v>9.7379140214437372E-6</v>
      </c>
    </row>
    <row r="58" spans="1:10">
      <c r="A58" t="s">
        <v>2651</v>
      </c>
      <c r="B58" t="s">
        <v>2652</v>
      </c>
      <c r="C58" t="s">
        <v>1858</v>
      </c>
      <c r="D58" t="s">
        <v>100</v>
      </c>
      <c r="E58" s="68">
        <v>45252</v>
      </c>
      <c r="F58" s="57">
        <v>22672.835999999999</v>
      </c>
      <c r="G58" s="57">
        <v>2.2230240000000001</v>
      </c>
      <c r="H58" s="57">
        <v>0.504022674</v>
      </c>
      <c r="I58" s="58">
        <f t="shared" si="0"/>
        <v>1.5485620983027581E-3</v>
      </c>
      <c r="J58" s="58">
        <f>H58/'סכום נכסי הקרן'!$C$41</f>
        <v>5.1935541433960996E-6</v>
      </c>
    </row>
    <row r="59" spans="1:10">
      <c r="A59" t="s">
        <v>2653</v>
      </c>
      <c r="B59" t="s">
        <v>2654</v>
      </c>
      <c r="C59" t="s">
        <v>1858</v>
      </c>
      <c r="D59" t="s">
        <v>100</v>
      </c>
      <c r="E59" s="68">
        <v>45252</v>
      </c>
      <c r="F59" s="57">
        <v>22681.869653000002</v>
      </c>
      <c r="G59" s="57">
        <v>2.2283240000000002</v>
      </c>
      <c r="H59" s="57">
        <v>0.50542546999999993</v>
      </c>
      <c r="I59" s="58">
        <f t="shared" si="0"/>
        <v>1.5528720566227101E-3</v>
      </c>
      <c r="J59" s="58">
        <f>H59/'סכום נכסי הקרן'!$C$41</f>
        <v>5.2080088442537417E-6</v>
      </c>
    </row>
    <row r="60" spans="1:10">
      <c r="A60" t="s">
        <v>2655</v>
      </c>
      <c r="B60" t="s">
        <v>2656</v>
      </c>
      <c r="C60" t="s">
        <v>1858</v>
      </c>
      <c r="D60" t="s">
        <v>100</v>
      </c>
      <c r="E60" s="68">
        <v>45253</v>
      </c>
      <c r="F60" s="57">
        <v>28346.421350000004</v>
      </c>
      <c r="G60" s="57">
        <v>2.2199520000000001</v>
      </c>
      <c r="H60" s="57">
        <v>0.62927693600000001</v>
      </c>
      <c r="I60" s="58">
        <f t="shared" si="0"/>
        <v>1.9333939973218159E-3</v>
      </c>
      <c r="J60" s="58">
        <f>H60/'סכום נכסי הקרן'!$C$41</f>
        <v>6.4842000308629013E-6</v>
      </c>
    </row>
    <row r="61" spans="1:10">
      <c r="A61" t="s">
        <v>2657</v>
      </c>
      <c r="B61" t="s">
        <v>2658</v>
      </c>
      <c r="C61" t="s">
        <v>1858</v>
      </c>
      <c r="D61" t="s">
        <v>100</v>
      </c>
      <c r="E61" s="68">
        <v>45265</v>
      </c>
      <c r="F61" s="57">
        <v>28838.201225999997</v>
      </c>
      <c r="G61" s="57">
        <v>2.267887</v>
      </c>
      <c r="H61" s="57">
        <v>0.65401781800000003</v>
      </c>
      <c r="I61" s="58">
        <f t="shared" si="0"/>
        <v>2.0094080223253437E-3</v>
      </c>
      <c r="J61" s="58">
        <f>H61/'סכום נכסי הקרן'!$C$41</f>
        <v>6.7391352090814394E-6</v>
      </c>
    </row>
    <row r="62" spans="1:10">
      <c r="A62" t="s">
        <v>2659</v>
      </c>
      <c r="B62" t="s">
        <v>2660</v>
      </c>
      <c r="C62" t="s">
        <v>1858</v>
      </c>
      <c r="D62" t="s">
        <v>100</v>
      </c>
      <c r="E62" s="68">
        <v>45252</v>
      </c>
      <c r="F62" s="57">
        <v>22041.399791</v>
      </c>
      <c r="G62" s="57">
        <v>2.319293</v>
      </c>
      <c r="H62" s="57">
        <v>0.51120457200000002</v>
      </c>
      <c r="I62" s="58">
        <f t="shared" si="0"/>
        <v>1.570627802110116E-3</v>
      </c>
      <c r="J62" s="58">
        <f>H62/'סכום נכסי הקרן'!$C$41</f>
        <v>5.2675579095745796E-6</v>
      </c>
    </row>
    <row r="63" spans="1:10">
      <c r="A63" t="s">
        <v>2659</v>
      </c>
      <c r="B63" t="s">
        <v>2661</v>
      </c>
      <c r="C63" t="s">
        <v>1858</v>
      </c>
      <c r="D63" t="s">
        <v>100</v>
      </c>
      <c r="E63" s="68">
        <v>45252</v>
      </c>
      <c r="F63" s="57">
        <v>25533.20781</v>
      </c>
      <c r="G63" s="57">
        <v>2.319293</v>
      </c>
      <c r="H63" s="57">
        <v>0.59218982000000009</v>
      </c>
      <c r="I63" s="58">
        <f t="shared" si="0"/>
        <v>1.8194473335394687E-3</v>
      </c>
      <c r="J63" s="58">
        <f>H63/'סכום נכסי הקרן'!$C$41</f>
        <v>6.102046697482484E-6</v>
      </c>
    </row>
    <row r="64" spans="1:10">
      <c r="A64" t="s">
        <v>2662</v>
      </c>
      <c r="B64" t="s">
        <v>2663</v>
      </c>
      <c r="C64" t="s">
        <v>1858</v>
      </c>
      <c r="D64" t="s">
        <v>100</v>
      </c>
      <c r="E64" s="68">
        <v>45265</v>
      </c>
      <c r="F64" s="57">
        <v>40287.909140000003</v>
      </c>
      <c r="G64" s="57">
        <v>2.3245809999999998</v>
      </c>
      <c r="H64" s="57">
        <v>0.93652519900000009</v>
      </c>
      <c r="I64" s="58">
        <f t="shared" si="0"/>
        <v>2.8773852885770144E-3</v>
      </c>
      <c r="J64" s="58">
        <f>H64/'סכום נכסי הקרן'!$C$41</f>
        <v>9.6501498415948382E-6</v>
      </c>
    </row>
    <row r="65" spans="1:10">
      <c r="A65" t="s">
        <v>2664</v>
      </c>
      <c r="B65" t="s">
        <v>2665</v>
      </c>
      <c r="C65" t="s">
        <v>1858</v>
      </c>
      <c r="D65" t="s">
        <v>100</v>
      </c>
      <c r="E65" s="68">
        <v>45252</v>
      </c>
      <c r="F65" s="57">
        <v>28562.617289999998</v>
      </c>
      <c r="G65" s="57">
        <v>2.3430870000000001</v>
      </c>
      <c r="H65" s="57">
        <v>0.66924695400000001</v>
      </c>
      <c r="I65" s="58">
        <f t="shared" si="0"/>
        <v>2.0561981054228714E-3</v>
      </c>
      <c r="J65" s="58">
        <f>H65/'סכום נכסי הקרן'!$C$41</f>
        <v>6.8960593842290495E-6</v>
      </c>
    </row>
    <row r="66" spans="1:10">
      <c r="A66" t="s">
        <v>2664</v>
      </c>
      <c r="B66" t="s">
        <v>2666</v>
      </c>
      <c r="C66" t="s">
        <v>1858</v>
      </c>
      <c r="D66" t="s">
        <v>100</v>
      </c>
      <c r="E66" s="68">
        <v>45252</v>
      </c>
      <c r="F66" s="57">
        <v>8513.1430049999999</v>
      </c>
      <c r="G66" s="57">
        <v>2.3430870000000001</v>
      </c>
      <c r="H66" s="57">
        <v>0.19947034100000002</v>
      </c>
      <c r="I66" s="58">
        <f t="shared" si="0"/>
        <v>6.1285379754190731E-4</v>
      </c>
      <c r="J66" s="58">
        <f>H66/'סכום נכסי הקרן'!$C$41</f>
        <v>2.0553837543927298E-6</v>
      </c>
    </row>
    <row r="67" spans="1:10">
      <c r="A67" t="s">
        <v>2667</v>
      </c>
      <c r="B67" t="s">
        <v>2668</v>
      </c>
      <c r="C67" t="s">
        <v>1858</v>
      </c>
      <c r="D67" t="s">
        <v>100</v>
      </c>
      <c r="E67" s="68">
        <v>45253</v>
      </c>
      <c r="F67" s="57">
        <v>28378.67945</v>
      </c>
      <c r="G67" s="57">
        <v>2.3008690000000001</v>
      </c>
      <c r="H67" s="57">
        <v>0.65295617100000003</v>
      </c>
      <c r="I67" s="58">
        <f t="shared" si="0"/>
        <v>2.0061462121116693E-3</v>
      </c>
      <c r="J67" s="58">
        <f>H67/'סכום נכסי הקרן'!$C$41</f>
        <v>6.7281957782579884E-6</v>
      </c>
    </row>
    <row r="68" spans="1:10">
      <c r="A68" t="s">
        <v>2669</v>
      </c>
      <c r="B68" t="s">
        <v>2670</v>
      </c>
      <c r="C68" t="s">
        <v>1858</v>
      </c>
      <c r="D68" t="s">
        <v>100</v>
      </c>
      <c r="E68" s="68">
        <v>45252</v>
      </c>
      <c r="F68" s="57">
        <v>22709.702399999998</v>
      </c>
      <c r="G68" s="57">
        <v>2.3774359999999999</v>
      </c>
      <c r="H68" s="57">
        <v>0.53990863099999997</v>
      </c>
      <c r="I68" s="58">
        <f t="shared" si="0"/>
        <v>1.658818314417993E-3</v>
      </c>
      <c r="J68" s="58">
        <f>H68/'סכום נכסי הקרן'!$C$41</f>
        <v>5.5633304853768654E-6</v>
      </c>
    </row>
    <row r="69" spans="1:10">
      <c r="A69" t="s">
        <v>2671</v>
      </c>
      <c r="B69" t="s">
        <v>2672</v>
      </c>
      <c r="C69" t="s">
        <v>1858</v>
      </c>
      <c r="D69" t="s">
        <v>100</v>
      </c>
      <c r="E69" s="68">
        <v>45257</v>
      </c>
      <c r="F69" s="57">
        <v>22741.038840000001</v>
      </c>
      <c r="G69" s="57">
        <v>2.5205790000000001</v>
      </c>
      <c r="H69" s="57">
        <v>0.57320595799999996</v>
      </c>
      <c r="I69" s="58">
        <f t="shared" si="0"/>
        <v>1.7611212091623533E-3</v>
      </c>
      <c r="J69" s="58">
        <f>H69/'סכום נכסי הקרן'!$C$41</f>
        <v>5.9064330470780177E-6</v>
      </c>
    </row>
    <row r="70" spans="1:10">
      <c r="A70" t="s">
        <v>2673</v>
      </c>
      <c r="B70" t="s">
        <v>2674</v>
      </c>
      <c r="C70" t="s">
        <v>1858</v>
      </c>
      <c r="D70" t="s">
        <v>100</v>
      </c>
      <c r="E70" s="68">
        <v>45257</v>
      </c>
      <c r="F70" s="57">
        <v>11397.861999999999</v>
      </c>
      <c r="G70" s="57">
        <v>2.7544249999999999</v>
      </c>
      <c r="H70" s="57">
        <v>0.31394555899999999</v>
      </c>
      <c r="I70" s="58">
        <f t="shared" si="0"/>
        <v>9.6456810115227542E-4</v>
      </c>
      <c r="J70" s="58">
        <f>H70/'סכום נכסי הקרן'!$C$41</f>
        <v>3.2349601374188464E-6</v>
      </c>
    </row>
    <row r="71" spans="1:10">
      <c r="A71" t="s">
        <v>2673</v>
      </c>
      <c r="B71" t="s">
        <v>2675</v>
      </c>
      <c r="C71" t="s">
        <v>1858</v>
      </c>
      <c r="D71" t="s">
        <v>100</v>
      </c>
      <c r="E71" s="68">
        <v>45257</v>
      </c>
      <c r="F71" s="57">
        <v>42604.341500000002</v>
      </c>
      <c r="G71" s="57">
        <v>2.7544249999999999</v>
      </c>
      <c r="H71" s="57">
        <v>1.1735046250000001</v>
      </c>
      <c r="I71" s="58">
        <f t="shared" si="0"/>
        <v>3.6054822098300909E-3</v>
      </c>
      <c r="J71" s="58">
        <f>H71/'סכום נכסי הקרן'!$C$41</f>
        <v>1.209203498544043E-5</v>
      </c>
    </row>
    <row r="72" spans="1:10">
      <c r="A72" t="s">
        <v>2676</v>
      </c>
      <c r="B72" t="s">
        <v>2677</v>
      </c>
      <c r="C72" t="s">
        <v>1858</v>
      </c>
      <c r="D72" t="s">
        <v>100</v>
      </c>
      <c r="E72" s="68">
        <v>45257</v>
      </c>
      <c r="F72" s="57">
        <v>11408.000260000001</v>
      </c>
      <c r="G72" s="57">
        <v>2.8408470000000001</v>
      </c>
      <c r="H72" s="57">
        <v>0.324083819</v>
      </c>
      <c r="I72" s="58">
        <f t="shared" si="0"/>
        <v>9.9571694819549196E-4</v>
      </c>
      <c r="J72" s="58">
        <f>H72/'סכום נכסי הקרן'!$C$41</f>
        <v>3.339426870655191E-6</v>
      </c>
    </row>
    <row r="73" spans="1:10">
      <c r="A73" t="s">
        <v>2678</v>
      </c>
      <c r="B73" t="s">
        <v>2679</v>
      </c>
      <c r="C73" t="s">
        <v>1858</v>
      </c>
      <c r="D73" t="s">
        <v>100</v>
      </c>
      <c r="E73" s="68">
        <v>45257</v>
      </c>
      <c r="F73" s="57">
        <v>59739.325338000002</v>
      </c>
      <c r="G73" s="57">
        <v>2.9062160000000001</v>
      </c>
      <c r="H73" s="57">
        <v>1.7361537189999998</v>
      </c>
      <c r="I73" s="58">
        <f t="shared" si="0"/>
        <v>5.3341684506653308E-3</v>
      </c>
      <c r="J73" s="58">
        <f>H73/'סכום נכסי הקרן'!$C$41</f>
        <v>1.7889687916867399E-5</v>
      </c>
    </row>
    <row r="74" spans="1:10">
      <c r="A74" t="s">
        <v>2678</v>
      </c>
      <c r="B74" t="s">
        <v>2680</v>
      </c>
      <c r="C74" t="s">
        <v>1858</v>
      </c>
      <c r="D74" t="s">
        <v>100</v>
      </c>
      <c r="E74" s="68">
        <v>45257</v>
      </c>
      <c r="F74" s="57">
        <v>11969.056275000003</v>
      </c>
      <c r="G74" s="57">
        <v>2.9062160000000001</v>
      </c>
      <c r="H74" s="57">
        <v>0.34784660499999998</v>
      </c>
      <c r="I74" s="58">
        <f t="shared" ref="I74:I137" si="1">H74/$H$9</f>
        <v>1.0687258655476494E-3</v>
      </c>
      <c r="J74" s="58">
        <f>H74/'סכום נכסי הקרן'!$C$41</f>
        <v>3.5842835448788087E-6</v>
      </c>
    </row>
    <row r="75" spans="1:10">
      <c r="A75" t="s">
        <v>2681</v>
      </c>
      <c r="B75" t="s">
        <v>2682</v>
      </c>
      <c r="C75" t="s">
        <v>1858</v>
      </c>
      <c r="D75" t="s">
        <v>100</v>
      </c>
      <c r="E75" s="68">
        <v>45257</v>
      </c>
      <c r="F75" s="57">
        <v>34138.594720000001</v>
      </c>
      <c r="G75" s="57">
        <v>2.9114420000000001</v>
      </c>
      <c r="H75" s="57">
        <v>0.993925222</v>
      </c>
      <c r="I75" s="58">
        <f t="shared" si="1"/>
        <v>3.0537414420692406E-3</v>
      </c>
      <c r="J75" s="58">
        <f>H75/'סכום נכסי הקרן'!$C$41</f>
        <v>1.0241611580640889E-5</v>
      </c>
    </row>
    <row r="76" spans="1:10">
      <c r="A76" t="s">
        <v>2681</v>
      </c>
      <c r="B76" t="s">
        <v>2683</v>
      </c>
      <c r="C76" t="s">
        <v>1858</v>
      </c>
      <c r="D76" t="s">
        <v>100</v>
      </c>
      <c r="E76" s="68">
        <v>45257</v>
      </c>
      <c r="F76" s="57">
        <v>5708.1476000000002</v>
      </c>
      <c r="G76" s="57">
        <v>2.9114420000000001</v>
      </c>
      <c r="H76" s="57">
        <v>0.166189379</v>
      </c>
      <c r="I76" s="58">
        <f t="shared" si="1"/>
        <v>5.1060118271558622E-4</v>
      </c>
      <c r="J76" s="58">
        <f>H76/'סכום נכסי הקרן'!$C$41</f>
        <v>1.7124498210449053E-6</v>
      </c>
    </row>
    <row r="77" spans="1:10">
      <c r="A77" t="s">
        <v>2684</v>
      </c>
      <c r="B77" t="s">
        <v>2685</v>
      </c>
      <c r="C77" t="s">
        <v>1858</v>
      </c>
      <c r="D77" t="s">
        <v>100</v>
      </c>
      <c r="E77" s="68">
        <v>45245</v>
      </c>
      <c r="F77" s="57">
        <v>22965.923879999998</v>
      </c>
      <c r="G77" s="57">
        <v>3.4153419999999999</v>
      </c>
      <c r="H77" s="57">
        <v>0.78436481400000002</v>
      </c>
      <c r="I77" s="58">
        <f t="shared" si="1"/>
        <v>2.4098868659283624E-3</v>
      </c>
      <c r="J77" s="58">
        <f>H77/'סכום נכסי הקרן'!$C$41</f>
        <v>8.0822576836767679E-6</v>
      </c>
    </row>
    <row r="78" spans="1:10">
      <c r="A78" t="s">
        <v>2686</v>
      </c>
      <c r="B78" t="s">
        <v>2687</v>
      </c>
      <c r="C78" t="s">
        <v>1858</v>
      </c>
      <c r="D78" t="s">
        <v>100</v>
      </c>
      <c r="E78" s="68">
        <v>45245</v>
      </c>
      <c r="F78" s="57">
        <v>28711.245099999996</v>
      </c>
      <c r="G78" s="57">
        <v>3.4282599999999999</v>
      </c>
      <c r="H78" s="57">
        <v>0.98429626699999995</v>
      </c>
      <c r="I78" s="58">
        <f t="shared" si="1"/>
        <v>3.0241573865724381E-3</v>
      </c>
      <c r="J78" s="58">
        <f>H78/'סכום נכסי הקרן'!$C$41</f>
        <v>1.014239283173035E-5</v>
      </c>
    </row>
    <row r="79" spans="1:10">
      <c r="A79" t="s">
        <v>2686</v>
      </c>
      <c r="B79" t="s">
        <v>2688</v>
      </c>
      <c r="C79" t="s">
        <v>1858</v>
      </c>
      <c r="D79" t="s">
        <v>100</v>
      </c>
      <c r="E79" s="68">
        <v>45245</v>
      </c>
      <c r="F79" s="57">
        <v>7224.7256850000003</v>
      </c>
      <c r="G79" s="57">
        <v>3.4282599999999999</v>
      </c>
      <c r="H79" s="57">
        <v>0.24768241399999999</v>
      </c>
      <c r="I79" s="58">
        <f t="shared" si="1"/>
        <v>7.6098084177961495E-4</v>
      </c>
      <c r="J79" s="58">
        <f>H79/'סכום נכסי הקרן'!$C$41</f>
        <v>2.5521709514918531E-6</v>
      </c>
    </row>
    <row r="80" spans="1:10">
      <c r="A80" t="s">
        <v>2689</v>
      </c>
      <c r="B80" t="s">
        <v>2690</v>
      </c>
      <c r="C80" t="s">
        <v>1858</v>
      </c>
      <c r="D80" t="s">
        <v>100</v>
      </c>
      <c r="E80" s="68">
        <v>45246</v>
      </c>
      <c r="F80" s="57">
        <v>35177.261899999998</v>
      </c>
      <c r="G80" s="57">
        <v>3.4790049999999999</v>
      </c>
      <c r="H80" s="57">
        <v>1.223818823</v>
      </c>
      <c r="I80" s="58">
        <f t="shared" si="1"/>
        <v>3.76006783474049E-3</v>
      </c>
      <c r="J80" s="58">
        <f>H80/'סכום נכסי הקרן'!$C$41</f>
        <v>1.2610482914421004E-5</v>
      </c>
    </row>
    <row r="81" spans="1:10">
      <c r="A81" t="s">
        <v>2691</v>
      </c>
      <c r="B81" t="s">
        <v>2692</v>
      </c>
      <c r="C81" t="s">
        <v>1858</v>
      </c>
      <c r="D81" t="s">
        <v>100</v>
      </c>
      <c r="E81" s="68">
        <v>45160</v>
      </c>
      <c r="F81" s="57">
        <v>20112.925350000001</v>
      </c>
      <c r="G81" s="57">
        <v>3.11198</v>
      </c>
      <c r="H81" s="57">
        <v>0.62591018799999998</v>
      </c>
      <c r="I81" s="58">
        <f t="shared" si="1"/>
        <v>1.9230499818314799E-3</v>
      </c>
      <c r="J81" s="58">
        <f>H81/'סכום נכסי הקרן'!$C$41</f>
        <v>6.4495083613663612E-6</v>
      </c>
    </row>
    <row r="82" spans="1:10">
      <c r="A82" t="s">
        <v>2693</v>
      </c>
      <c r="B82" t="s">
        <v>2694</v>
      </c>
      <c r="C82" t="s">
        <v>1858</v>
      </c>
      <c r="D82" t="s">
        <v>100</v>
      </c>
      <c r="E82" s="68">
        <v>45245</v>
      </c>
      <c r="F82" s="57">
        <v>11499.2446</v>
      </c>
      <c r="G82" s="57">
        <v>3.5521029999999998</v>
      </c>
      <c r="H82" s="57">
        <v>0.40846506699999996</v>
      </c>
      <c r="I82" s="58">
        <f t="shared" si="1"/>
        <v>1.2549703691244983E-3</v>
      </c>
      <c r="J82" s="58">
        <f>H82/'סכום נכסי הקרן'!$C$41</f>
        <v>4.2089087467331187E-6</v>
      </c>
    </row>
    <row r="83" spans="1:10">
      <c r="A83" t="s">
        <v>2695</v>
      </c>
      <c r="B83" t="s">
        <v>2696</v>
      </c>
      <c r="C83" t="s">
        <v>1858</v>
      </c>
      <c r="D83" t="s">
        <v>100</v>
      </c>
      <c r="E83" s="68">
        <v>45246</v>
      </c>
      <c r="F83" s="57">
        <v>17249.327730000001</v>
      </c>
      <c r="G83" s="57">
        <v>3.5589430000000002</v>
      </c>
      <c r="H83" s="57">
        <v>0.61389376299999998</v>
      </c>
      <c r="I83" s="58">
        <f t="shared" si="1"/>
        <v>1.8861306500791593E-3</v>
      </c>
      <c r="J83" s="58">
        <f>H83/'סכום נכסי הקרן'!$C$41</f>
        <v>6.3256886265272919E-6</v>
      </c>
    </row>
    <row r="84" spans="1:10">
      <c r="A84" t="s">
        <v>2697</v>
      </c>
      <c r="B84" t="s">
        <v>2698</v>
      </c>
      <c r="C84" t="s">
        <v>1858</v>
      </c>
      <c r="D84" t="s">
        <v>100</v>
      </c>
      <c r="E84" s="68">
        <v>45155</v>
      </c>
      <c r="F84" s="57">
        <v>34504.185420000002</v>
      </c>
      <c r="G84" s="57">
        <v>3.170544</v>
      </c>
      <c r="H84" s="57">
        <v>1.093970484</v>
      </c>
      <c r="I84" s="58">
        <f t="shared" si="1"/>
        <v>3.361121067708799E-3</v>
      </c>
      <c r="J84" s="58">
        <f>H84/'סכום נכסי הקרן'!$C$41</f>
        <v>1.1272498704951587E-5</v>
      </c>
    </row>
    <row r="85" spans="1:10">
      <c r="A85" t="s">
        <v>2699</v>
      </c>
      <c r="B85" t="s">
        <v>2700</v>
      </c>
      <c r="C85" t="s">
        <v>1858</v>
      </c>
      <c r="D85" t="s">
        <v>100</v>
      </c>
      <c r="E85" s="68">
        <v>45245</v>
      </c>
      <c r="F85" s="57">
        <v>9776.9692799999993</v>
      </c>
      <c r="G85" s="57">
        <v>3.5778639999999999</v>
      </c>
      <c r="H85" s="57">
        <v>0.34980667699999995</v>
      </c>
      <c r="I85" s="58">
        <f t="shared" si="1"/>
        <v>1.0747480017842116E-3</v>
      </c>
      <c r="J85" s="58">
        <f>H85/'סכום נכסי הקרן'!$C$41</f>
        <v>3.6044805331931768E-6</v>
      </c>
    </row>
    <row r="86" spans="1:10">
      <c r="A86" t="s">
        <v>2701</v>
      </c>
      <c r="B86" t="s">
        <v>2702</v>
      </c>
      <c r="C86" t="s">
        <v>1858</v>
      </c>
      <c r="D86" t="s">
        <v>100</v>
      </c>
      <c r="E86" s="68">
        <v>45155</v>
      </c>
      <c r="F86" s="57">
        <v>34506.950400000002</v>
      </c>
      <c r="G86" s="57">
        <v>3.1783030000000001</v>
      </c>
      <c r="H86" s="57">
        <v>1.096735464</v>
      </c>
      <c r="I86" s="58">
        <f t="shared" si="1"/>
        <v>3.3696162078114943E-3</v>
      </c>
      <c r="J86" s="58">
        <f>H86/'סכום נכסי הקרן'!$C$41</f>
        <v>1.1300989632197864E-5</v>
      </c>
    </row>
    <row r="87" spans="1:10">
      <c r="A87" t="s">
        <v>2703</v>
      </c>
      <c r="B87" t="s">
        <v>2704</v>
      </c>
      <c r="C87" t="s">
        <v>1858</v>
      </c>
      <c r="D87" t="s">
        <v>100</v>
      </c>
      <c r="E87" s="68">
        <v>45160</v>
      </c>
      <c r="F87" s="57">
        <v>28755.792000000001</v>
      </c>
      <c r="G87" s="57">
        <v>3.1896149999999999</v>
      </c>
      <c r="H87" s="57">
        <v>0.91719891199999992</v>
      </c>
      <c r="I87" s="58">
        <f t="shared" si="1"/>
        <v>2.8180070957040454E-3</v>
      </c>
      <c r="J87" s="58">
        <f>H87/'סכום נכסי הקרן'!$C$41</f>
        <v>9.4510077729875977E-6</v>
      </c>
    </row>
    <row r="88" spans="1:10">
      <c r="A88" t="s">
        <v>2705</v>
      </c>
      <c r="B88" t="s">
        <v>2706</v>
      </c>
      <c r="C88" t="s">
        <v>1858</v>
      </c>
      <c r="D88" t="s">
        <v>100</v>
      </c>
      <c r="E88" s="68">
        <v>45160</v>
      </c>
      <c r="F88" s="57">
        <v>28755.792000000001</v>
      </c>
      <c r="G88" s="57">
        <v>3.1896149999999999</v>
      </c>
      <c r="H88" s="57">
        <v>0.91719891199999992</v>
      </c>
      <c r="I88" s="58">
        <f t="shared" si="1"/>
        <v>2.8180070957040454E-3</v>
      </c>
      <c r="J88" s="58">
        <f>H88/'סכום נכסי הקרן'!$C$41</f>
        <v>9.4510077729875977E-6</v>
      </c>
    </row>
    <row r="89" spans="1:10">
      <c r="A89" t="s">
        <v>2707</v>
      </c>
      <c r="B89" t="s">
        <v>2708</v>
      </c>
      <c r="C89" t="s">
        <v>1858</v>
      </c>
      <c r="D89" t="s">
        <v>100</v>
      </c>
      <c r="E89" s="68">
        <v>45168</v>
      </c>
      <c r="F89" s="57">
        <v>40333.377699999997</v>
      </c>
      <c r="G89" s="57">
        <v>3.370279</v>
      </c>
      <c r="H89" s="57">
        <v>1.359347377</v>
      </c>
      <c r="I89" s="58">
        <f t="shared" si="1"/>
        <v>4.1764665262846298E-3</v>
      </c>
      <c r="J89" s="58">
        <f>H89/'סכום נכסי הקרן'!$C$41</f>
        <v>1.4006997237058762E-5</v>
      </c>
    </row>
    <row r="90" spans="1:10">
      <c r="A90" t="s">
        <v>2709</v>
      </c>
      <c r="B90" t="s">
        <v>2710</v>
      </c>
      <c r="C90" t="s">
        <v>1858</v>
      </c>
      <c r="D90" t="s">
        <v>100</v>
      </c>
      <c r="E90" s="68">
        <v>45174</v>
      </c>
      <c r="F90" s="57">
        <v>37352.809724999999</v>
      </c>
      <c r="G90" s="57">
        <v>3.8023899999999999</v>
      </c>
      <c r="H90" s="57">
        <v>1.4202996649999999</v>
      </c>
      <c r="I90" s="58">
        <f t="shared" si="1"/>
        <v>4.3637366787413704E-3</v>
      </c>
      <c r="J90" s="58">
        <f>H90/'סכום נכסי הקרן'!$C$41</f>
        <v>1.463506225123682E-5</v>
      </c>
    </row>
    <row r="91" spans="1:10">
      <c r="A91" t="s">
        <v>2709</v>
      </c>
      <c r="B91" t="s">
        <v>2711</v>
      </c>
      <c r="C91" t="s">
        <v>1858</v>
      </c>
      <c r="D91" t="s">
        <v>100</v>
      </c>
      <c r="E91" s="68">
        <v>45174</v>
      </c>
      <c r="F91" s="57">
        <v>5783.4165000000003</v>
      </c>
      <c r="G91" s="57">
        <v>3.8023899999999999</v>
      </c>
      <c r="H91" s="57">
        <v>0.21990807600000001</v>
      </c>
      <c r="I91" s="58">
        <f t="shared" si="1"/>
        <v>6.7564680950103935E-4</v>
      </c>
      <c r="J91" s="58">
        <f>H91/'סכום נכסי הקרן'!$C$41</f>
        <v>2.2659784136537959E-6</v>
      </c>
    </row>
    <row r="92" spans="1:10">
      <c r="A92" t="s">
        <v>2712</v>
      </c>
      <c r="B92" t="s">
        <v>2713</v>
      </c>
      <c r="C92" t="s">
        <v>1858</v>
      </c>
      <c r="D92" t="s">
        <v>100</v>
      </c>
      <c r="E92" s="68">
        <v>45169</v>
      </c>
      <c r="F92" s="57">
        <v>17354.396970000002</v>
      </c>
      <c r="G92" s="57">
        <v>3.8032300000000001</v>
      </c>
      <c r="H92" s="57">
        <v>0.66002760599999999</v>
      </c>
      <c r="I92" s="58">
        <f t="shared" si="1"/>
        <v>2.0278725287765646E-3</v>
      </c>
      <c r="J92" s="58">
        <f>H92/'סכום נכסי הקרן'!$C$41</f>
        <v>6.8010613107796579E-6</v>
      </c>
    </row>
    <row r="93" spans="1:10">
      <c r="A93" t="s">
        <v>2714</v>
      </c>
      <c r="B93" t="s">
        <v>2715</v>
      </c>
      <c r="C93" t="s">
        <v>1858</v>
      </c>
      <c r="D93" t="s">
        <v>100</v>
      </c>
      <c r="E93" s="68">
        <v>45174</v>
      </c>
      <c r="F93" s="57">
        <v>485.616805</v>
      </c>
      <c r="G93" s="57">
        <v>3.9044840000000001</v>
      </c>
      <c r="H93" s="57">
        <v>1.8960830000000001E-2</v>
      </c>
      <c r="I93" s="58">
        <f t="shared" si="1"/>
        <v>5.8255360730779127E-5</v>
      </c>
      <c r="J93" s="58">
        <f>H93/'סכום נכסי הקרן'!$C$41</f>
        <v>1.9537632390071617E-7</v>
      </c>
    </row>
    <row r="94" spans="1:10">
      <c r="A94" t="s">
        <v>2714</v>
      </c>
      <c r="B94" t="s">
        <v>2716</v>
      </c>
      <c r="C94" t="s">
        <v>1858</v>
      </c>
      <c r="D94" t="s">
        <v>100</v>
      </c>
      <c r="E94" s="68">
        <v>45174</v>
      </c>
      <c r="F94" s="57">
        <v>14473.902249999999</v>
      </c>
      <c r="G94" s="57">
        <v>3.9044840000000001</v>
      </c>
      <c r="H94" s="57">
        <v>0.56513118999999989</v>
      </c>
      <c r="I94" s="58">
        <f t="shared" si="1"/>
        <v>1.7363122465453499E-3</v>
      </c>
      <c r="J94" s="58">
        <f>H94/'סכום נכסי הקרן'!$C$41</f>
        <v>5.823228963280465E-6</v>
      </c>
    </row>
    <row r="95" spans="1:10">
      <c r="A95" t="s">
        <v>2714</v>
      </c>
      <c r="B95" t="s">
        <v>2717</v>
      </c>
      <c r="C95" t="s">
        <v>1858</v>
      </c>
      <c r="D95" t="s">
        <v>100</v>
      </c>
      <c r="E95" s="68">
        <v>45174</v>
      </c>
      <c r="F95" s="57">
        <v>284.766795</v>
      </c>
      <c r="G95" s="57">
        <v>3.9044840000000001</v>
      </c>
      <c r="H95" s="57">
        <v>1.1118674E-2</v>
      </c>
      <c r="I95" s="58">
        <f t="shared" si="1"/>
        <v>3.4161076530823535E-5</v>
      </c>
      <c r="J95" s="58">
        <f>H95/'סכום נכסי הקרן'!$C$41</f>
        <v>1.1456912238390784E-7</v>
      </c>
    </row>
    <row r="96" spans="1:10">
      <c r="A96" t="s">
        <v>2718</v>
      </c>
      <c r="B96" t="s">
        <v>2719</v>
      </c>
      <c r="C96" t="s">
        <v>1858</v>
      </c>
      <c r="D96" t="s">
        <v>100</v>
      </c>
      <c r="E96" s="68">
        <v>45159</v>
      </c>
      <c r="F96" s="57">
        <v>284.819684</v>
      </c>
      <c r="G96" s="57">
        <v>3.838387</v>
      </c>
      <c r="H96" s="57">
        <v>1.0932481000000001E-2</v>
      </c>
      <c r="I96" s="58">
        <f t="shared" si="1"/>
        <v>3.3589016110443945E-5</v>
      </c>
      <c r="J96" s="58">
        <f>H96/'סכום נכסי הקרן'!$C$41</f>
        <v>1.1265055110427262E-7</v>
      </c>
    </row>
    <row r="97" spans="1:10">
      <c r="A97" t="s">
        <v>2720</v>
      </c>
      <c r="B97" t="s">
        <v>2721</v>
      </c>
      <c r="C97" t="s">
        <v>1858</v>
      </c>
      <c r="D97" t="s">
        <v>100</v>
      </c>
      <c r="E97" s="68">
        <v>45181</v>
      </c>
      <c r="F97" s="57">
        <v>12740.413399999998</v>
      </c>
      <c r="G97" s="57">
        <v>3.9528509999999999</v>
      </c>
      <c r="H97" s="57">
        <v>0.50360961700000006</v>
      </c>
      <c r="I97" s="58">
        <f t="shared" si="1"/>
        <v>1.5472930196528589E-3</v>
      </c>
      <c r="J97" s="58">
        <f>H97/'סכום נכסי הקרן'!$C$41</f>
        <v>5.1892979184195853E-6</v>
      </c>
    </row>
    <row r="98" spans="1:10">
      <c r="A98" t="s">
        <v>2720</v>
      </c>
      <c r="B98" t="s">
        <v>2722</v>
      </c>
      <c r="C98" t="s">
        <v>1858</v>
      </c>
      <c r="D98" t="s">
        <v>100</v>
      </c>
      <c r="E98" s="68">
        <v>45181</v>
      </c>
      <c r="F98" s="57">
        <v>19429.826000000001</v>
      </c>
      <c r="G98" s="57">
        <v>3.9528509999999999</v>
      </c>
      <c r="H98" s="57">
        <v>0.76803216099999982</v>
      </c>
      <c r="I98" s="58">
        <f t="shared" si="1"/>
        <v>2.3597063309936757E-3</v>
      </c>
      <c r="J98" s="58">
        <f>H98/'סכום נכסי הקרן'!$C$41</f>
        <v>7.9139626405438451E-6</v>
      </c>
    </row>
    <row r="99" spans="1:10">
      <c r="A99" t="s">
        <v>2723</v>
      </c>
      <c r="B99" t="s">
        <v>2724</v>
      </c>
      <c r="C99" t="s">
        <v>1858</v>
      </c>
      <c r="D99" t="s">
        <v>100</v>
      </c>
      <c r="E99" s="68">
        <v>45181</v>
      </c>
      <c r="F99" s="57">
        <v>17375.595150000001</v>
      </c>
      <c r="G99" s="57">
        <v>3.9655879999999999</v>
      </c>
      <c r="H99" s="57">
        <v>0.68904453700000001</v>
      </c>
      <c r="I99" s="58">
        <f t="shared" si="1"/>
        <v>2.117024310776885E-3</v>
      </c>
      <c r="J99" s="58">
        <f>H99/'סכום נכסי הקרן'!$C$41</f>
        <v>7.1000577845448219E-6</v>
      </c>
    </row>
    <row r="100" spans="1:10">
      <c r="A100" t="s">
        <v>2723</v>
      </c>
      <c r="B100" t="s">
        <v>2725</v>
      </c>
      <c r="C100" t="s">
        <v>1858</v>
      </c>
      <c r="D100" t="s">
        <v>100</v>
      </c>
      <c r="E100" s="68">
        <v>45181</v>
      </c>
      <c r="F100" s="57">
        <v>28.488013000000002</v>
      </c>
      <c r="G100" s="57">
        <v>3.9655879999999999</v>
      </c>
      <c r="H100" s="57">
        <v>1.1297170000000001E-3</v>
      </c>
      <c r="I100" s="58">
        <f t="shared" si="1"/>
        <v>3.4709488645113956E-6</v>
      </c>
      <c r="J100" s="58">
        <f>H100/'סכום נכסי הקרן'!$C$41</f>
        <v>1.1640838217954878E-8</v>
      </c>
    </row>
    <row r="101" spans="1:10">
      <c r="A101" t="s">
        <v>2726</v>
      </c>
      <c r="B101" t="s">
        <v>2727</v>
      </c>
      <c r="C101" t="s">
        <v>1858</v>
      </c>
      <c r="D101" t="s">
        <v>100</v>
      </c>
      <c r="E101" s="68">
        <v>45159</v>
      </c>
      <c r="F101" s="57">
        <v>23179.749</v>
      </c>
      <c r="G101" s="57">
        <v>3.9097590000000002</v>
      </c>
      <c r="H101" s="57">
        <v>0.9062723760000001</v>
      </c>
      <c r="I101" s="58">
        <f t="shared" si="1"/>
        <v>2.7844363450450376E-3</v>
      </c>
      <c r="J101" s="58">
        <f>H101/'סכום נכסי הקרן'!$C$41</f>
        <v>9.3384184803960399E-6</v>
      </c>
    </row>
    <row r="102" spans="1:10">
      <c r="A102" t="s">
        <v>2728</v>
      </c>
      <c r="B102" t="s">
        <v>2729</v>
      </c>
      <c r="C102" t="s">
        <v>1858</v>
      </c>
      <c r="D102" t="s">
        <v>100</v>
      </c>
      <c r="E102" s="68">
        <v>45167</v>
      </c>
      <c r="F102" s="57">
        <v>20286.043819999999</v>
      </c>
      <c r="G102" s="57">
        <v>3.9388100000000001</v>
      </c>
      <c r="H102" s="57">
        <v>0.799028658</v>
      </c>
      <c r="I102" s="58">
        <f t="shared" si="1"/>
        <v>2.454940142705796E-3</v>
      </c>
      <c r="J102" s="58">
        <f>H102/'סכום נכסי הקרן'!$C$41</f>
        <v>8.2333569728415137E-6</v>
      </c>
    </row>
    <row r="103" spans="1:10">
      <c r="A103" t="s">
        <v>2730</v>
      </c>
      <c r="B103" t="s">
        <v>2731</v>
      </c>
      <c r="C103" t="s">
        <v>1858</v>
      </c>
      <c r="D103" t="s">
        <v>100</v>
      </c>
      <c r="E103" s="68">
        <v>45189</v>
      </c>
      <c r="F103" s="57">
        <v>85691.536349999995</v>
      </c>
      <c r="G103" s="57">
        <v>4.0757500000000002</v>
      </c>
      <c r="H103" s="57">
        <v>3.4925727480000002</v>
      </c>
      <c r="I103" s="58">
        <f t="shared" si="1"/>
        <v>1.0730600153750049E-2</v>
      </c>
      <c r="J103" s="58">
        <f>H103/'סכום נכסי הקרן'!$C$41</f>
        <v>3.5988193790043069E-5</v>
      </c>
    </row>
    <row r="104" spans="1:10">
      <c r="A104" t="s">
        <v>2732</v>
      </c>
      <c r="B104" t="s">
        <v>2733</v>
      </c>
      <c r="C104" t="s">
        <v>1858</v>
      </c>
      <c r="D104" t="s">
        <v>100</v>
      </c>
      <c r="E104" s="68">
        <v>45174</v>
      </c>
      <c r="F104" s="57">
        <v>138759.23968</v>
      </c>
      <c r="G104" s="57">
        <v>4.0826269999999996</v>
      </c>
      <c r="H104" s="57">
        <v>5.6650223490000009</v>
      </c>
      <c r="I104" s="58">
        <f t="shared" si="1"/>
        <v>1.7405246526070891E-2</v>
      </c>
      <c r="J104" s="58">
        <f>H104/'סכום נכסי הקרן'!$C$41</f>
        <v>5.8373564942200319E-5</v>
      </c>
    </row>
    <row r="105" spans="1:10">
      <c r="A105" t="s">
        <v>2732</v>
      </c>
      <c r="B105" t="s">
        <v>2734</v>
      </c>
      <c r="C105" t="s">
        <v>1858</v>
      </c>
      <c r="D105" t="s">
        <v>100</v>
      </c>
      <c r="E105" s="68">
        <v>45174</v>
      </c>
      <c r="F105" s="57">
        <v>12180.65856</v>
      </c>
      <c r="G105" s="57">
        <v>4.0826269999999996</v>
      </c>
      <c r="H105" s="57">
        <v>0.49729087</v>
      </c>
      <c r="I105" s="58">
        <f t="shared" si="1"/>
        <v>1.5278792658324021E-3</v>
      </c>
      <c r="J105" s="58">
        <f>H105/'סכום נכסי הקרן'!$C$41</f>
        <v>5.1241882391218595E-6</v>
      </c>
    </row>
    <row r="106" spans="1:10">
      <c r="A106" t="s">
        <v>2735</v>
      </c>
      <c r="B106" t="s">
        <v>2736</v>
      </c>
      <c r="C106" t="s">
        <v>1858</v>
      </c>
      <c r="D106" t="s">
        <v>100</v>
      </c>
      <c r="E106" s="68">
        <v>45167</v>
      </c>
      <c r="F106" s="57">
        <v>21893.342400000001</v>
      </c>
      <c r="G106" s="57">
        <v>4.0100410000000002</v>
      </c>
      <c r="H106" s="57">
        <v>0.8779321149999999</v>
      </c>
      <c r="I106" s="58">
        <f t="shared" si="1"/>
        <v>2.6973635677584183E-3</v>
      </c>
      <c r="J106" s="58">
        <f>H106/'סכום נכסי הקרן'!$C$41</f>
        <v>9.0463945546202761E-6</v>
      </c>
    </row>
    <row r="107" spans="1:10">
      <c r="A107" t="s">
        <v>2737</v>
      </c>
      <c r="B107" t="s">
        <v>2738</v>
      </c>
      <c r="C107" t="s">
        <v>1858</v>
      </c>
      <c r="D107" t="s">
        <v>100</v>
      </c>
      <c r="E107" s="68">
        <v>45189</v>
      </c>
      <c r="F107" s="57">
        <v>29195.761620000001</v>
      </c>
      <c r="G107" s="57">
        <v>4.1519490000000001</v>
      </c>
      <c r="H107" s="57">
        <v>1.2121930870000002</v>
      </c>
      <c r="I107" s="58">
        <f t="shared" si="1"/>
        <v>3.7243488580690682E-3</v>
      </c>
      <c r="J107" s="58">
        <f>H107/'סכום נכסי הקרן'!$C$41</f>
        <v>1.2490688920048386E-5</v>
      </c>
    </row>
    <row r="108" spans="1:10">
      <c r="A108" t="s">
        <v>2739</v>
      </c>
      <c r="B108" t="s">
        <v>2740</v>
      </c>
      <c r="C108" t="s">
        <v>1858</v>
      </c>
      <c r="D108" t="s">
        <v>100</v>
      </c>
      <c r="E108" s="68">
        <v>45189</v>
      </c>
      <c r="F108" s="57">
        <v>20304.323410000001</v>
      </c>
      <c r="G108" s="57">
        <v>4.1519490000000001</v>
      </c>
      <c r="H108" s="57">
        <v>0.84302512100000015</v>
      </c>
      <c r="I108" s="58">
        <f t="shared" si="1"/>
        <v>2.5901151230702311E-3</v>
      </c>
      <c r="J108" s="58">
        <f>H108/'סכום נכסי הקרן'!$C$41</f>
        <v>8.6867056503822068E-6</v>
      </c>
    </row>
    <row r="109" spans="1:10">
      <c r="A109" t="s">
        <v>2741</v>
      </c>
      <c r="B109" t="s">
        <v>2742</v>
      </c>
      <c r="C109" t="s">
        <v>1858</v>
      </c>
      <c r="D109" t="s">
        <v>100</v>
      </c>
      <c r="E109" s="68">
        <v>45190</v>
      </c>
      <c r="F109" s="57">
        <v>23207.398799999999</v>
      </c>
      <c r="G109" s="57">
        <v>4.1816259999999996</v>
      </c>
      <c r="H109" s="57">
        <v>0.97044653600000008</v>
      </c>
      <c r="I109" s="58">
        <f t="shared" si="1"/>
        <v>2.9816053951549079E-3</v>
      </c>
      <c r="J109" s="58">
        <f>H109/'סכום נכסי הקרן'!$C$41</f>
        <v>9.9996823317261958E-6</v>
      </c>
    </row>
    <row r="110" spans="1:10">
      <c r="A110" t="s">
        <v>2743</v>
      </c>
      <c r="B110" t="s">
        <v>2744</v>
      </c>
      <c r="C110" t="s">
        <v>1858</v>
      </c>
      <c r="D110" t="s">
        <v>100</v>
      </c>
      <c r="E110" s="68">
        <v>45188</v>
      </c>
      <c r="F110" s="57">
        <v>29032.29</v>
      </c>
      <c r="G110" s="57">
        <v>4.2342589999999998</v>
      </c>
      <c r="H110" s="57">
        <v>1.229302428</v>
      </c>
      <c r="I110" s="58">
        <f t="shared" si="1"/>
        <v>3.7769156935831727E-3</v>
      </c>
      <c r="J110" s="58">
        <f>H110/'סכום נכסי הקרן'!$C$41</f>
        <v>1.2666987117381718E-5</v>
      </c>
    </row>
    <row r="111" spans="1:10">
      <c r="A111" t="s">
        <v>2745</v>
      </c>
      <c r="B111" t="s">
        <v>2746</v>
      </c>
      <c r="C111" t="s">
        <v>1858</v>
      </c>
      <c r="D111" t="s">
        <v>100</v>
      </c>
      <c r="E111" s="68">
        <v>45188</v>
      </c>
      <c r="F111" s="57">
        <v>58064.58</v>
      </c>
      <c r="G111" s="57">
        <v>4.2342589999999998</v>
      </c>
      <c r="H111" s="57">
        <v>2.4586048549999999</v>
      </c>
      <c r="I111" s="58">
        <f t="shared" si="1"/>
        <v>7.5538313840939394E-3</v>
      </c>
      <c r="J111" s="58">
        <f>H111/'סכום נכסי הקרן'!$C$41</f>
        <v>2.5333974224459229E-5</v>
      </c>
    </row>
    <row r="112" spans="1:10">
      <c r="A112" t="s">
        <v>2747</v>
      </c>
      <c r="B112" t="s">
        <v>2748</v>
      </c>
      <c r="C112" t="s">
        <v>1858</v>
      </c>
      <c r="D112" t="s">
        <v>100</v>
      </c>
      <c r="E112" s="68">
        <v>45190</v>
      </c>
      <c r="F112" s="57">
        <v>40645.205999999998</v>
      </c>
      <c r="G112" s="57">
        <v>4.2576720000000003</v>
      </c>
      <c r="H112" s="57">
        <v>1.7305395379999999</v>
      </c>
      <c r="I112" s="58">
        <f t="shared" si="1"/>
        <v>5.3169194093858679E-3</v>
      </c>
      <c r="J112" s="58">
        <f>H112/'סכום נכסי הקרן'!$C$41</f>
        <v>1.7831838231727392E-5</v>
      </c>
    </row>
    <row r="113" spans="1:10">
      <c r="A113" t="s">
        <v>2747</v>
      </c>
      <c r="B113" t="s">
        <v>2749</v>
      </c>
      <c r="C113" t="s">
        <v>1858</v>
      </c>
      <c r="D113" t="s">
        <v>100</v>
      </c>
      <c r="E113" s="68">
        <v>45190</v>
      </c>
      <c r="F113" s="57">
        <v>17363.2788</v>
      </c>
      <c r="G113" s="57">
        <v>4.2576720000000003</v>
      </c>
      <c r="H113" s="57">
        <v>0.739271452</v>
      </c>
      <c r="I113" s="58">
        <f t="shared" si="1"/>
        <v>2.2713417669071906E-3</v>
      </c>
      <c r="J113" s="58">
        <f>H113/'סכום נכסי הקרן'!$C$41</f>
        <v>7.6176063313950247E-6</v>
      </c>
    </row>
    <row r="114" spans="1:10">
      <c r="A114" t="s">
        <v>2750</v>
      </c>
      <c r="B114" t="s">
        <v>2751</v>
      </c>
      <c r="C114" t="s">
        <v>1858</v>
      </c>
      <c r="D114" t="s">
        <v>100</v>
      </c>
      <c r="E114" s="68">
        <v>45182</v>
      </c>
      <c r="F114" s="57">
        <v>29055.3315</v>
      </c>
      <c r="G114" s="57">
        <v>4.2868089999999999</v>
      </c>
      <c r="H114" s="57">
        <v>1.2455466850000001</v>
      </c>
      <c r="I114" s="58">
        <f t="shared" si="1"/>
        <v>3.8268246401503055E-3</v>
      </c>
      <c r="J114" s="58">
        <f>H114/'סכום נכסי הקרן'!$C$41</f>
        <v>1.2834371309801485E-5</v>
      </c>
    </row>
    <row r="115" spans="1:10">
      <c r="A115" t="s">
        <v>2752</v>
      </c>
      <c r="B115" t="s">
        <v>2753</v>
      </c>
      <c r="C115" t="s">
        <v>1858</v>
      </c>
      <c r="D115" t="s">
        <v>100</v>
      </c>
      <c r="E115" s="68">
        <v>45182</v>
      </c>
      <c r="F115" s="57">
        <v>34763.30528</v>
      </c>
      <c r="G115" s="57">
        <v>4.3121039999999997</v>
      </c>
      <c r="H115" s="57">
        <v>1.499029736</v>
      </c>
      <c r="I115" s="58">
        <f t="shared" si="1"/>
        <v>4.605627391672442E-3</v>
      </c>
      <c r="J115" s="58">
        <f>H115/'סכום נכסי הקרן'!$C$41</f>
        <v>1.5446313227719516E-5</v>
      </c>
    </row>
    <row r="116" spans="1:10">
      <c r="A116" t="s">
        <v>2754</v>
      </c>
      <c r="B116" t="s">
        <v>2755</v>
      </c>
      <c r="C116" t="s">
        <v>1858</v>
      </c>
      <c r="D116" t="s">
        <v>100</v>
      </c>
      <c r="E116" s="68">
        <v>45182</v>
      </c>
      <c r="F116" s="57">
        <v>17441.033009999999</v>
      </c>
      <c r="G116" s="57">
        <v>4.3298019999999999</v>
      </c>
      <c r="H116" s="57">
        <v>0.7551621209999998</v>
      </c>
      <c r="I116" s="58">
        <f t="shared" si="1"/>
        <v>2.3201643477144861E-3</v>
      </c>
      <c r="J116" s="58">
        <f>H116/'סכום נכסי הקרן'!$C$41</f>
        <v>7.7813470797453362E-6</v>
      </c>
    </row>
    <row r="117" spans="1:10">
      <c r="A117" t="s">
        <v>2754</v>
      </c>
      <c r="B117" t="s">
        <v>2756</v>
      </c>
      <c r="C117" t="s">
        <v>1858</v>
      </c>
      <c r="D117" t="s">
        <v>100</v>
      </c>
      <c r="E117" s="68">
        <v>45182</v>
      </c>
      <c r="F117" s="57">
        <v>34769.736124000003</v>
      </c>
      <c r="G117" s="57">
        <v>4.3298019999999999</v>
      </c>
      <c r="H117" s="57">
        <v>1.5054605799999998</v>
      </c>
      <c r="I117" s="58">
        <f t="shared" si="1"/>
        <v>4.6253855529461499E-3</v>
      </c>
      <c r="J117" s="58">
        <f>H117/'סכום נכסי הקרן'!$C$41</f>
        <v>1.5512577977748862E-5</v>
      </c>
    </row>
    <row r="118" spans="1:10">
      <c r="A118" t="s">
        <v>2757</v>
      </c>
      <c r="B118" t="s">
        <v>2758</v>
      </c>
      <c r="C118" t="s">
        <v>1858</v>
      </c>
      <c r="D118" t="s">
        <v>100</v>
      </c>
      <c r="E118" s="68">
        <v>45182</v>
      </c>
      <c r="F118" s="57">
        <v>23256.554</v>
      </c>
      <c r="G118" s="57">
        <v>4.3373840000000001</v>
      </c>
      <c r="H118" s="57">
        <v>1.008726148</v>
      </c>
      <c r="I118" s="58">
        <f t="shared" si="1"/>
        <v>3.0992158903544462E-3</v>
      </c>
      <c r="J118" s="58">
        <f>H118/'סכום נכסי הקרן'!$C$41</f>
        <v>1.0394123391157969E-5</v>
      </c>
    </row>
    <row r="119" spans="1:10">
      <c r="A119" t="s">
        <v>2759</v>
      </c>
      <c r="B119" t="s">
        <v>2760</v>
      </c>
      <c r="C119" t="s">
        <v>1858</v>
      </c>
      <c r="D119" t="s">
        <v>100</v>
      </c>
      <c r="E119" s="68">
        <v>45173</v>
      </c>
      <c r="F119" s="57">
        <v>55248.9087</v>
      </c>
      <c r="G119" s="57">
        <v>4.3170890000000002</v>
      </c>
      <c r="H119" s="57">
        <v>2.3851447130000003</v>
      </c>
      <c r="I119" s="58">
        <f t="shared" si="1"/>
        <v>7.3281320306614033E-3</v>
      </c>
      <c r="J119" s="58">
        <f>H119/'סכום נכסי הקרן'!$C$41</f>
        <v>2.4577025689126938E-5</v>
      </c>
    </row>
    <row r="120" spans="1:10">
      <c r="A120" t="s">
        <v>2761</v>
      </c>
      <c r="B120" t="s">
        <v>2762</v>
      </c>
      <c r="C120" t="s">
        <v>1858</v>
      </c>
      <c r="D120" t="s">
        <v>100</v>
      </c>
      <c r="E120" s="68">
        <v>45173</v>
      </c>
      <c r="F120" s="57">
        <v>49433.234100000001</v>
      </c>
      <c r="G120" s="57">
        <v>4.3170890000000002</v>
      </c>
      <c r="H120" s="57">
        <v>2.1340768480000003</v>
      </c>
      <c r="I120" s="58">
        <f t="shared" si="1"/>
        <v>6.5567497101890635E-3</v>
      </c>
      <c r="J120" s="58">
        <f>H120/'סכום נכסי הקרן'!$C$41</f>
        <v>2.1989970348548426E-5</v>
      </c>
    </row>
    <row r="121" spans="1:10">
      <c r="A121" t="s">
        <v>2763</v>
      </c>
      <c r="B121" t="s">
        <v>2764</v>
      </c>
      <c r="C121" t="s">
        <v>1858</v>
      </c>
      <c r="D121" t="s">
        <v>100</v>
      </c>
      <c r="E121" s="68">
        <v>45173</v>
      </c>
      <c r="F121" s="57">
        <v>17453.936249999999</v>
      </c>
      <c r="G121" s="57">
        <v>4.3549829999999998</v>
      </c>
      <c r="H121" s="57">
        <v>0.76011604399999999</v>
      </c>
      <c r="I121" s="58">
        <f t="shared" si="1"/>
        <v>2.3353848086013519E-3</v>
      </c>
      <c r="J121" s="58">
        <f>H121/'סכום נכסי הקרן'!$C$41</f>
        <v>7.8323933295470185E-6</v>
      </c>
    </row>
    <row r="122" spans="1:10">
      <c r="A122" t="s">
        <v>2763</v>
      </c>
      <c r="B122" t="s">
        <v>2765</v>
      </c>
      <c r="C122" t="s">
        <v>1858</v>
      </c>
      <c r="D122" t="s">
        <v>100</v>
      </c>
      <c r="E122" s="68">
        <v>45173</v>
      </c>
      <c r="F122" s="57">
        <v>19520.017500000002</v>
      </c>
      <c r="G122" s="57">
        <v>4.3549829999999998</v>
      </c>
      <c r="H122" s="57">
        <v>0.85009354100000001</v>
      </c>
      <c r="I122" s="58">
        <f t="shared" si="1"/>
        <v>2.6118321764321694E-3</v>
      </c>
      <c r="J122" s="58">
        <f>H122/'סכום נכסי הקרן'!$C$41</f>
        <v>8.7595401157187063E-6</v>
      </c>
    </row>
    <row r="123" spans="1:10">
      <c r="A123" t="s">
        <v>2766</v>
      </c>
      <c r="B123" t="s">
        <v>2767</v>
      </c>
      <c r="C123" t="s">
        <v>1858</v>
      </c>
      <c r="D123" t="s">
        <v>100</v>
      </c>
      <c r="E123" s="68">
        <v>45195</v>
      </c>
      <c r="F123" s="57">
        <v>48062.848568000001</v>
      </c>
      <c r="G123" s="57">
        <v>4.4637669999999998</v>
      </c>
      <c r="H123" s="57">
        <v>2.1454136500000001</v>
      </c>
      <c r="I123" s="58">
        <f t="shared" si="1"/>
        <v>6.5915809644138739E-3</v>
      </c>
      <c r="J123" s="58">
        <f>H123/'סכום נכסי הקרן'!$C$41</f>
        <v>2.2106787107073778E-5</v>
      </c>
    </row>
    <row r="124" spans="1:10">
      <c r="A124" t="s">
        <v>2768</v>
      </c>
      <c r="B124" t="s">
        <v>2769</v>
      </c>
      <c r="C124" t="s">
        <v>1858</v>
      </c>
      <c r="D124" t="s">
        <v>100</v>
      </c>
      <c r="E124" s="68">
        <v>45173</v>
      </c>
      <c r="F124" s="57">
        <v>29093.734</v>
      </c>
      <c r="G124" s="57">
        <v>4.3676079999999997</v>
      </c>
      <c r="H124" s="57">
        <v>1.270700323</v>
      </c>
      <c r="I124" s="58">
        <f t="shared" si="1"/>
        <v>3.9041068190096397E-3</v>
      </c>
      <c r="J124" s="58">
        <f>H124/'סכום נכסי הקרן'!$C$41</f>
        <v>1.3093559611430124E-5</v>
      </c>
    </row>
    <row r="125" spans="1:10">
      <c r="A125" t="s">
        <v>2770</v>
      </c>
      <c r="B125" t="s">
        <v>2771</v>
      </c>
      <c r="C125" t="s">
        <v>1858</v>
      </c>
      <c r="D125" t="s">
        <v>100</v>
      </c>
      <c r="E125" s="68">
        <v>45195</v>
      </c>
      <c r="F125" s="57">
        <v>32016.625080000005</v>
      </c>
      <c r="G125" s="57">
        <v>4.5041029999999997</v>
      </c>
      <c r="H125" s="57">
        <v>1.4420618779999999</v>
      </c>
      <c r="I125" s="58">
        <f t="shared" si="1"/>
        <v>4.4305990243567808E-3</v>
      </c>
      <c r="J125" s="58">
        <f>H125/'סכום נכסי הקרן'!$C$41</f>
        <v>1.4859304606444073E-5</v>
      </c>
    </row>
    <row r="126" spans="1:10">
      <c r="A126" t="s">
        <v>2770</v>
      </c>
      <c r="B126" t="s">
        <v>2772</v>
      </c>
      <c r="C126" t="s">
        <v>1858</v>
      </c>
      <c r="D126" t="s">
        <v>100</v>
      </c>
      <c r="E126" s="68">
        <v>45195</v>
      </c>
      <c r="F126" s="57">
        <v>9765.4202399999995</v>
      </c>
      <c r="G126" s="57">
        <v>4.5041029999999997</v>
      </c>
      <c r="H126" s="57">
        <v>0.43984461900000005</v>
      </c>
      <c r="I126" s="58">
        <f t="shared" si="1"/>
        <v>1.3513810811729818E-3</v>
      </c>
      <c r="J126" s="58">
        <f>H126/'סכום נכסי הקרן'!$C$41</f>
        <v>4.532250157178304E-6</v>
      </c>
    </row>
    <row r="127" spans="1:10">
      <c r="A127" t="s">
        <v>2773</v>
      </c>
      <c r="B127" t="s">
        <v>2774</v>
      </c>
      <c r="C127" t="s">
        <v>1858</v>
      </c>
      <c r="D127" t="s">
        <v>100</v>
      </c>
      <c r="E127" s="68">
        <v>45187</v>
      </c>
      <c r="F127" s="57">
        <v>11643.638000000001</v>
      </c>
      <c r="G127" s="57">
        <v>4.483047</v>
      </c>
      <c r="H127" s="57">
        <v>0.52198982199999999</v>
      </c>
      <c r="I127" s="58">
        <f t="shared" si="1"/>
        <v>1.6037644648681088E-3</v>
      </c>
      <c r="J127" s="58">
        <f>H127/'סכום נכסי הקרן'!$C$41</f>
        <v>5.3786913619260952E-6</v>
      </c>
    </row>
    <row r="128" spans="1:10">
      <c r="A128" t="s">
        <v>2775</v>
      </c>
      <c r="B128" t="s">
        <v>2776</v>
      </c>
      <c r="C128" t="s">
        <v>1858</v>
      </c>
      <c r="D128" t="s">
        <v>100</v>
      </c>
      <c r="E128" s="68">
        <v>45195</v>
      </c>
      <c r="F128" s="57">
        <v>61129.099499999989</v>
      </c>
      <c r="G128" s="57">
        <v>4.5141819999999999</v>
      </c>
      <c r="H128" s="57">
        <v>2.7594788419999996</v>
      </c>
      <c r="I128" s="58">
        <f t="shared" si="1"/>
        <v>8.4782383139167753E-3</v>
      </c>
      <c r="J128" s="58">
        <f>H128/'סכום נכסי הקרן'!$C$41</f>
        <v>2.8434242173563344E-5</v>
      </c>
    </row>
    <row r="129" spans="1:10">
      <c r="A129" t="s">
        <v>2777</v>
      </c>
      <c r="B129" t="s">
        <v>2778</v>
      </c>
      <c r="C129" t="s">
        <v>1858</v>
      </c>
      <c r="D129" t="s">
        <v>100</v>
      </c>
      <c r="E129" s="68">
        <v>45239</v>
      </c>
      <c r="F129" s="57">
        <v>19532.901999999998</v>
      </c>
      <c r="G129" s="57">
        <v>4.6587509999999996</v>
      </c>
      <c r="H129" s="57">
        <v>0.90998928800000001</v>
      </c>
      <c r="I129" s="58">
        <f t="shared" si="1"/>
        <v>2.7958562063783521E-3</v>
      </c>
      <c r="J129" s="58">
        <f>H129/'סכום נכסי הקרן'!$C$41</f>
        <v>9.3767183123560561E-6</v>
      </c>
    </row>
    <row r="130" spans="1:10">
      <c r="A130" t="s">
        <v>2779</v>
      </c>
      <c r="B130" t="s">
        <v>2780</v>
      </c>
      <c r="C130" t="s">
        <v>1858</v>
      </c>
      <c r="D130" t="s">
        <v>100</v>
      </c>
      <c r="E130" s="68">
        <v>45175</v>
      </c>
      <c r="F130" s="57">
        <v>23287.276000000002</v>
      </c>
      <c r="G130" s="57">
        <v>4.4400839999999997</v>
      </c>
      <c r="H130" s="57">
        <v>1.0339745140000001</v>
      </c>
      <c r="I130" s="58">
        <f t="shared" si="1"/>
        <v>3.1767891120537462E-3</v>
      </c>
      <c r="J130" s="58">
        <f>H130/'סכום נכסי הקרן'!$C$41</f>
        <v>1.0654287789740723E-5</v>
      </c>
    </row>
    <row r="131" spans="1:10">
      <c r="A131" t="s">
        <v>2781</v>
      </c>
      <c r="B131" t="s">
        <v>2782</v>
      </c>
      <c r="C131" t="s">
        <v>1858</v>
      </c>
      <c r="D131" t="s">
        <v>100</v>
      </c>
      <c r="E131" s="68">
        <v>45173</v>
      </c>
      <c r="F131" s="57">
        <v>6986.5514640000001</v>
      </c>
      <c r="G131" s="57">
        <v>4.3504649999999998</v>
      </c>
      <c r="H131" s="57">
        <v>0.30394749300000001</v>
      </c>
      <c r="I131" s="58">
        <f t="shared" si="1"/>
        <v>9.3384998694313296E-4</v>
      </c>
      <c r="J131" s="58">
        <f>H131/'סכום נכסי הקרן'!$C$41</f>
        <v>3.1319379922281176E-6</v>
      </c>
    </row>
    <row r="132" spans="1:10">
      <c r="A132" t="s">
        <v>2783</v>
      </c>
      <c r="B132" t="s">
        <v>2784</v>
      </c>
      <c r="C132" t="s">
        <v>1858</v>
      </c>
      <c r="D132" t="s">
        <v>100</v>
      </c>
      <c r="E132" s="68">
        <v>45175</v>
      </c>
      <c r="F132" s="57">
        <v>20383.355755</v>
      </c>
      <c r="G132" s="57">
        <v>4.4728500000000002</v>
      </c>
      <c r="H132" s="57">
        <v>0.91171695399999997</v>
      </c>
      <c r="I132" s="58">
        <f t="shared" si="1"/>
        <v>2.8011642971134255E-3</v>
      </c>
      <c r="J132" s="58">
        <f>H132/'סכום נכסי הקרן'!$C$41</f>
        <v>9.3945205410563941E-6</v>
      </c>
    </row>
    <row r="133" spans="1:10">
      <c r="A133" t="s">
        <v>2785</v>
      </c>
      <c r="B133" t="s">
        <v>2786</v>
      </c>
      <c r="C133" t="s">
        <v>1858</v>
      </c>
      <c r="D133" t="s">
        <v>100</v>
      </c>
      <c r="E133" s="68">
        <v>45239</v>
      </c>
      <c r="F133" s="57">
        <v>52252.44488399999</v>
      </c>
      <c r="G133" s="57">
        <v>4.7040100000000002</v>
      </c>
      <c r="H133" s="57">
        <v>2.4579604509999999</v>
      </c>
      <c r="I133" s="58">
        <f t="shared" si="1"/>
        <v>7.5518515136201074E-3</v>
      </c>
      <c r="J133" s="58">
        <f>H133/'סכום נכסי הקרן'!$C$41</f>
        <v>2.5327334152024271E-5</v>
      </c>
    </row>
    <row r="134" spans="1:10">
      <c r="A134" t="s">
        <v>2787</v>
      </c>
      <c r="B134" t="s">
        <v>2788</v>
      </c>
      <c r="C134" t="s">
        <v>1858</v>
      </c>
      <c r="D134" t="s">
        <v>100</v>
      </c>
      <c r="E134" s="68">
        <v>45175</v>
      </c>
      <c r="F134" s="57">
        <v>64073.803200000002</v>
      </c>
      <c r="G134" s="57">
        <v>4.4904840000000004</v>
      </c>
      <c r="H134" s="57">
        <v>2.877224113</v>
      </c>
      <c r="I134" s="58">
        <f t="shared" si="1"/>
        <v>8.8399995467556541E-3</v>
      </c>
      <c r="J134" s="58">
        <f>H134/'סכום נכסי הקרן'!$C$41</f>
        <v>2.9647513860756029E-5</v>
      </c>
    </row>
    <row r="135" spans="1:10">
      <c r="A135" t="s">
        <v>2789</v>
      </c>
      <c r="B135" t="s">
        <v>2790</v>
      </c>
      <c r="C135" t="s">
        <v>1858</v>
      </c>
      <c r="D135" t="s">
        <v>100</v>
      </c>
      <c r="E135" s="68">
        <v>45187</v>
      </c>
      <c r="F135" s="57">
        <v>29128.296249999999</v>
      </c>
      <c r="G135" s="57">
        <v>4.5460120000000002</v>
      </c>
      <c r="H135" s="57">
        <v>1.324175804</v>
      </c>
      <c r="I135" s="58">
        <f t="shared" si="1"/>
        <v>4.0684051875888062E-3</v>
      </c>
      <c r="J135" s="58">
        <f>H135/'סכום נכסי הקרן'!$C$41</f>
        <v>1.3644582055943501E-5</v>
      </c>
    </row>
    <row r="136" spans="1:10">
      <c r="A136" t="s">
        <v>2789</v>
      </c>
      <c r="B136" t="s">
        <v>2791</v>
      </c>
      <c r="C136" t="s">
        <v>1858</v>
      </c>
      <c r="D136" t="s">
        <v>100</v>
      </c>
      <c r="E136" s="68">
        <v>45187</v>
      </c>
      <c r="F136" s="57">
        <v>48777.951739999997</v>
      </c>
      <c r="G136" s="57">
        <v>4.5460120000000002</v>
      </c>
      <c r="H136" s="57">
        <v>2.2174514739999998</v>
      </c>
      <c r="I136" s="58">
        <f t="shared" si="1"/>
        <v>6.8129103800238632E-3</v>
      </c>
      <c r="J136" s="58">
        <f>H136/'סכום נכסי הקרן'!$C$41</f>
        <v>2.2849079782812482E-5</v>
      </c>
    </row>
    <row r="137" spans="1:10">
      <c r="A137" t="s">
        <v>2792</v>
      </c>
      <c r="B137" t="s">
        <v>2793</v>
      </c>
      <c r="C137" t="s">
        <v>1858</v>
      </c>
      <c r="D137" t="s">
        <v>100</v>
      </c>
      <c r="E137" s="68">
        <v>45239</v>
      </c>
      <c r="F137" s="57">
        <v>74918.873254000006</v>
      </c>
      <c r="G137" s="57">
        <v>4.734159</v>
      </c>
      <c r="H137" s="57">
        <v>3.546778899</v>
      </c>
      <c r="I137" s="58">
        <f t="shared" si="1"/>
        <v>1.0897143436946621E-2</v>
      </c>
      <c r="J137" s="58">
        <f>H137/'סכום נכסי הקרן'!$C$41</f>
        <v>3.6546745209742898E-5</v>
      </c>
    </row>
    <row r="138" spans="1:10">
      <c r="A138" t="s">
        <v>2794</v>
      </c>
      <c r="B138" t="s">
        <v>2795</v>
      </c>
      <c r="C138" t="s">
        <v>1858</v>
      </c>
      <c r="D138" t="s">
        <v>100</v>
      </c>
      <c r="E138" s="68">
        <v>45175</v>
      </c>
      <c r="F138" s="57">
        <v>72830.341249999998</v>
      </c>
      <c r="G138" s="57">
        <v>4.5156650000000003</v>
      </c>
      <c r="H138" s="57">
        <v>3.288774106</v>
      </c>
      <c r="I138" s="58">
        <f t="shared" ref="I138:I201" si="2">H138/$H$9</f>
        <v>1.0104448059872675E-2</v>
      </c>
      <c r="J138" s="58">
        <f>H138/'סכום נכסי הקרן'!$C$41</f>
        <v>3.3888210324661114E-5</v>
      </c>
    </row>
    <row r="139" spans="1:10">
      <c r="A139" t="s">
        <v>2796</v>
      </c>
      <c r="B139" t="s">
        <v>2797</v>
      </c>
      <c r="C139" t="s">
        <v>1858</v>
      </c>
      <c r="D139" t="s">
        <v>100</v>
      </c>
      <c r="E139" s="68">
        <v>45187</v>
      </c>
      <c r="F139" s="57">
        <v>40791.442719999999</v>
      </c>
      <c r="G139" s="57">
        <v>4.57369</v>
      </c>
      <c r="H139" s="57">
        <v>1.8656740950000001</v>
      </c>
      <c r="I139" s="58">
        <f t="shared" si="2"/>
        <v>5.7321075823313057E-3</v>
      </c>
      <c r="J139" s="58">
        <f>H139/'סכום נכסי הקרן'!$C$41</f>
        <v>1.9224292727580783E-5</v>
      </c>
    </row>
    <row r="140" spans="1:10">
      <c r="A140" t="s">
        <v>2798</v>
      </c>
      <c r="B140" t="s">
        <v>2799</v>
      </c>
      <c r="C140" t="s">
        <v>1858</v>
      </c>
      <c r="D140" t="s">
        <v>100</v>
      </c>
      <c r="E140" s="68">
        <v>45175</v>
      </c>
      <c r="F140" s="57">
        <v>254.82518799999997</v>
      </c>
      <c r="G140" s="57">
        <v>4.5483799999999999</v>
      </c>
      <c r="H140" s="57">
        <v>1.1590417E-2</v>
      </c>
      <c r="I140" s="58">
        <f t="shared" si="2"/>
        <v>3.5610462377182582E-5</v>
      </c>
      <c r="J140" s="58">
        <f>H140/'סכום נכסי הקרן'!$C$41</f>
        <v>1.1943006007312796E-7</v>
      </c>
    </row>
    <row r="141" spans="1:10">
      <c r="A141" t="s">
        <v>2800</v>
      </c>
      <c r="B141" t="s">
        <v>2801</v>
      </c>
      <c r="C141" t="s">
        <v>1858</v>
      </c>
      <c r="D141" t="s">
        <v>100</v>
      </c>
      <c r="E141" s="68">
        <v>45201</v>
      </c>
      <c r="F141" s="57">
        <v>29155.178</v>
      </c>
      <c r="G141" s="57">
        <v>4.665108</v>
      </c>
      <c r="H141" s="57">
        <v>1.3601205440000004</v>
      </c>
      <c r="I141" s="58">
        <f t="shared" si="2"/>
        <v>4.1788420089238481E-3</v>
      </c>
      <c r="J141" s="58">
        <f>H141/'סכום נכסי הקרן'!$C$41</f>
        <v>1.401496411014509E-5</v>
      </c>
    </row>
    <row r="142" spans="1:10">
      <c r="A142" t="s">
        <v>2802</v>
      </c>
      <c r="B142" t="s">
        <v>2803</v>
      </c>
      <c r="C142" t="s">
        <v>1858</v>
      </c>
      <c r="D142" t="s">
        <v>100</v>
      </c>
      <c r="E142" s="68">
        <v>45244</v>
      </c>
      <c r="F142" s="57">
        <v>61189.480659999994</v>
      </c>
      <c r="G142" s="57">
        <v>5.1443950000000003</v>
      </c>
      <c r="H142" s="57">
        <v>3.1478284739999998</v>
      </c>
      <c r="I142" s="58">
        <f t="shared" si="2"/>
        <v>9.6714059074148109E-3</v>
      </c>
      <c r="J142" s="58">
        <f>H142/'סכום נכסי הקרן'!$C$41</f>
        <v>3.2435877307065194E-5</v>
      </c>
    </row>
    <row r="143" spans="1:10">
      <c r="A143" t="s">
        <v>2802</v>
      </c>
      <c r="B143" t="s">
        <v>2804</v>
      </c>
      <c r="C143" t="s">
        <v>1858</v>
      </c>
      <c r="D143" t="s">
        <v>100</v>
      </c>
      <c r="E143" s="68">
        <v>45244</v>
      </c>
      <c r="F143" s="57">
        <v>46771.1728</v>
      </c>
      <c r="G143" s="57">
        <v>5.1443950000000003</v>
      </c>
      <c r="H143" s="57">
        <v>2.4060937930000001</v>
      </c>
      <c r="I143" s="58">
        <f t="shared" si="2"/>
        <v>7.3924961018744222E-3</v>
      </c>
      <c r="J143" s="58">
        <f>H143/'סכום נכסי הקרן'!$C$41</f>
        <v>2.4792889353296806E-5</v>
      </c>
    </row>
    <row r="144" spans="1:10">
      <c r="A144" t="s">
        <v>2805</v>
      </c>
      <c r="B144" t="s">
        <v>2806</v>
      </c>
      <c r="C144" t="s">
        <v>1858</v>
      </c>
      <c r="D144" t="s">
        <v>100</v>
      </c>
      <c r="E144" s="68">
        <v>45244</v>
      </c>
      <c r="F144" s="57">
        <v>8193.5573999999997</v>
      </c>
      <c r="G144" s="57">
        <v>5.2439809999999998</v>
      </c>
      <c r="H144" s="57">
        <v>0.42966857400000003</v>
      </c>
      <c r="I144" s="58">
        <f t="shared" si="2"/>
        <v>1.3201161432832562E-3</v>
      </c>
      <c r="J144" s="58">
        <f>H144/'סכום נכסי הקרן'!$C$41</f>
        <v>4.4273940794671348E-6</v>
      </c>
    </row>
    <row r="145" spans="1:10">
      <c r="A145" t="s">
        <v>2807</v>
      </c>
      <c r="B145" t="s">
        <v>2808</v>
      </c>
      <c r="C145" t="s">
        <v>1858</v>
      </c>
      <c r="D145" t="s">
        <v>100</v>
      </c>
      <c r="E145" s="68">
        <v>45244</v>
      </c>
      <c r="F145" s="57">
        <v>22090.47525</v>
      </c>
      <c r="G145" s="57">
        <v>5.2439809999999998</v>
      </c>
      <c r="H145" s="57">
        <v>1.1584202720000001</v>
      </c>
      <c r="I145" s="58">
        <f t="shared" si="2"/>
        <v>3.5591369588360467E-3</v>
      </c>
      <c r="J145" s="58">
        <f>H145/'סכום נכסי הקרן'!$C$41</f>
        <v>1.1936602684345976E-5</v>
      </c>
    </row>
    <row r="146" spans="1:10">
      <c r="A146" t="s">
        <v>2809</v>
      </c>
      <c r="B146" t="s">
        <v>2810</v>
      </c>
      <c r="C146" t="s">
        <v>1858</v>
      </c>
      <c r="D146" t="s">
        <v>100</v>
      </c>
      <c r="E146" s="68">
        <v>45244</v>
      </c>
      <c r="F146" s="57">
        <v>61253.789100000002</v>
      </c>
      <c r="G146" s="57">
        <v>5.2439809999999998</v>
      </c>
      <c r="H146" s="57">
        <v>3.2121369140000002</v>
      </c>
      <c r="I146" s="58">
        <f t="shared" si="2"/>
        <v>9.8689875201518947E-3</v>
      </c>
      <c r="J146" s="58">
        <f>H146/'סכום נכסי הקרן'!$C$41</f>
        <v>3.309852480735869E-5</v>
      </c>
    </row>
    <row r="147" spans="1:10">
      <c r="A147" t="s">
        <v>2811</v>
      </c>
      <c r="B147" t="s">
        <v>2812</v>
      </c>
      <c r="C147" t="s">
        <v>1858</v>
      </c>
      <c r="D147" t="s">
        <v>100</v>
      </c>
      <c r="E147" s="68">
        <v>45180</v>
      </c>
      <c r="F147" s="57">
        <v>73218.2065</v>
      </c>
      <c r="G147" s="57">
        <v>5.0339830000000001</v>
      </c>
      <c r="H147" s="57">
        <v>3.6857919380000004</v>
      </c>
      <c r="I147" s="58">
        <f t="shared" si="2"/>
        <v>1.1324247879802071E-2</v>
      </c>
      <c r="J147" s="58">
        <f>H147/'סכום נכסי הקרן'!$C$41</f>
        <v>3.7979164388338293E-5</v>
      </c>
    </row>
    <row r="148" spans="1:10">
      <c r="A148" t="s">
        <v>2813</v>
      </c>
      <c r="B148" t="s">
        <v>2814</v>
      </c>
      <c r="C148" t="s">
        <v>1858</v>
      </c>
      <c r="D148" t="s">
        <v>100</v>
      </c>
      <c r="E148" s="68">
        <v>45180</v>
      </c>
      <c r="F148" s="57">
        <v>192.085995</v>
      </c>
      <c r="G148" s="57">
        <v>5.0414539999999999</v>
      </c>
      <c r="H148" s="57">
        <v>9.683925999999999E-3</v>
      </c>
      <c r="I148" s="58">
        <f t="shared" si="2"/>
        <v>2.9752948706368387E-5</v>
      </c>
      <c r="J148" s="58">
        <f>H148/'סכום נכסי הקרן'!$C$41</f>
        <v>9.9785181492928651E-8</v>
      </c>
    </row>
    <row r="149" spans="1:10">
      <c r="A149" t="s">
        <v>2815</v>
      </c>
      <c r="B149" t="s">
        <v>2816</v>
      </c>
      <c r="C149" t="s">
        <v>1858</v>
      </c>
      <c r="D149" t="s">
        <v>100</v>
      </c>
      <c r="E149" s="68">
        <v>45238</v>
      </c>
      <c r="F149" s="57">
        <v>35157.642359999998</v>
      </c>
      <c r="G149" s="57">
        <v>5.2778799999999997</v>
      </c>
      <c r="H149" s="57">
        <v>1.855578078</v>
      </c>
      <c r="I149" s="58">
        <f t="shared" si="2"/>
        <v>5.7010885229188697E-3</v>
      </c>
      <c r="J149" s="58">
        <f>H149/'סכום נכסי הקרן'!$C$41</f>
        <v>1.9120261274975637E-5</v>
      </c>
    </row>
    <row r="150" spans="1:10">
      <c r="A150" t="s">
        <v>2817</v>
      </c>
      <c r="B150" t="s">
        <v>2818</v>
      </c>
      <c r="C150" t="s">
        <v>1858</v>
      </c>
      <c r="D150" t="s">
        <v>100</v>
      </c>
      <c r="E150" s="68">
        <v>45238</v>
      </c>
      <c r="F150" s="57">
        <v>29305.715800000002</v>
      </c>
      <c r="G150" s="57">
        <v>5.3027049999999996</v>
      </c>
      <c r="H150" s="57">
        <v>1.5539955650000001</v>
      </c>
      <c r="I150" s="58">
        <f t="shared" si="2"/>
        <v>4.7745047138287684E-3</v>
      </c>
      <c r="J150" s="58">
        <f>H150/'סכום נכסי הקרן'!$C$41</f>
        <v>1.6012692527052687E-5</v>
      </c>
    </row>
    <row r="151" spans="1:10">
      <c r="A151" t="s">
        <v>2819</v>
      </c>
      <c r="B151" t="s">
        <v>2820</v>
      </c>
      <c r="C151" t="s">
        <v>1858</v>
      </c>
      <c r="D151" t="s">
        <v>100</v>
      </c>
      <c r="E151" s="68">
        <v>45243</v>
      </c>
      <c r="F151" s="57">
        <v>4916.7251999999999</v>
      </c>
      <c r="G151" s="57">
        <v>5.3887869999999998</v>
      </c>
      <c r="H151" s="57">
        <v>0.26495183300000003</v>
      </c>
      <c r="I151" s="58">
        <f t="shared" si="2"/>
        <v>8.1403950184122473E-4</v>
      </c>
      <c r="J151" s="58">
        <f>H151/'סכום נכסי הקרן'!$C$41</f>
        <v>2.7301186257298049E-6</v>
      </c>
    </row>
    <row r="152" spans="1:10">
      <c r="A152" t="s">
        <v>2819</v>
      </c>
      <c r="B152" t="s">
        <v>2821</v>
      </c>
      <c r="C152" t="s">
        <v>1858</v>
      </c>
      <c r="D152" t="s">
        <v>100</v>
      </c>
      <c r="E152" s="68">
        <v>45243</v>
      </c>
      <c r="F152" s="57">
        <v>35170.545599999998</v>
      </c>
      <c r="G152" s="57">
        <v>5.3887869999999998</v>
      </c>
      <c r="H152" s="57">
        <v>1.8952656790000004</v>
      </c>
      <c r="I152" s="58">
        <f t="shared" si="2"/>
        <v>5.8230249314407678E-3</v>
      </c>
      <c r="J152" s="58">
        <f>H152/'סכום נכסי הקרן'!$C$41</f>
        <v>1.9529210545013843E-5</v>
      </c>
    </row>
    <row r="153" spans="1:10">
      <c r="A153" t="s">
        <v>2822</v>
      </c>
      <c r="B153" t="s">
        <v>2823</v>
      </c>
      <c r="C153" t="s">
        <v>1858</v>
      </c>
      <c r="D153" t="s">
        <v>100</v>
      </c>
      <c r="E153" s="68">
        <v>45238</v>
      </c>
      <c r="F153" s="57">
        <v>29312.628250000002</v>
      </c>
      <c r="G153" s="57">
        <v>5.3250359999999999</v>
      </c>
      <c r="H153" s="57">
        <v>1.5609080149999999</v>
      </c>
      <c r="I153" s="58">
        <f t="shared" si="2"/>
        <v>4.7957425640855061E-3</v>
      </c>
      <c r="J153" s="58">
        <f>H153/'סכום נכסי הקרן'!$C$41</f>
        <v>1.6083919845168376E-5</v>
      </c>
    </row>
    <row r="154" spans="1:10">
      <c r="A154" t="s">
        <v>2824</v>
      </c>
      <c r="B154" t="s">
        <v>2825</v>
      </c>
      <c r="C154" t="s">
        <v>1858</v>
      </c>
      <c r="D154" t="s">
        <v>100</v>
      </c>
      <c r="E154" s="68">
        <v>45197</v>
      </c>
      <c r="F154" s="57">
        <v>23459.319200000005</v>
      </c>
      <c r="G154" s="57">
        <v>5.1408899999999997</v>
      </c>
      <c r="H154" s="57">
        <v>1.2060177140000001</v>
      </c>
      <c r="I154" s="58">
        <f t="shared" si="2"/>
        <v>3.70537560733257E-3</v>
      </c>
      <c r="J154" s="58">
        <f>H154/'סכום נכסי הקרן'!$C$41</f>
        <v>1.2427056596175657E-5</v>
      </c>
    </row>
    <row r="155" spans="1:10">
      <c r="A155" t="s">
        <v>2826</v>
      </c>
      <c r="B155" t="s">
        <v>2827</v>
      </c>
      <c r="C155" t="s">
        <v>1858</v>
      </c>
      <c r="D155" t="s">
        <v>100</v>
      </c>
      <c r="E155" s="68">
        <v>45243</v>
      </c>
      <c r="F155" s="57">
        <v>19063.445291</v>
      </c>
      <c r="G155" s="57">
        <v>5.4631080000000001</v>
      </c>
      <c r="H155" s="57">
        <v>1.0414566329999999</v>
      </c>
      <c r="I155" s="58">
        <f t="shared" si="2"/>
        <v>3.199777216549995E-3</v>
      </c>
      <c r="J155" s="58">
        <f>H155/'סכום נכסי הקרן'!$C$41</f>
        <v>1.0731385095354859E-5</v>
      </c>
    </row>
    <row r="156" spans="1:10">
      <c r="A156" t="s">
        <v>2828</v>
      </c>
      <c r="B156" t="s">
        <v>2829</v>
      </c>
      <c r="C156" t="s">
        <v>1858</v>
      </c>
      <c r="D156" t="s">
        <v>100</v>
      </c>
      <c r="E156" s="68">
        <v>45243</v>
      </c>
      <c r="F156" s="57">
        <v>16447.32992</v>
      </c>
      <c r="G156" s="57">
        <v>5.5867180000000003</v>
      </c>
      <c r="H156" s="57">
        <v>0.91886595700000007</v>
      </c>
      <c r="I156" s="58">
        <f t="shared" si="2"/>
        <v>2.8231289341377769E-3</v>
      </c>
      <c r="J156" s="58">
        <f>H156/'סכום נכסי הקרן'!$C$41</f>
        <v>9.4681853503340053E-6</v>
      </c>
    </row>
    <row r="157" spans="1:10">
      <c r="A157" t="s">
        <v>2828</v>
      </c>
      <c r="B157" t="s">
        <v>2830</v>
      </c>
      <c r="C157" t="s">
        <v>1858</v>
      </c>
      <c r="D157" t="s">
        <v>100</v>
      </c>
      <c r="E157" s="68">
        <v>45243</v>
      </c>
      <c r="F157" s="57">
        <v>70261.564159999994</v>
      </c>
      <c r="G157" s="57">
        <v>5.5867180000000003</v>
      </c>
      <c r="H157" s="57">
        <v>3.9253155200000003</v>
      </c>
      <c r="I157" s="58">
        <f t="shared" si="2"/>
        <v>1.2060161480258293E-2</v>
      </c>
      <c r="J157" s="58">
        <f>H157/'סכום נכסי הקרן'!$C$41</f>
        <v>4.0447265043145689E-5</v>
      </c>
    </row>
    <row r="158" spans="1:10">
      <c r="A158" t="s">
        <v>2831</v>
      </c>
      <c r="B158" t="s">
        <v>2832</v>
      </c>
      <c r="C158" t="s">
        <v>1858</v>
      </c>
      <c r="D158" t="s">
        <v>100</v>
      </c>
      <c r="E158" s="68">
        <v>45243</v>
      </c>
      <c r="F158" s="57">
        <v>20586.044150000002</v>
      </c>
      <c r="G158" s="57">
        <v>5.7100049999999998</v>
      </c>
      <c r="H158" s="57">
        <v>1.1754641959999999</v>
      </c>
      <c r="I158" s="58">
        <f t="shared" si="2"/>
        <v>3.6115028067914353E-3</v>
      </c>
      <c r="J158" s="58">
        <f>H158/'סכום נכסי הקרן'!$C$41</f>
        <v>1.2112226811346912E-5</v>
      </c>
    </row>
    <row r="159" spans="1:10">
      <c r="A159" t="s">
        <v>2833</v>
      </c>
      <c r="B159" t="s">
        <v>2834</v>
      </c>
      <c r="C159" t="s">
        <v>1858</v>
      </c>
      <c r="D159" t="s">
        <v>100</v>
      </c>
      <c r="E159" s="68">
        <v>45237</v>
      </c>
      <c r="F159" s="57">
        <v>29709.080099999999</v>
      </c>
      <c r="G159" s="57">
        <v>5.8540850000000004</v>
      </c>
      <c r="H159" s="57">
        <v>1.739194906</v>
      </c>
      <c r="I159" s="58">
        <f t="shared" si="2"/>
        <v>5.3435122107082598E-3</v>
      </c>
      <c r="J159" s="58">
        <f>H159/'סכום נכסי הקרן'!$C$41</f>
        <v>1.7921024938313967E-5</v>
      </c>
    </row>
    <row r="160" spans="1:10">
      <c r="A160" t="s">
        <v>2835</v>
      </c>
      <c r="B160" t="s">
        <v>2836</v>
      </c>
      <c r="C160" t="s">
        <v>1858</v>
      </c>
      <c r="D160" t="s">
        <v>100</v>
      </c>
      <c r="E160" s="68">
        <v>45237</v>
      </c>
      <c r="F160" s="57">
        <v>11806.464599999999</v>
      </c>
      <c r="G160" s="57">
        <v>5.8540850000000004</v>
      </c>
      <c r="H160" s="57">
        <v>0.69116051500000009</v>
      </c>
      <c r="I160" s="58">
        <f t="shared" si="2"/>
        <v>2.123525453484688E-3</v>
      </c>
      <c r="J160" s="58">
        <f>H160/'סכום נכסי הקרן'!$C$41</f>
        <v>7.1218612606107328E-6</v>
      </c>
    </row>
    <row r="161" spans="1:10">
      <c r="A161" t="s">
        <v>2837</v>
      </c>
      <c r="B161" t="s">
        <v>2838</v>
      </c>
      <c r="C161" t="s">
        <v>1858</v>
      </c>
      <c r="D161" t="s">
        <v>100</v>
      </c>
      <c r="E161" s="68">
        <v>45237</v>
      </c>
      <c r="F161" s="57">
        <v>27176.066760000002</v>
      </c>
      <c r="G161" s="57">
        <v>5.9275219999999997</v>
      </c>
      <c r="H161" s="57">
        <v>1.6108673630000003</v>
      </c>
      <c r="I161" s="58">
        <f t="shared" si="2"/>
        <v>4.9492379458601727E-3</v>
      </c>
      <c r="J161" s="58">
        <f>H161/'סכום נכסי הקרן'!$C$41</f>
        <v>1.6598711326169824E-5</v>
      </c>
    </row>
    <row r="162" spans="1:10">
      <c r="A162" t="s">
        <v>2839</v>
      </c>
      <c r="B162" t="s">
        <v>2840</v>
      </c>
      <c r="C162" t="s">
        <v>1858</v>
      </c>
      <c r="D162" t="s">
        <v>100</v>
      </c>
      <c r="E162" s="68">
        <v>45236</v>
      </c>
      <c r="F162" s="57">
        <v>88773.20796</v>
      </c>
      <c r="G162" s="57">
        <v>6.2561010000000001</v>
      </c>
      <c r="H162" s="57">
        <v>5.5537419449999996</v>
      </c>
      <c r="I162" s="58">
        <f t="shared" si="2"/>
        <v>1.7063347986962272E-2</v>
      </c>
      <c r="J162" s="58">
        <f>H162/'סכום נכסי הקרן'!$C$41</f>
        <v>5.7226908585083734E-5</v>
      </c>
    </row>
    <row r="163" spans="1:10">
      <c r="A163" t="s">
        <v>2839</v>
      </c>
      <c r="B163" t="s">
        <v>2841</v>
      </c>
      <c r="C163" t="s">
        <v>1858</v>
      </c>
      <c r="D163" t="s">
        <v>100</v>
      </c>
      <c r="E163" s="68">
        <v>45236</v>
      </c>
      <c r="F163" s="57">
        <v>11874.667439999999</v>
      </c>
      <c r="G163" s="57">
        <v>6.2561010000000001</v>
      </c>
      <c r="H163" s="57">
        <v>0.74289124100000004</v>
      </c>
      <c r="I163" s="58">
        <f t="shared" si="2"/>
        <v>2.2824632269890701E-3</v>
      </c>
      <c r="J163" s="58">
        <f>H163/'סכום נכסי הקרן'!$C$41</f>
        <v>7.6549053878243201E-6</v>
      </c>
    </row>
    <row r="164" spans="1:10">
      <c r="A164" t="s">
        <v>2842</v>
      </c>
      <c r="B164" t="s">
        <v>2843</v>
      </c>
      <c r="C164" t="s">
        <v>1858</v>
      </c>
      <c r="D164" t="s">
        <v>100</v>
      </c>
      <c r="E164" s="68">
        <v>45236</v>
      </c>
      <c r="F164" s="57">
        <v>17812.46199</v>
      </c>
      <c r="G164" s="57">
        <v>6.258527</v>
      </c>
      <c r="H164" s="57">
        <v>1.114797692</v>
      </c>
      <c r="I164" s="58">
        <f t="shared" si="2"/>
        <v>3.4251106987035905E-3</v>
      </c>
      <c r="J164" s="58">
        <f>H164/'סכום נכסי הקרן'!$C$41</f>
        <v>1.1487106574762962E-5</v>
      </c>
    </row>
    <row r="165" spans="1:10">
      <c r="A165" t="s">
        <v>2844</v>
      </c>
      <c r="B165" t="s">
        <v>2845</v>
      </c>
      <c r="C165" t="s">
        <v>1858</v>
      </c>
      <c r="D165" t="s">
        <v>100</v>
      </c>
      <c r="E165" s="68">
        <v>45236</v>
      </c>
      <c r="F165" s="57">
        <v>498.11476999999996</v>
      </c>
      <c r="G165" s="57">
        <v>6.2755000000000001</v>
      </c>
      <c r="H165" s="57">
        <v>3.1259191999999998E-2</v>
      </c>
      <c r="I165" s="58">
        <f t="shared" si="2"/>
        <v>9.6040917307559049E-5</v>
      </c>
      <c r="J165" s="58">
        <f>H165/'סכום נכסי הקרן'!$C$41</f>
        <v>3.2210119604820438E-7</v>
      </c>
    </row>
    <row r="166" spans="1:10">
      <c r="A166" t="s">
        <v>2844</v>
      </c>
      <c r="B166" t="s">
        <v>2846</v>
      </c>
      <c r="C166" t="s">
        <v>1858</v>
      </c>
      <c r="D166" t="s">
        <v>100</v>
      </c>
      <c r="E166" s="68">
        <v>45236</v>
      </c>
      <c r="F166" s="57">
        <v>67699.613639999996</v>
      </c>
      <c r="G166" s="57">
        <v>6.2755000000000001</v>
      </c>
      <c r="H166" s="57">
        <v>4.2484893060000006</v>
      </c>
      <c r="I166" s="58">
        <f t="shared" si="2"/>
        <v>1.3053082437946412E-2</v>
      </c>
      <c r="J166" s="58">
        <f>H166/'סכום נכסי הקרן'!$C$41</f>
        <v>4.3777314745071014E-5</v>
      </c>
    </row>
    <row r="167" spans="1:10">
      <c r="A167" t="s">
        <v>2847</v>
      </c>
      <c r="B167" t="s">
        <v>2848</v>
      </c>
      <c r="C167" t="s">
        <v>1858</v>
      </c>
      <c r="D167" t="s">
        <v>100</v>
      </c>
      <c r="E167" s="68">
        <v>45236</v>
      </c>
      <c r="F167" s="57">
        <v>7476.1667029999999</v>
      </c>
      <c r="G167" s="57">
        <v>6.331226</v>
      </c>
      <c r="H167" s="57">
        <v>0.47333304399999993</v>
      </c>
      <c r="I167" s="58">
        <f t="shared" si="2"/>
        <v>1.4542711064873079E-3</v>
      </c>
      <c r="J167" s="58">
        <f>H167/'סכום נכסי הקרן'!$C$41</f>
        <v>4.8773218322961552E-6</v>
      </c>
    </row>
    <row r="168" spans="1:10">
      <c r="A168" t="s">
        <v>2849</v>
      </c>
      <c r="B168" t="s">
        <v>2850</v>
      </c>
      <c r="C168" t="s">
        <v>1858</v>
      </c>
      <c r="D168" t="s">
        <v>100</v>
      </c>
      <c r="E168" s="68">
        <v>45210</v>
      </c>
      <c r="F168" s="57">
        <v>28881.137760000001</v>
      </c>
      <c r="G168" s="57">
        <v>7.5140630000000002</v>
      </c>
      <c r="H168" s="57">
        <v>2.1701467769999998</v>
      </c>
      <c r="I168" s="58">
        <f t="shared" si="2"/>
        <v>6.6675711629117854E-3</v>
      </c>
      <c r="J168" s="58">
        <f>H168/'סכום נכסי הקרן'!$C$41</f>
        <v>2.236164237616429E-5</v>
      </c>
    </row>
    <row r="169" spans="1:10">
      <c r="A169" t="s">
        <v>2851</v>
      </c>
      <c r="B169" t="s">
        <v>2852</v>
      </c>
      <c r="C169" t="s">
        <v>1858</v>
      </c>
      <c r="D169" t="s">
        <v>100</v>
      </c>
      <c r="E169" s="68">
        <v>45210</v>
      </c>
      <c r="F169" s="57">
        <v>28322.765410000004</v>
      </c>
      <c r="G169" s="57">
        <v>7.5961169999999996</v>
      </c>
      <c r="H169" s="57">
        <v>2.1514303770000001</v>
      </c>
      <c r="I169" s="58">
        <f t="shared" si="2"/>
        <v>6.6100667902877211E-3</v>
      </c>
      <c r="J169" s="58">
        <f>H169/'סכום נכסי הקרן'!$C$41</f>
        <v>2.2168784709666815E-5</v>
      </c>
    </row>
    <row r="170" spans="1:10">
      <c r="A170" t="s">
        <v>2853</v>
      </c>
      <c r="B170" t="s">
        <v>2854</v>
      </c>
      <c r="C170" t="s">
        <v>1858</v>
      </c>
      <c r="D170" t="s">
        <v>100</v>
      </c>
      <c r="E170" s="68">
        <v>45210</v>
      </c>
      <c r="F170" s="57">
        <v>57283.165930000003</v>
      </c>
      <c r="G170" s="57">
        <v>7.6526129999999997</v>
      </c>
      <c r="H170" s="57">
        <v>4.3836589500000001</v>
      </c>
      <c r="I170" s="58">
        <f t="shared" si="2"/>
        <v>1.3468378412387983E-2</v>
      </c>
      <c r="J170" s="58">
        <f>H170/'סכום נכסי הקרן'!$C$41</f>
        <v>4.5170130784647783E-5</v>
      </c>
    </row>
    <row r="171" spans="1:10">
      <c r="A171" t="s">
        <v>2855</v>
      </c>
      <c r="B171" t="s">
        <v>2856</v>
      </c>
      <c r="C171" t="s">
        <v>1858</v>
      </c>
      <c r="D171" t="s">
        <v>100</v>
      </c>
      <c r="E171" s="68">
        <v>45211</v>
      </c>
      <c r="F171" s="57">
        <v>36186.214919999999</v>
      </c>
      <c r="G171" s="57">
        <v>7.67143</v>
      </c>
      <c r="H171" s="57">
        <v>2.7759999840000003</v>
      </c>
      <c r="I171" s="58">
        <f t="shared" si="2"/>
        <v>8.5289979635151565E-3</v>
      </c>
      <c r="J171" s="58">
        <f>H171/'סכום נכסי הקרן'!$C$41</f>
        <v>2.8604479446435989E-5</v>
      </c>
    </row>
    <row r="172" spans="1:10">
      <c r="A172" t="s">
        <v>2857</v>
      </c>
      <c r="B172" t="s">
        <v>2858</v>
      </c>
      <c r="C172" t="s">
        <v>1858</v>
      </c>
      <c r="D172" t="s">
        <v>100</v>
      </c>
      <c r="E172" s="68">
        <v>45211</v>
      </c>
      <c r="F172" s="57">
        <v>30203.56625</v>
      </c>
      <c r="G172" s="57">
        <v>7.8301119999999997</v>
      </c>
      <c r="H172" s="57">
        <v>2.3649731619999996</v>
      </c>
      <c r="I172" s="58">
        <f t="shared" si="2"/>
        <v>7.2661568439209316E-3</v>
      </c>
      <c r="J172" s="58">
        <f>H172/'סכום נכסי הקרן'!$C$41</f>
        <v>2.4369173844995857E-5</v>
      </c>
    </row>
    <row r="173" spans="1:10">
      <c r="A173" t="s">
        <v>2859</v>
      </c>
      <c r="B173" t="s">
        <v>2860</v>
      </c>
      <c r="C173" t="s">
        <v>1858</v>
      </c>
      <c r="D173" t="s">
        <v>100</v>
      </c>
      <c r="E173" s="68">
        <v>45211</v>
      </c>
      <c r="F173" s="57">
        <v>21752.097659999999</v>
      </c>
      <c r="G173" s="57">
        <v>7.8093570000000003</v>
      </c>
      <c r="H173" s="57">
        <v>1.6986990360000001</v>
      </c>
      <c r="I173" s="58">
        <f t="shared" si="2"/>
        <v>5.219092471964927E-3</v>
      </c>
      <c r="J173" s="58">
        <f>H173/'סכום נכסי הקרן'!$C$41</f>
        <v>1.7503747096902946E-5</v>
      </c>
    </row>
    <row r="174" spans="1:10">
      <c r="A174" t="s">
        <v>2861</v>
      </c>
      <c r="B174" t="s">
        <v>2862</v>
      </c>
      <c r="C174" t="s">
        <v>1858</v>
      </c>
      <c r="D174" t="s">
        <v>100</v>
      </c>
      <c r="E174" s="68">
        <v>45211</v>
      </c>
      <c r="F174" s="57">
        <v>27371.316419999999</v>
      </c>
      <c r="G174" s="57">
        <v>7.8210750000000004</v>
      </c>
      <c r="H174" s="57">
        <v>2.1407310499999999</v>
      </c>
      <c r="I174" s="58">
        <f t="shared" si="2"/>
        <v>6.5771941178381721E-3</v>
      </c>
      <c r="J174" s="58">
        <f>H174/'סכום נכסי הקרן'!$C$41</f>
        <v>2.2058536625723669E-5</v>
      </c>
    </row>
    <row r="175" spans="1:10">
      <c r="A175" t="s">
        <v>2861</v>
      </c>
      <c r="B175" t="s">
        <v>2863</v>
      </c>
      <c r="C175" t="s">
        <v>1858</v>
      </c>
      <c r="D175" t="s">
        <v>100</v>
      </c>
      <c r="E175" s="68">
        <v>45211</v>
      </c>
      <c r="F175" s="57">
        <v>27797.880040000004</v>
      </c>
      <c r="G175" s="57">
        <v>7.8210750000000004</v>
      </c>
      <c r="H175" s="57">
        <v>2.1740929090000001</v>
      </c>
      <c r="I175" s="58">
        <f t="shared" si="2"/>
        <v>6.6796952810622718E-3</v>
      </c>
      <c r="J175" s="58">
        <f>H175/'סכום נכסי הקרן'!$C$41</f>
        <v>2.2402304138533714E-5</v>
      </c>
    </row>
    <row r="176" spans="1:10">
      <c r="A176" t="s">
        <v>2864</v>
      </c>
      <c r="B176" t="s">
        <v>2865</v>
      </c>
      <c r="C176" t="s">
        <v>1858</v>
      </c>
      <c r="D176" t="s">
        <v>100</v>
      </c>
      <c r="E176" s="68">
        <v>45211</v>
      </c>
      <c r="F176" s="57">
        <v>12086.034799999999</v>
      </c>
      <c r="G176" s="57">
        <v>7.8210750000000004</v>
      </c>
      <c r="H176" s="57">
        <v>0.94525778599999999</v>
      </c>
      <c r="I176" s="58">
        <f t="shared" si="2"/>
        <v>2.9042153379892975E-3</v>
      </c>
      <c r="J176" s="58">
        <f>H176/'סכום נכסי הקרן'!$C$41</f>
        <v>9.7401322287689854E-6</v>
      </c>
    </row>
    <row r="177" spans="1:10">
      <c r="A177" t="s">
        <v>2866</v>
      </c>
      <c r="B177" t="s">
        <v>2867</v>
      </c>
      <c r="C177" t="s">
        <v>1858</v>
      </c>
      <c r="D177" t="s">
        <v>100</v>
      </c>
      <c r="E177" s="68">
        <v>45211</v>
      </c>
      <c r="F177" s="57">
        <v>27207.403200000004</v>
      </c>
      <c r="G177" s="57">
        <v>7.8679129999999997</v>
      </c>
      <c r="H177" s="57">
        <v>2.1406549180000001</v>
      </c>
      <c r="I177" s="58">
        <f t="shared" si="2"/>
        <v>6.5769602094531941E-3</v>
      </c>
      <c r="J177" s="58">
        <f>H177/'סכום נכסי הקרן'!$C$41</f>
        <v>2.2057752145809491E-5</v>
      </c>
    </row>
    <row r="178" spans="1:10">
      <c r="A178" t="s">
        <v>2868</v>
      </c>
      <c r="B178" t="s">
        <v>2869</v>
      </c>
      <c r="C178" t="s">
        <v>1858</v>
      </c>
      <c r="D178" t="s">
        <v>100</v>
      </c>
      <c r="E178" s="68">
        <v>45211</v>
      </c>
      <c r="F178" s="57">
        <v>86800.959974000012</v>
      </c>
      <c r="G178" s="57">
        <v>7.8866360000000002</v>
      </c>
      <c r="H178" s="57">
        <v>6.8456754269999998</v>
      </c>
      <c r="I178" s="58">
        <f t="shared" si="2"/>
        <v>2.1032691683102237E-2</v>
      </c>
      <c r="J178" s="58">
        <f>H178/'סכום נכסי הקרן'!$C$41</f>
        <v>7.0539259069604294E-5</v>
      </c>
    </row>
    <row r="179" spans="1:10">
      <c r="A179" t="s">
        <v>2868</v>
      </c>
      <c r="B179" t="s">
        <v>2870</v>
      </c>
      <c r="C179" t="s">
        <v>1858</v>
      </c>
      <c r="D179" t="s">
        <v>100</v>
      </c>
      <c r="E179" s="68">
        <v>45211</v>
      </c>
      <c r="F179" s="57">
        <v>22825.664820000002</v>
      </c>
      <c r="G179" s="57">
        <v>7.8866360000000002</v>
      </c>
      <c r="H179" s="57">
        <v>1.8001770109999999</v>
      </c>
      <c r="I179" s="58">
        <f t="shared" si="2"/>
        <v>5.5308739730834952E-3</v>
      </c>
      <c r="J179" s="58">
        <f>H179/'סכום נכסי הקרן'!$C$41</f>
        <v>1.8549397193042658E-5</v>
      </c>
    </row>
    <row r="180" spans="1:10">
      <c r="A180" t="s">
        <v>2871</v>
      </c>
      <c r="B180" t="s">
        <v>2872</v>
      </c>
      <c r="C180" t="s">
        <v>1858</v>
      </c>
      <c r="D180" t="s">
        <v>100</v>
      </c>
      <c r="E180" s="68">
        <v>45215</v>
      </c>
      <c r="F180" s="57">
        <v>94226.294125</v>
      </c>
      <c r="G180" s="57">
        <v>8.3817020000000007</v>
      </c>
      <c r="H180" s="57">
        <v>7.8977671880000004</v>
      </c>
      <c r="I180" s="58">
        <f t="shared" si="2"/>
        <v>2.4265144326733115E-2</v>
      </c>
      <c r="J180" s="58">
        <f>H180/'סכום נכסי הקרן'!$C$41</f>
        <v>8.1380230729094464E-5</v>
      </c>
    </row>
    <row r="181" spans="1:10">
      <c r="A181" t="s">
        <v>2873</v>
      </c>
      <c r="B181" t="s">
        <v>2874</v>
      </c>
      <c r="C181" t="s">
        <v>1858</v>
      </c>
      <c r="D181" t="s">
        <v>100</v>
      </c>
      <c r="E181" s="68">
        <v>45215</v>
      </c>
      <c r="F181" s="57">
        <v>30605.8413</v>
      </c>
      <c r="G181" s="57">
        <v>8.4164150000000006</v>
      </c>
      <c r="H181" s="57">
        <v>2.5759145189999999</v>
      </c>
      <c r="I181" s="58">
        <f t="shared" si="2"/>
        <v>7.9142542555360913E-3</v>
      </c>
      <c r="J181" s="58">
        <f>H181/'סכום נכסי הקרן'!$C$41</f>
        <v>2.6542757326799587E-5</v>
      </c>
    </row>
    <row r="182" spans="1:10">
      <c r="A182" t="s">
        <v>2875</v>
      </c>
      <c r="B182" t="s">
        <v>2876</v>
      </c>
      <c r="C182" t="s">
        <v>1858</v>
      </c>
      <c r="D182" t="s">
        <v>100</v>
      </c>
      <c r="E182" s="68">
        <v>45216</v>
      </c>
      <c r="F182" s="57">
        <v>30539.204099999995</v>
      </c>
      <c r="G182" s="57">
        <v>8.8298930000000002</v>
      </c>
      <c r="H182" s="57">
        <v>2.6965791720000003</v>
      </c>
      <c r="I182" s="58">
        <f t="shared" si="2"/>
        <v>8.2849850140508455E-3</v>
      </c>
      <c r="J182" s="58">
        <f>H182/'סכום נכסי הקרן'!$C$41</f>
        <v>2.7786110931462232E-5</v>
      </c>
    </row>
    <row r="183" spans="1:10">
      <c r="A183" t="s">
        <v>2877</v>
      </c>
      <c r="B183" t="s">
        <v>2878</v>
      </c>
      <c r="C183" t="s">
        <v>1858</v>
      </c>
      <c r="D183" t="s">
        <v>100</v>
      </c>
      <c r="E183" s="68">
        <v>45230</v>
      </c>
      <c r="F183" s="57">
        <v>48209.547115000001</v>
      </c>
      <c r="G183" s="57">
        <v>9.1062049999999992</v>
      </c>
      <c r="H183" s="57">
        <v>4.390060311</v>
      </c>
      <c r="I183" s="58">
        <f t="shared" si="2"/>
        <v>1.3488045989926674E-2</v>
      </c>
      <c r="J183" s="58">
        <f>H183/'סכום נכסי הקרן'!$C$41</f>
        <v>4.5236091735731755E-5</v>
      </c>
    </row>
    <row r="184" spans="1:10">
      <c r="A184" t="s">
        <v>2879</v>
      </c>
      <c r="B184" t="s">
        <v>2880</v>
      </c>
      <c r="C184" t="s">
        <v>1858</v>
      </c>
      <c r="D184" t="s">
        <v>100</v>
      </c>
      <c r="E184" s="68">
        <v>45217</v>
      </c>
      <c r="F184" s="57">
        <v>37928.613149999997</v>
      </c>
      <c r="G184" s="57">
        <v>9.0351750000000006</v>
      </c>
      <c r="H184" s="57">
        <v>3.4269164649999997</v>
      </c>
      <c r="I184" s="58">
        <f t="shared" si="2"/>
        <v>1.0528877420599277E-2</v>
      </c>
      <c r="J184" s="58">
        <f>H184/'סכום נכסי הקרן'!$C$41</f>
        <v>3.5311657835998586E-5</v>
      </c>
    </row>
    <row r="185" spans="1:10">
      <c r="A185" t="s">
        <v>2881</v>
      </c>
      <c r="B185" t="s">
        <v>2882</v>
      </c>
      <c r="C185" t="s">
        <v>1858</v>
      </c>
      <c r="D185" t="s">
        <v>100</v>
      </c>
      <c r="E185" s="68">
        <v>45230</v>
      </c>
      <c r="F185" s="57">
        <v>53229.090810000002</v>
      </c>
      <c r="G185" s="57">
        <v>9.1632560000000005</v>
      </c>
      <c r="H185" s="57">
        <v>4.8775180379999998</v>
      </c>
      <c r="I185" s="58">
        <f t="shared" si="2"/>
        <v>1.4985713851902687E-2</v>
      </c>
      <c r="J185" s="58">
        <f>H185/'סכום נכסי הקרן'!$C$41</f>
        <v>5.0258957230452122E-5</v>
      </c>
    </row>
    <row r="186" spans="1:10">
      <c r="A186" t="s">
        <v>2883</v>
      </c>
      <c r="B186" t="s">
        <v>2884</v>
      </c>
      <c r="C186" t="s">
        <v>1858</v>
      </c>
      <c r="D186" t="s">
        <v>100</v>
      </c>
      <c r="E186" s="68">
        <v>45231</v>
      </c>
      <c r="F186" s="57">
        <v>23096.432588</v>
      </c>
      <c r="G186" s="57">
        <v>9.1006020000000003</v>
      </c>
      <c r="H186" s="57">
        <v>2.1019145180000001</v>
      </c>
      <c r="I186" s="58">
        <f t="shared" si="2"/>
        <v>6.4579339866109092E-3</v>
      </c>
      <c r="J186" s="58">
        <f>H186/'סכום נכסי הקרן'!$C$41</f>
        <v>2.1658563031280048E-5</v>
      </c>
    </row>
    <row r="187" spans="1:10">
      <c r="A187" t="s">
        <v>2883</v>
      </c>
      <c r="B187" t="s">
        <v>2885</v>
      </c>
      <c r="C187" t="s">
        <v>1858</v>
      </c>
      <c r="D187" t="s">
        <v>100</v>
      </c>
      <c r="E187" s="68">
        <v>45231</v>
      </c>
      <c r="F187" s="57">
        <v>54894.143730000003</v>
      </c>
      <c r="G187" s="57">
        <v>9.1006020000000003</v>
      </c>
      <c r="H187" s="57">
        <v>4.9956978090000002</v>
      </c>
      <c r="I187" s="58">
        <f t="shared" si="2"/>
        <v>1.5348810044985263E-2</v>
      </c>
      <c r="J187" s="58">
        <f>H187/'סכום נכסי הקרן'!$C$41</f>
        <v>5.147670609573959E-5</v>
      </c>
    </row>
    <row r="188" spans="1:10">
      <c r="A188" t="s">
        <v>2886</v>
      </c>
      <c r="B188" t="s">
        <v>2887</v>
      </c>
      <c r="C188" t="s">
        <v>1858</v>
      </c>
      <c r="D188" t="s">
        <v>100</v>
      </c>
      <c r="E188" s="68">
        <v>45217</v>
      </c>
      <c r="F188" s="57">
        <v>30625.993750000001</v>
      </c>
      <c r="G188" s="57">
        <v>9.1492369999999994</v>
      </c>
      <c r="H188" s="57">
        <v>2.8020448099999999</v>
      </c>
      <c r="I188" s="58">
        <f t="shared" si="2"/>
        <v>8.6090182333978752E-3</v>
      </c>
      <c r="J188" s="58">
        <f>H188/'סכום נכסי הקרן'!$C$41</f>
        <v>2.887285073400693E-5</v>
      </c>
    </row>
    <row r="189" spans="1:10">
      <c r="A189" t="s">
        <v>2886</v>
      </c>
      <c r="B189" t="s">
        <v>2888</v>
      </c>
      <c r="C189" t="s">
        <v>1858</v>
      </c>
      <c r="D189" t="s">
        <v>100</v>
      </c>
      <c r="E189" s="68">
        <v>45217</v>
      </c>
      <c r="F189" s="57">
        <v>20550.7775</v>
      </c>
      <c r="G189" s="57">
        <v>9.1492369999999994</v>
      </c>
      <c r="H189" s="57">
        <v>1.8802393779999997</v>
      </c>
      <c r="I189" s="58">
        <f t="shared" si="2"/>
        <v>5.7768580397380151E-3</v>
      </c>
      <c r="J189" s="58">
        <f>H189/'סכום נכסי הקרן'!$C$41</f>
        <v>1.9374376423764627E-5</v>
      </c>
    </row>
    <row r="190" spans="1:10">
      <c r="A190" t="s">
        <v>2889</v>
      </c>
      <c r="B190" t="s">
        <v>2890</v>
      </c>
      <c r="C190" t="s">
        <v>1858</v>
      </c>
      <c r="D190" t="s">
        <v>100</v>
      </c>
      <c r="E190" s="68">
        <v>45217</v>
      </c>
      <c r="F190" s="57">
        <v>183279.05399999997</v>
      </c>
      <c r="G190" s="57">
        <v>9.2061609999999998</v>
      </c>
      <c r="H190" s="57">
        <v>16.872965209</v>
      </c>
      <c r="I190" s="58">
        <f t="shared" si="2"/>
        <v>5.1840593204420957E-2</v>
      </c>
      <c r="J190" s="58">
        <f>H190/'סכום נכסי הקרן'!$C$41</f>
        <v>1.73862532169694E-4</v>
      </c>
    </row>
    <row r="191" spans="1:10">
      <c r="A191" t="s">
        <v>2891</v>
      </c>
      <c r="B191" t="s">
        <v>2892</v>
      </c>
      <c r="C191" t="s">
        <v>1858</v>
      </c>
      <c r="D191" t="s">
        <v>100</v>
      </c>
      <c r="E191" s="68">
        <v>45216</v>
      </c>
      <c r="F191" s="57">
        <v>22688.811440000005</v>
      </c>
      <c r="G191" s="57">
        <v>9.1907370000000004</v>
      </c>
      <c r="H191" s="57">
        <v>2.0852689930000001</v>
      </c>
      <c r="I191" s="58">
        <f t="shared" si="2"/>
        <v>6.406792181983781E-3</v>
      </c>
      <c r="J191" s="58">
        <f>H191/'סכום נכסי הקרן'!$C$41</f>
        <v>2.1487044090184248E-5</v>
      </c>
    </row>
    <row r="192" spans="1:10">
      <c r="A192" t="s">
        <v>2893</v>
      </c>
      <c r="B192" t="s">
        <v>2894</v>
      </c>
      <c r="C192" t="s">
        <v>1858</v>
      </c>
      <c r="D192" t="s">
        <v>100</v>
      </c>
      <c r="E192" s="68">
        <v>45216</v>
      </c>
      <c r="F192" s="57">
        <v>44156.730600000003</v>
      </c>
      <c r="G192" s="57">
        <v>9.2021099999999993</v>
      </c>
      <c r="H192" s="57">
        <v>4.0633507030000002</v>
      </c>
      <c r="I192" s="58">
        <f t="shared" si="2"/>
        <v>1.248426155283972E-2</v>
      </c>
      <c r="J192" s="58">
        <f>H192/'סכום נכסי הקרן'!$C$41</f>
        <v>4.1869608190755931E-5</v>
      </c>
    </row>
    <row r="193" spans="1:10">
      <c r="A193" t="s">
        <v>2893</v>
      </c>
      <c r="B193" t="s">
        <v>2895</v>
      </c>
      <c r="C193" t="s">
        <v>1858</v>
      </c>
      <c r="D193" t="s">
        <v>100</v>
      </c>
      <c r="E193" s="68">
        <v>45216</v>
      </c>
      <c r="F193" s="57">
        <v>15432.409875000001</v>
      </c>
      <c r="G193" s="57">
        <v>9.2021099999999993</v>
      </c>
      <c r="H193" s="57">
        <v>1.4201072560000001</v>
      </c>
      <c r="I193" s="58">
        <f t="shared" si="2"/>
        <v>4.363145520247632E-3</v>
      </c>
      <c r="J193" s="58">
        <f>H193/'סכום נכסי הקרן'!$C$41</f>
        <v>1.4633079629004281E-5</v>
      </c>
    </row>
    <row r="194" spans="1:10">
      <c r="A194" t="s">
        <v>2896</v>
      </c>
      <c r="B194" t="s">
        <v>2897</v>
      </c>
      <c r="C194" t="s">
        <v>1858</v>
      </c>
      <c r="D194" t="s">
        <v>100</v>
      </c>
      <c r="E194" s="68">
        <v>45216</v>
      </c>
      <c r="F194" s="57">
        <v>27649.8</v>
      </c>
      <c r="G194" s="57">
        <v>9.3723559999999999</v>
      </c>
      <c r="H194" s="57">
        <v>2.5914375650000001</v>
      </c>
      <c r="I194" s="58">
        <f t="shared" si="2"/>
        <v>7.9619473493706162E-3</v>
      </c>
      <c r="J194" s="58">
        <f>H194/'סכום נכסי הקרן'!$C$41</f>
        <v>2.6702710011530255E-5</v>
      </c>
    </row>
    <row r="195" spans="1:10">
      <c r="A195" t="s">
        <v>2896</v>
      </c>
      <c r="B195" t="s">
        <v>2898</v>
      </c>
      <c r="C195" t="s">
        <v>1858</v>
      </c>
      <c r="D195" t="s">
        <v>100</v>
      </c>
      <c r="E195" s="68">
        <v>45216</v>
      </c>
      <c r="F195" s="57">
        <v>77170.127999999997</v>
      </c>
      <c r="G195" s="57">
        <v>9.3723559999999999</v>
      </c>
      <c r="H195" s="57">
        <v>7.2326587729999998</v>
      </c>
      <c r="I195" s="58">
        <f t="shared" si="2"/>
        <v>2.2221661491809656E-2</v>
      </c>
      <c r="J195" s="58">
        <f>H195/'סכום נכסי הקרן'!$C$41</f>
        <v>7.4526815708858963E-5</v>
      </c>
    </row>
    <row r="196" spans="1:10">
      <c r="A196" t="s">
        <v>2899</v>
      </c>
      <c r="B196" t="s">
        <v>2900</v>
      </c>
      <c r="C196" t="s">
        <v>1858</v>
      </c>
      <c r="D196" t="s">
        <v>100</v>
      </c>
      <c r="E196" s="68">
        <v>45218</v>
      </c>
      <c r="F196" s="57">
        <v>38114.327640000003</v>
      </c>
      <c r="G196" s="57">
        <v>9.4367190000000001</v>
      </c>
      <c r="H196" s="57">
        <v>3.5967420520000002</v>
      </c>
      <c r="I196" s="58">
        <f t="shared" si="2"/>
        <v>1.1050650509224687E-2</v>
      </c>
      <c r="J196" s="58">
        <f>H196/'סכום נכסי הקרן'!$C$41</f>
        <v>3.7061575898253317E-5</v>
      </c>
    </row>
    <row r="197" spans="1:10">
      <c r="A197" t="s">
        <v>2901</v>
      </c>
      <c r="B197" t="s">
        <v>2902</v>
      </c>
      <c r="C197" t="s">
        <v>1858</v>
      </c>
      <c r="D197" t="s">
        <v>100</v>
      </c>
      <c r="E197" s="68">
        <v>45218</v>
      </c>
      <c r="F197" s="57">
        <v>27663.624899999999</v>
      </c>
      <c r="G197" s="57">
        <v>9.4367190000000001</v>
      </c>
      <c r="H197" s="57">
        <v>2.6105385860000001</v>
      </c>
      <c r="I197" s="58">
        <f t="shared" si="2"/>
        <v>8.0206334337182533E-3</v>
      </c>
      <c r="J197" s="58">
        <f>H197/'סכום נכסי הקרן'!$C$41</f>
        <v>2.6899530892563964E-5</v>
      </c>
    </row>
    <row r="198" spans="1:10">
      <c r="A198" t="s">
        <v>2903</v>
      </c>
      <c r="B198" t="s">
        <v>2904</v>
      </c>
      <c r="C198" t="s">
        <v>1858</v>
      </c>
      <c r="D198" t="s">
        <v>100</v>
      </c>
      <c r="E198" s="68">
        <v>45223</v>
      </c>
      <c r="F198" s="57">
        <v>10328.98827</v>
      </c>
      <c r="G198" s="57">
        <v>9.7182099999999991</v>
      </c>
      <c r="H198" s="57">
        <v>1.0037927419999999</v>
      </c>
      <c r="I198" s="58">
        <f t="shared" si="2"/>
        <v>3.0840584660137712E-3</v>
      </c>
      <c r="J198" s="58">
        <f>H198/'סכום נכסי הקרן'!$C$41</f>
        <v>1.0343288552778543E-5</v>
      </c>
    </row>
    <row r="199" spans="1:10">
      <c r="A199" t="s">
        <v>2903</v>
      </c>
      <c r="B199" t="s">
        <v>2905</v>
      </c>
      <c r="C199" t="s">
        <v>1858</v>
      </c>
      <c r="D199" t="s">
        <v>100</v>
      </c>
      <c r="E199" s="68">
        <v>45223</v>
      </c>
      <c r="F199" s="57">
        <v>12314.29926</v>
      </c>
      <c r="G199" s="57">
        <v>9.7182099999999991</v>
      </c>
      <c r="H199" s="57">
        <v>1.196729427</v>
      </c>
      <c r="I199" s="58">
        <f t="shared" si="2"/>
        <v>3.6768382221149388E-3</v>
      </c>
      <c r="J199" s="58">
        <f>H199/'סכום נכסי הקרן'!$C$41</f>
        <v>1.233134816097557E-5</v>
      </c>
    </row>
    <row r="200" spans="1:10">
      <c r="A200" t="s">
        <v>2903</v>
      </c>
      <c r="B200" t="s">
        <v>2906</v>
      </c>
      <c r="C200" t="s">
        <v>1858</v>
      </c>
      <c r="D200" t="s">
        <v>100</v>
      </c>
      <c r="E200" s="68">
        <v>45223</v>
      </c>
      <c r="F200" s="57">
        <v>36823.931435999999</v>
      </c>
      <c r="G200" s="57">
        <v>9.7182099999999991</v>
      </c>
      <c r="H200" s="57">
        <v>3.5786268819999996</v>
      </c>
      <c r="I200" s="58">
        <f t="shared" si="2"/>
        <v>1.0994993359034035E-2</v>
      </c>
      <c r="J200" s="58">
        <f>H200/'סכום נכסי הקרן'!$C$41</f>
        <v>3.6874913430342547E-5</v>
      </c>
    </row>
    <row r="201" spans="1:10">
      <c r="A201" t="s">
        <v>2907</v>
      </c>
      <c r="B201" t="s">
        <v>2908</v>
      </c>
      <c r="C201" t="s">
        <v>1858</v>
      </c>
      <c r="D201" t="s">
        <v>100</v>
      </c>
      <c r="E201" s="68">
        <v>45224</v>
      </c>
      <c r="F201" s="57">
        <v>64629.982199999999</v>
      </c>
      <c r="G201" s="57">
        <v>9.9809699999999992</v>
      </c>
      <c r="H201" s="57">
        <v>6.4506992310000006</v>
      </c>
      <c r="I201" s="58">
        <f t="shared" si="2"/>
        <v>1.9819164597101736E-2</v>
      </c>
      <c r="J201" s="58">
        <f>H201/'סכום נכסי הקרן'!$C$41</f>
        <v>6.6469342446610026E-5</v>
      </c>
    </row>
    <row r="202" spans="1:10">
      <c r="A202" t="s">
        <v>2909</v>
      </c>
      <c r="B202" t="s">
        <v>2910</v>
      </c>
      <c r="C202" t="s">
        <v>1858</v>
      </c>
      <c r="D202" t="s">
        <v>100</v>
      </c>
      <c r="E202" s="68">
        <v>45222</v>
      </c>
      <c r="F202" s="57">
        <v>18525.366000000002</v>
      </c>
      <c r="G202" s="57">
        <v>9.9809699999999992</v>
      </c>
      <c r="H202" s="57">
        <v>1.8490112510000001</v>
      </c>
      <c r="I202" s="58">
        <f t="shared" ref="I202:I265" si="3">H202/$H$9</f>
        <v>5.6809125667111717E-3</v>
      </c>
      <c r="J202" s="58">
        <f>H202/'סכום נכסי הקרן'!$C$41</f>
        <v>1.9052595327917839E-5</v>
      </c>
    </row>
    <row r="203" spans="1:10">
      <c r="A203" t="s">
        <v>2911</v>
      </c>
      <c r="B203" t="s">
        <v>2912</v>
      </c>
      <c r="C203" t="s">
        <v>1858</v>
      </c>
      <c r="D203" t="s">
        <v>100</v>
      </c>
      <c r="E203" s="68">
        <v>45223</v>
      </c>
      <c r="F203" s="57">
        <v>25904.287250000001</v>
      </c>
      <c r="G203" s="57">
        <v>9.8853930000000005</v>
      </c>
      <c r="H203" s="57">
        <v>2.560740692</v>
      </c>
      <c r="I203" s="58">
        <f t="shared" si="3"/>
        <v>7.8676341041212308E-3</v>
      </c>
      <c r="J203" s="58">
        <f>H203/'סכום נכסי הקרן'!$C$41</f>
        <v>2.6386403067056454E-5</v>
      </c>
    </row>
    <row r="204" spans="1:10">
      <c r="A204" t="s">
        <v>2911</v>
      </c>
      <c r="B204" t="s">
        <v>2913</v>
      </c>
      <c r="C204" t="s">
        <v>1858</v>
      </c>
      <c r="D204" t="s">
        <v>100</v>
      </c>
      <c r="E204" s="68">
        <v>45223</v>
      </c>
      <c r="F204" s="57">
        <v>297.05539599999997</v>
      </c>
      <c r="G204" s="57">
        <v>9.8853930000000005</v>
      </c>
      <c r="H204" s="57">
        <v>2.9365093999999998E-2</v>
      </c>
      <c r="I204" s="58">
        <f t="shared" si="3"/>
        <v>9.0221479959645096E-5</v>
      </c>
      <c r="J204" s="58">
        <f>H204/'סכום נכסי הקרן'!$C$41</f>
        <v>3.0258401750972798E-7</v>
      </c>
    </row>
    <row r="205" spans="1:10">
      <c r="A205" t="s">
        <v>2914</v>
      </c>
      <c r="B205" t="s">
        <v>2915</v>
      </c>
      <c r="C205" t="s">
        <v>1858</v>
      </c>
      <c r="D205" t="s">
        <v>100</v>
      </c>
      <c r="E205" s="68">
        <v>45229</v>
      </c>
      <c r="F205" s="57">
        <v>30883.290499999999</v>
      </c>
      <c r="G205" s="57">
        <v>10.003356999999999</v>
      </c>
      <c r="H205" s="57">
        <v>3.0893659179999999</v>
      </c>
      <c r="I205" s="58">
        <f t="shared" si="3"/>
        <v>9.4917852215575266E-3</v>
      </c>
      <c r="J205" s="58">
        <f>H205/'סכום נכסי הקרן'!$C$41</f>
        <v>3.1833467007667982E-5</v>
      </c>
    </row>
    <row r="206" spans="1:10">
      <c r="A206" t="s">
        <v>2916</v>
      </c>
      <c r="B206" t="s">
        <v>2917</v>
      </c>
      <c r="C206" t="s">
        <v>1858</v>
      </c>
      <c r="D206" t="s">
        <v>100</v>
      </c>
      <c r="E206" s="68">
        <v>45223</v>
      </c>
      <c r="F206" s="57">
        <v>74191.509307999993</v>
      </c>
      <c r="G206" s="57">
        <v>9.9413859999999996</v>
      </c>
      <c r="H206" s="57">
        <v>7.375664349</v>
      </c>
      <c r="I206" s="58">
        <f t="shared" si="3"/>
        <v>2.2661032627798582E-2</v>
      </c>
      <c r="J206" s="58">
        <f>H206/'סכום נכסי הקרן'!$C$41</f>
        <v>7.6000374816565986E-5</v>
      </c>
    </row>
    <row r="207" spans="1:10">
      <c r="A207" t="s">
        <v>2918</v>
      </c>
      <c r="B207" t="s">
        <v>2919</v>
      </c>
      <c r="C207" t="s">
        <v>1858</v>
      </c>
      <c r="D207" t="s">
        <v>100</v>
      </c>
      <c r="E207" s="68">
        <v>45222</v>
      </c>
      <c r="F207" s="57">
        <v>21655.9378</v>
      </c>
      <c r="G207" s="57">
        <v>10.041998</v>
      </c>
      <c r="H207" s="57">
        <v>2.1746887729999997</v>
      </c>
      <c r="I207" s="58">
        <f t="shared" si="3"/>
        <v>6.6815260169671067E-3</v>
      </c>
      <c r="J207" s="58">
        <f>H207/'סכום נכסי הקרן'!$C$41</f>
        <v>2.2408444044743764E-5</v>
      </c>
    </row>
    <row r="208" spans="1:10">
      <c r="A208" t="s">
        <v>2920</v>
      </c>
      <c r="B208" t="s">
        <v>2921</v>
      </c>
      <c r="C208" t="s">
        <v>1858</v>
      </c>
      <c r="D208" t="s">
        <v>100</v>
      </c>
      <c r="E208" s="68">
        <v>45222</v>
      </c>
      <c r="F208" s="57">
        <v>101.49555000000001</v>
      </c>
      <c r="G208" s="57">
        <v>10.086641999999999</v>
      </c>
      <c r="H208" s="57">
        <v>1.0237493E-2</v>
      </c>
      <c r="I208" s="58">
        <f t="shared" si="3"/>
        <v>3.1453731070518866E-5</v>
      </c>
      <c r="J208" s="58">
        <f>H208/'סכום נכסי הקרן'!$C$41</f>
        <v>1.0548925064458225E-7</v>
      </c>
    </row>
    <row r="209" spans="1:10">
      <c r="A209" t="s">
        <v>2922</v>
      </c>
      <c r="B209" t="s">
        <v>2923</v>
      </c>
      <c r="C209" t="s">
        <v>1858</v>
      </c>
      <c r="D209" t="s">
        <v>100</v>
      </c>
      <c r="E209" s="68">
        <v>45224</v>
      </c>
      <c r="F209" s="57">
        <v>20780.636979999999</v>
      </c>
      <c r="G209" s="57">
        <v>10.130515000000001</v>
      </c>
      <c r="H209" s="57">
        <v>2.1051855709999998</v>
      </c>
      <c r="I209" s="58">
        <f t="shared" si="3"/>
        <v>6.4679839882450406E-3</v>
      </c>
      <c r="J209" s="58">
        <f>H209/'סכום נכסי הקרן'!$C$41</f>
        <v>2.1692268639653964E-5</v>
      </c>
    </row>
    <row r="210" spans="1:10">
      <c r="A210" t="s">
        <v>2924</v>
      </c>
      <c r="B210" t="s">
        <v>2925</v>
      </c>
      <c r="C210" t="s">
        <v>1858</v>
      </c>
      <c r="D210" t="s">
        <v>100</v>
      </c>
      <c r="E210" s="68">
        <v>45224</v>
      </c>
      <c r="F210" s="57">
        <v>9260.8747060000005</v>
      </c>
      <c r="G210" s="57">
        <v>10.132744000000001</v>
      </c>
      <c r="H210" s="57">
        <v>0.938380718</v>
      </c>
      <c r="I210" s="58">
        <f t="shared" si="3"/>
        <v>2.8830861955883532E-3</v>
      </c>
      <c r="J210" s="58">
        <f>H210/'סכום נכסי הקרן'!$C$41</f>
        <v>9.6692694941178515E-6</v>
      </c>
    </row>
    <row r="211" spans="1:10">
      <c r="A211" t="s">
        <v>2924</v>
      </c>
      <c r="B211" t="s">
        <v>2926</v>
      </c>
      <c r="C211" t="s">
        <v>1858</v>
      </c>
      <c r="D211" t="s">
        <v>100</v>
      </c>
      <c r="E211" s="68">
        <v>45224</v>
      </c>
      <c r="F211" s="57">
        <v>18183.508314999999</v>
      </c>
      <c r="G211" s="57">
        <v>10.132744000000001</v>
      </c>
      <c r="H211" s="57">
        <v>1.8424883319999998</v>
      </c>
      <c r="I211" s="58">
        <f t="shared" si="3"/>
        <v>5.6608715136896182E-3</v>
      </c>
      <c r="J211" s="58">
        <f>H211/'סכום נכסי הקרן'!$C$41</f>
        <v>1.8985381817996479E-5</v>
      </c>
    </row>
    <row r="212" spans="1:10">
      <c r="A212" t="s">
        <v>2927</v>
      </c>
      <c r="B212" t="s">
        <v>2928</v>
      </c>
      <c r="C212" t="s">
        <v>1858</v>
      </c>
      <c r="D212" t="s">
        <v>100</v>
      </c>
      <c r="E212" s="68">
        <v>45224</v>
      </c>
      <c r="F212" s="57">
        <v>92654.681660000017</v>
      </c>
      <c r="G212" s="57">
        <v>10.177296999999999</v>
      </c>
      <c r="H212" s="57">
        <v>9.4297417790000004</v>
      </c>
      <c r="I212" s="58">
        <f t="shared" si="3"/>
        <v>2.8971991676194759E-2</v>
      </c>
      <c r="J212" s="58">
        <f>H212/'סכום נכסי הקרן'!$C$41</f>
        <v>9.7166014573941091E-5</v>
      </c>
    </row>
    <row r="213" spans="1:10">
      <c r="A213" t="s">
        <v>2929</v>
      </c>
      <c r="B213" t="s">
        <v>2930</v>
      </c>
      <c r="C213" t="s">
        <v>1858</v>
      </c>
      <c r="D213" t="s">
        <v>100</v>
      </c>
      <c r="E213" s="68">
        <v>45224</v>
      </c>
      <c r="F213" s="57">
        <v>6198.1634999999997</v>
      </c>
      <c r="G213" s="57">
        <v>10.195105</v>
      </c>
      <c r="H213" s="57">
        <v>0.63190929700000009</v>
      </c>
      <c r="I213" s="58">
        <f t="shared" si="3"/>
        <v>1.9414816780630409E-3</v>
      </c>
      <c r="J213" s="58">
        <f>H213/'סכום נכסי הקרן'!$C$41</f>
        <v>6.5113244244342606E-6</v>
      </c>
    </row>
    <row r="214" spans="1:10">
      <c r="A214" t="s">
        <v>2931</v>
      </c>
      <c r="B214" t="s">
        <v>2932</v>
      </c>
      <c r="C214" t="s">
        <v>1858</v>
      </c>
      <c r="D214" t="s">
        <v>100</v>
      </c>
      <c r="E214" s="68">
        <v>45286</v>
      </c>
      <c r="F214" s="57">
        <v>54979.582086000002</v>
      </c>
      <c r="G214" s="57">
        <v>5.4843000000000003E-2</v>
      </c>
      <c r="H214" s="57">
        <v>3.0152623999999999E-2</v>
      </c>
      <c r="I214" s="58">
        <f t="shared" si="3"/>
        <v>9.2641091560841384E-5</v>
      </c>
      <c r="J214" s="58">
        <f>H214/'סכום נכסי הקרן'!$C$41</f>
        <v>3.1069888992625889E-7</v>
      </c>
    </row>
    <row r="215" spans="1:10">
      <c r="A215" t="s">
        <v>2933</v>
      </c>
      <c r="B215" t="s">
        <v>2934</v>
      </c>
      <c r="C215" t="s">
        <v>1858</v>
      </c>
      <c r="D215" t="s">
        <v>100</v>
      </c>
      <c r="E215" s="68">
        <v>45286</v>
      </c>
      <c r="F215" s="57">
        <v>69974.013563999993</v>
      </c>
      <c r="G215" s="57">
        <v>5.8057999999999998E-2</v>
      </c>
      <c r="H215" s="57">
        <v>4.0625791000000001E-2</v>
      </c>
      <c r="I215" s="58">
        <f t="shared" si="3"/>
        <v>1.24818908754429E-4</v>
      </c>
      <c r="J215" s="58">
        <f>H215/'סכום נכסי הקרן'!$C$41</f>
        <v>4.1861657433449901E-7</v>
      </c>
    </row>
    <row r="216" spans="1:10">
      <c r="A216" t="s">
        <v>2935</v>
      </c>
      <c r="B216" t="s">
        <v>2936</v>
      </c>
      <c r="C216" t="s">
        <v>1858</v>
      </c>
      <c r="D216" t="s">
        <v>100</v>
      </c>
      <c r="E216" s="68">
        <v>45260</v>
      </c>
      <c r="F216" s="57">
        <v>27.403798999999999</v>
      </c>
      <c r="G216" s="57">
        <v>-1.4673970000000001</v>
      </c>
      <c r="H216" s="57">
        <v>-4.02123E-4</v>
      </c>
      <c r="I216" s="58">
        <f t="shared" si="3"/>
        <v>-1.2354849668048862E-6</v>
      </c>
      <c r="J216" s="58">
        <f>H216/'סכום נכסי הקרן'!$C$41</f>
        <v>-4.1435587733199277E-9</v>
      </c>
    </row>
    <row r="217" spans="1:10">
      <c r="A217" t="s">
        <v>2937</v>
      </c>
      <c r="B217" t="s">
        <v>2938</v>
      </c>
      <c r="C217" t="s">
        <v>1858</v>
      </c>
      <c r="D217" t="s">
        <v>100</v>
      </c>
      <c r="E217" s="68">
        <v>45260</v>
      </c>
      <c r="F217" s="57">
        <v>182.69199</v>
      </c>
      <c r="G217" s="57">
        <v>-1.468316</v>
      </c>
      <c r="H217" s="57">
        <v>-2.6824959999999999E-3</v>
      </c>
      <c r="I217" s="58">
        <f t="shared" si="3"/>
        <v>-8.2417157971920044E-6</v>
      </c>
      <c r="J217" s="58">
        <f>H217/'סכום נכסי הקרן'!$C$41</f>
        <v>-2.7640995006989432E-8</v>
      </c>
    </row>
    <row r="218" spans="1:10">
      <c r="A218" t="s">
        <v>2939</v>
      </c>
      <c r="B218" t="s">
        <v>2940</v>
      </c>
      <c r="C218" t="s">
        <v>1858</v>
      </c>
      <c r="D218" t="s">
        <v>100</v>
      </c>
      <c r="E218" s="68">
        <v>45260</v>
      </c>
      <c r="F218" s="57">
        <v>243.58931999999996</v>
      </c>
      <c r="G218" s="57">
        <v>-1.46896</v>
      </c>
      <c r="H218" s="57">
        <v>-3.578229E-3</v>
      </c>
      <c r="I218" s="58">
        <f t="shared" si="3"/>
        <v>-1.0993770904139484E-5</v>
      </c>
      <c r="J218" s="58">
        <f>H218/'סכום נכסי הקרן'!$C$41</f>
        <v>-3.6870813571712613E-8</v>
      </c>
    </row>
    <row r="219" spans="1:10">
      <c r="A219" t="s">
        <v>2941</v>
      </c>
      <c r="B219" t="s">
        <v>2942</v>
      </c>
      <c r="C219" t="s">
        <v>1858</v>
      </c>
      <c r="D219" t="s">
        <v>100</v>
      </c>
      <c r="E219" s="68">
        <v>45260</v>
      </c>
      <c r="F219" s="57">
        <v>48.717863999999999</v>
      </c>
      <c r="G219" s="57">
        <v>-1.47946</v>
      </c>
      <c r="H219" s="57">
        <v>-7.2076099999999999E-4</v>
      </c>
      <c r="I219" s="58">
        <f t="shared" si="3"/>
        <v>-2.21447015007661E-6</v>
      </c>
      <c r="J219" s="58">
        <f>H219/'סכום נכסי הקרן'!$C$41</f>
        <v>-7.426870795793437E-9</v>
      </c>
    </row>
    <row r="220" spans="1:10">
      <c r="A220" t="s">
        <v>2943</v>
      </c>
      <c r="B220" t="s">
        <v>2944</v>
      </c>
      <c r="C220" t="s">
        <v>1858</v>
      </c>
      <c r="D220" t="s">
        <v>100</v>
      </c>
      <c r="E220" s="68">
        <v>45260</v>
      </c>
      <c r="F220" s="57">
        <v>60.89732999999999</v>
      </c>
      <c r="G220" s="57">
        <v>-1.5438559999999999</v>
      </c>
      <c r="H220" s="57">
        <v>-9.40167E-4</v>
      </c>
      <c r="I220" s="58">
        <f t="shared" si="3"/>
        <v>-2.8885743784514925E-6</v>
      </c>
      <c r="J220" s="58">
        <f>H220/'סכום נכסי הקרן'!$C$41</f>
        <v>-9.6876757142363818E-9</v>
      </c>
    </row>
    <row r="221" spans="1:10">
      <c r="A221" t="s">
        <v>2945</v>
      </c>
      <c r="B221" t="s">
        <v>2946</v>
      </c>
      <c r="C221" t="s">
        <v>1858</v>
      </c>
      <c r="D221" t="s">
        <v>100</v>
      </c>
      <c r="E221" s="68">
        <v>45251</v>
      </c>
      <c r="F221" s="57">
        <v>73.076796000000002</v>
      </c>
      <c r="G221" s="57">
        <v>-2.105321</v>
      </c>
      <c r="H221" s="57">
        <v>-1.5385009999999998E-3</v>
      </c>
      <c r="I221" s="58">
        <f t="shared" si="3"/>
        <v>-4.7268991251788244E-6</v>
      </c>
      <c r="J221" s="58">
        <f>H221/'סכום נכסי הקרן'!$C$41</f>
        <v>-1.5853033316451635E-8</v>
      </c>
    </row>
    <row r="222" spans="1:10">
      <c r="A222" t="s">
        <v>2947</v>
      </c>
      <c r="B222" t="s">
        <v>2948</v>
      </c>
      <c r="C222" t="s">
        <v>1858</v>
      </c>
      <c r="D222" t="s">
        <v>100</v>
      </c>
      <c r="E222" s="68">
        <v>45181</v>
      </c>
      <c r="F222" s="57">
        <v>152.243325</v>
      </c>
      <c r="G222" s="57">
        <v>-3.9470640000000001</v>
      </c>
      <c r="H222" s="57">
        <v>-6.009141E-3</v>
      </c>
      <c r="I222" s="58">
        <f t="shared" si="3"/>
        <v>-1.8462518604782321E-5</v>
      </c>
      <c r="J222" s="58">
        <f>H222/'סכום נכסי הקרן'!$C$41</f>
        <v>-6.1919434876061507E-8</v>
      </c>
    </row>
    <row r="223" spans="1:10">
      <c r="A223" t="s">
        <v>2949</v>
      </c>
      <c r="B223" t="s">
        <v>2950</v>
      </c>
      <c r="C223" t="s">
        <v>1858</v>
      </c>
      <c r="D223" t="s">
        <v>100</v>
      </c>
      <c r="E223" s="68">
        <v>45189</v>
      </c>
      <c r="F223" s="57">
        <v>49981.438260000003</v>
      </c>
      <c r="G223" s="57">
        <v>-4.3606290000000003</v>
      </c>
      <c r="H223" s="57">
        <v>-2.1795049009999996</v>
      </c>
      <c r="I223" s="58">
        <f t="shared" si="3"/>
        <v>-6.6963231157209898E-3</v>
      </c>
      <c r="J223" s="58">
        <f>H223/'סכום נכסי הקרן'!$C$41</f>
        <v>-2.245807042629327E-5</v>
      </c>
    </row>
    <row r="224" spans="1:10">
      <c r="A224" t="s">
        <v>2951</v>
      </c>
      <c r="B224" t="s">
        <v>2952</v>
      </c>
      <c r="C224" t="s">
        <v>1858</v>
      </c>
      <c r="D224" t="s">
        <v>100</v>
      </c>
      <c r="E224" s="68">
        <v>45187</v>
      </c>
      <c r="F224" s="57">
        <v>56479.025234000001</v>
      </c>
      <c r="G224" s="57">
        <v>-4.9680540000000004</v>
      </c>
      <c r="H224" s="57">
        <v>-2.805908697</v>
      </c>
      <c r="I224" s="58">
        <f t="shared" si="3"/>
        <v>-8.6208896615478023E-3</v>
      </c>
      <c r="J224" s="58">
        <f>H224/'סכום נכסי הקרן'!$C$41</f>
        <v>-2.8912665026842623E-5</v>
      </c>
    </row>
    <row r="225" spans="1:10">
      <c r="A225" t="s">
        <v>2953</v>
      </c>
      <c r="B225" t="s">
        <v>2954</v>
      </c>
      <c r="C225" t="s">
        <v>1858</v>
      </c>
      <c r="D225" t="s">
        <v>100</v>
      </c>
      <c r="E225" s="68">
        <v>45237</v>
      </c>
      <c r="F225" s="57">
        <v>359.29424699999998</v>
      </c>
      <c r="G225" s="57">
        <v>-6.4899829999999996</v>
      </c>
      <c r="H225" s="57">
        <v>-2.3318134000000001E-2</v>
      </c>
      <c r="I225" s="58">
        <f t="shared" si="3"/>
        <v>-7.1642766046562599E-5</v>
      </c>
      <c r="J225" s="58">
        <f>H225/'סכום נכסי הקרן'!$C$41</f>
        <v>-2.4027488781579195E-7</v>
      </c>
    </row>
    <row r="226" spans="1:10">
      <c r="A226" t="s">
        <v>2955</v>
      </c>
      <c r="B226" t="s">
        <v>2956</v>
      </c>
      <c r="C226" t="s">
        <v>1858</v>
      </c>
      <c r="D226" t="s">
        <v>100</v>
      </c>
      <c r="E226" s="68">
        <v>45231</v>
      </c>
      <c r="F226" s="57">
        <v>91.345995000000002</v>
      </c>
      <c r="G226" s="57">
        <v>-10.352789</v>
      </c>
      <c r="H226" s="57">
        <v>-9.4568580000000003E-3</v>
      </c>
      <c r="I226" s="58">
        <f t="shared" si="3"/>
        <v>-2.9055303706101177E-5</v>
      </c>
      <c r="J226" s="58">
        <f>H226/'סכום נכסי הקרן'!$C$41</f>
        <v>-9.744542573774876E-8</v>
      </c>
    </row>
    <row r="227" spans="1:10">
      <c r="A227" t="s">
        <v>2957</v>
      </c>
      <c r="B227" t="s">
        <v>2958</v>
      </c>
      <c r="C227" t="s">
        <v>1858</v>
      </c>
      <c r="D227" t="s">
        <v>100</v>
      </c>
      <c r="E227" s="68">
        <v>45224</v>
      </c>
      <c r="F227" s="57">
        <v>121.79465999999998</v>
      </c>
      <c r="G227" s="57">
        <v>-11.477686</v>
      </c>
      <c r="H227" s="57">
        <v>-1.3979207999999998E-2</v>
      </c>
      <c r="I227" s="58">
        <f t="shared" si="3"/>
        <v>-4.2949797280530087E-5</v>
      </c>
      <c r="J227" s="58">
        <f>H227/'סכום נכסי הקרן'!$C$41</f>
        <v>-1.4404465785957061E-7</v>
      </c>
    </row>
    <row r="228" spans="1:10">
      <c r="A228" t="s">
        <v>2959</v>
      </c>
      <c r="B228" t="s">
        <v>2960</v>
      </c>
      <c r="C228" t="s">
        <v>1858</v>
      </c>
      <c r="D228" t="s">
        <v>100</v>
      </c>
      <c r="E228" s="68">
        <v>45260</v>
      </c>
      <c r="F228" s="57">
        <v>4843858.5</v>
      </c>
      <c r="G228" s="57">
        <v>-1.2889619999999999</v>
      </c>
      <c r="H228" s="57">
        <f>-62.43549+3.43</f>
        <v>-59.005490000000002</v>
      </c>
      <c r="I228" s="58">
        <f t="shared" si="3"/>
        <v>-0.18128879933243325</v>
      </c>
      <c r="J228" s="58">
        <f>H228/'סכום נכסי הקרן'!$C$41</f>
        <v>-6.0800480391208977E-4</v>
      </c>
    </row>
    <row r="229" spans="1:10">
      <c r="A229" t="s">
        <v>2961</v>
      </c>
      <c r="B229" t="s">
        <v>2962</v>
      </c>
      <c r="C229" t="s">
        <v>1858</v>
      </c>
      <c r="D229" t="s">
        <v>100</v>
      </c>
      <c r="E229" s="68">
        <v>45265</v>
      </c>
      <c r="F229" s="57">
        <v>489645</v>
      </c>
      <c r="G229" s="57">
        <v>-2.2787609999999998</v>
      </c>
      <c r="H229" s="57">
        <v>-11.15784</v>
      </c>
      <c r="I229" s="58">
        <f t="shared" si="3"/>
        <v>-3.4281410369499464E-2</v>
      </c>
      <c r="J229" s="58">
        <f>H229/'סכום נכסי הקרן'!$C$41</f>
        <v>-1.1497269696908662E-4</v>
      </c>
    </row>
    <row r="230" spans="1:10" s="70" customFormat="1">
      <c r="A230" s="59" t="s">
        <v>2963</v>
      </c>
      <c r="B230" s="123" t="s">
        <v>3259</v>
      </c>
      <c r="C230" s="123" t="s">
        <v>3259</v>
      </c>
      <c r="D230" s="123" t="s">
        <v>3259</v>
      </c>
      <c r="E230" s="123" t="s">
        <v>3259</v>
      </c>
      <c r="F230" s="123" t="s">
        <v>3259</v>
      </c>
      <c r="G230" s="123" t="s">
        <v>3259</v>
      </c>
      <c r="H230" s="61">
        <f>SUM(H231:H329)</f>
        <v>-29.585763745999998</v>
      </c>
      <c r="I230" s="60">
        <f t="shared" si="3"/>
        <v>-9.0899466928337891E-2</v>
      </c>
      <c r="J230" s="60">
        <f>H230/'סכום נכסי הקרן'!$C$41</f>
        <v>-3.0485784432899616E-4</v>
      </c>
    </row>
    <row r="231" spans="1:10">
      <c r="A231" t="s">
        <v>2964</v>
      </c>
      <c r="B231" t="s">
        <v>2965</v>
      </c>
      <c r="C231" t="s">
        <v>1858</v>
      </c>
      <c r="D231" t="s">
        <v>107</v>
      </c>
      <c r="E231" s="68">
        <v>45166</v>
      </c>
      <c r="F231" s="57">
        <v>3802.3083299999998</v>
      </c>
      <c r="G231" s="57">
        <v>5.5743410000000004</v>
      </c>
      <c r="H231" s="57">
        <v>0.211953634</v>
      </c>
      <c r="I231" s="58">
        <f t="shared" si="3"/>
        <v>6.5120753716316909E-4</v>
      </c>
      <c r="J231" s="58">
        <f>H231/'סכום נכסי הקרן'!$C$41</f>
        <v>2.1840141939101741E-6</v>
      </c>
    </row>
    <row r="232" spans="1:10">
      <c r="A232" t="s">
        <v>2966</v>
      </c>
      <c r="B232" t="s">
        <v>2967</v>
      </c>
      <c r="C232" t="s">
        <v>1858</v>
      </c>
      <c r="D232" t="s">
        <v>107</v>
      </c>
      <c r="E232" s="68">
        <v>45166</v>
      </c>
      <c r="F232" s="57">
        <v>4943.0008289999996</v>
      </c>
      <c r="G232" s="57">
        <v>5.4278130000000004</v>
      </c>
      <c r="H232" s="57">
        <v>0.268296859</v>
      </c>
      <c r="I232" s="58">
        <f t="shared" si="3"/>
        <v>8.2431677853659268E-4</v>
      </c>
      <c r="J232" s="58">
        <f>H232/'סכום נכסי הקרן'!$C$41</f>
        <v>2.7645864672342282E-6</v>
      </c>
    </row>
    <row r="233" spans="1:10">
      <c r="A233" t="s">
        <v>2968</v>
      </c>
      <c r="B233" t="s">
        <v>2969</v>
      </c>
      <c r="C233" t="s">
        <v>1858</v>
      </c>
      <c r="D233" t="s">
        <v>107</v>
      </c>
      <c r="E233" s="68">
        <v>45168</v>
      </c>
      <c r="F233" s="57">
        <v>4943.0008289999996</v>
      </c>
      <c r="G233" s="57">
        <v>4.2365430000000002</v>
      </c>
      <c r="H233" s="57">
        <v>0.20941236599999999</v>
      </c>
      <c r="I233" s="58">
        <f t="shared" si="3"/>
        <v>6.4339973106746612E-4</v>
      </c>
      <c r="J233" s="58">
        <f>H233/'סכום נכסי הקרן'!$C$41</f>
        <v>2.1578284414992019E-6</v>
      </c>
    </row>
    <row r="234" spans="1:10">
      <c r="A234" t="s">
        <v>2970</v>
      </c>
      <c r="B234" t="s">
        <v>2971</v>
      </c>
      <c r="C234" t="s">
        <v>1858</v>
      </c>
      <c r="D234" t="s">
        <v>100</v>
      </c>
      <c r="E234" s="68">
        <v>45166</v>
      </c>
      <c r="F234" s="57">
        <v>17797.858286999999</v>
      </c>
      <c r="G234" s="57">
        <v>2.4334359999999999</v>
      </c>
      <c r="H234" s="57">
        <v>0.43309954099999992</v>
      </c>
      <c r="I234" s="58">
        <f t="shared" si="3"/>
        <v>1.3306574655903701E-3</v>
      </c>
      <c r="J234" s="58">
        <f>H234/'סכום נכסי הקרן'!$C$41</f>
        <v>4.4627474748556622E-6</v>
      </c>
    </row>
    <row r="235" spans="1:10">
      <c r="A235" t="s">
        <v>2972</v>
      </c>
      <c r="B235" t="s">
        <v>2973</v>
      </c>
      <c r="C235" t="s">
        <v>1858</v>
      </c>
      <c r="D235" t="s">
        <v>100</v>
      </c>
      <c r="E235" s="68">
        <v>45167</v>
      </c>
      <c r="F235" s="57">
        <v>12614.179467</v>
      </c>
      <c r="G235" s="57">
        <v>2.709524</v>
      </c>
      <c r="H235" s="57">
        <v>0.34178423199999997</v>
      </c>
      <c r="I235" s="58">
        <f t="shared" si="3"/>
        <v>1.0500997966466816E-3</v>
      </c>
      <c r="J235" s="58">
        <f>H235/'סכום נכסי הקרן'!$C$41</f>
        <v>3.5218155964369442E-6</v>
      </c>
    </row>
    <row r="236" spans="1:10">
      <c r="A236" t="s">
        <v>2974</v>
      </c>
      <c r="B236" t="s">
        <v>2975</v>
      </c>
      <c r="C236" t="s">
        <v>1858</v>
      </c>
      <c r="D236" t="s">
        <v>102</v>
      </c>
      <c r="E236" s="68">
        <v>45236</v>
      </c>
      <c r="F236" s="57">
        <v>20951.543784000001</v>
      </c>
      <c r="G236" s="57">
        <v>2.554541</v>
      </c>
      <c r="H236" s="57">
        <v>0.53521569299999994</v>
      </c>
      <c r="I236" s="58">
        <f t="shared" si="3"/>
        <v>1.6443997053129495E-3</v>
      </c>
      <c r="J236" s="58">
        <f>H236/'סכום נכסי הקרן'!$C$41</f>
        <v>5.5149734791311484E-6</v>
      </c>
    </row>
    <row r="237" spans="1:10">
      <c r="A237" t="s">
        <v>2976</v>
      </c>
      <c r="B237" t="s">
        <v>2977</v>
      </c>
      <c r="C237" t="s">
        <v>1858</v>
      </c>
      <c r="D237" t="s">
        <v>102</v>
      </c>
      <c r="E237" s="68">
        <v>45259</v>
      </c>
      <c r="F237" s="57">
        <v>99506.470333999998</v>
      </c>
      <c r="G237" s="57">
        <v>0.51429800000000003</v>
      </c>
      <c r="H237" s="57">
        <v>0.51176000599999993</v>
      </c>
      <c r="I237" s="58">
        <f t="shared" si="3"/>
        <v>1.5723343206555664E-3</v>
      </c>
      <c r="J237" s="58">
        <f>H237/'סכום נכסי הקרן'!$C$41</f>
        <v>5.2732812166813597E-6</v>
      </c>
    </row>
    <row r="238" spans="1:10">
      <c r="A238" t="s">
        <v>2976</v>
      </c>
      <c r="B238" t="s">
        <v>2978</v>
      </c>
      <c r="C238" t="s">
        <v>1858</v>
      </c>
      <c r="D238" t="s">
        <v>102</v>
      </c>
      <c r="E238" s="68">
        <v>45259</v>
      </c>
      <c r="F238" s="57">
        <v>83.705806999999993</v>
      </c>
      <c r="G238" s="57">
        <v>0.51429800000000003</v>
      </c>
      <c r="H238" s="57">
        <v>4.3049700000000001E-4</v>
      </c>
      <c r="I238" s="58">
        <f t="shared" si="3"/>
        <v>1.3226614039848583E-6</v>
      </c>
      <c r="J238" s="58">
        <f>H238/'סכום נכסי הקרן'!$C$41</f>
        <v>4.4359303527475641E-9</v>
      </c>
    </row>
    <row r="239" spans="1:10">
      <c r="A239" t="s">
        <v>2979</v>
      </c>
      <c r="B239" t="s">
        <v>2980</v>
      </c>
      <c r="C239" t="s">
        <v>1858</v>
      </c>
      <c r="D239" t="s">
        <v>102</v>
      </c>
      <c r="E239" s="68">
        <v>45259</v>
      </c>
      <c r="F239" s="57">
        <v>8.2846360000000008</v>
      </c>
      <c r="G239" s="57">
        <v>0.51928099999999999</v>
      </c>
      <c r="H239" s="57">
        <v>4.3020999999999993E-5</v>
      </c>
      <c r="I239" s="58">
        <f t="shared" si="3"/>
        <v>1.3217796235707235E-7</v>
      </c>
      <c r="J239" s="58">
        <f>H239/'סכום נכסי הקרן'!$C$41</f>
        <v>4.4329730452373174E-10</v>
      </c>
    </row>
    <row r="240" spans="1:10">
      <c r="A240" t="s">
        <v>2979</v>
      </c>
      <c r="B240" t="s">
        <v>2981</v>
      </c>
      <c r="C240" t="s">
        <v>1858</v>
      </c>
      <c r="D240" t="s">
        <v>102</v>
      </c>
      <c r="E240" s="68">
        <v>45259</v>
      </c>
      <c r="F240" s="57">
        <v>52517.303787999997</v>
      </c>
      <c r="G240" s="57">
        <v>0.51928099999999999</v>
      </c>
      <c r="H240" s="57">
        <v>0.27271250300000005</v>
      </c>
      <c r="I240" s="58">
        <f t="shared" si="3"/>
        <v>8.3788342799648991E-4</v>
      </c>
      <c r="J240" s="58">
        <f>H240/'סכום נכסי הקרן'!$C$41</f>
        <v>2.8100861786062656E-6</v>
      </c>
    </row>
    <row r="241" spans="1:10">
      <c r="A241" t="s">
        <v>2982</v>
      </c>
      <c r="B241" t="s">
        <v>2983</v>
      </c>
      <c r="C241" t="s">
        <v>1858</v>
      </c>
      <c r="D241" t="s">
        <v>102</v>
      </c>
      <c r="E241" s="68">
        <v>45117</v>
      </c>
      <c r="F241" s="57">
        <v>42.433501</v>
      </c>
      <c r="G241" s="57">
        <v>2.2453000000000001E-2</v>
      </c>
      <c r="H241" s="57">
        <v>9.5270000000000004E-6</v>
      </c>
      <c r="I241" s="58">
        <f t="shared" si="3"/>
        <v>2.9270808381391149E-8</v>
      </c>
      <c r="J241" s="58">
        <f>H241/'סכום נכסי הקרן'!$C$41</f>
        <v>9.8168183449887108E-11</v>
      </c>
    </row>
    <row r="242" spans="1:10">
      <c r="A242" t="s">
        <v>2984</v>
      </c>
      <c r="B242" t="s">
        <v>2985</v>
      </c>
      <c r="C242" t="s">
        <v>1858</v>
      </c>
      <c r="D242" t="s">
        <v>104</v>
      </c>
      <c r="E242" s="68">
        <v>45215</v>
      </c>
      <c r="F242" s="57">
        <v>7711.3764870000005</v>
      </c>
      <c r="G242" s="57">
        <v>4.3419639999999999</v>
      </c>
      <c r="H242" s="57">
        <v>0.33482515899999998</v>
      </c>
      <c r="I242" s="58">
        <f t="shared" si="3"/>
        <v>1.028718701622528E-3</v>
      </c>
      <c r="J242" s="58">
        <f>H242/'סכום נכסי הקרן'!$C$41</f>
        <v>3.450107865261847E-6</v>
      </c>
    </row>
    <row r="243" spans="1:10">
      <c r="A243" t="s">
        <v>2986</v>
      </c>
      <c r="B243" t="s">
        <v>2987</v>
      </c>
      <c r="C243" t="s">
        <v>1858</v>
      </c>
      <c r="D243" t="s">
        <v>104</v>
      </c>
      <c r="E243" s="68">
        <v>45215</v>
      </c>
      <c r="F243" s="57">
        <v>4313.1068050000003</v>
      </c>
      <c r="G243" s="57">
        <v>4.3319080000000003</v>
      </c>
      <c r="H243" s="57">
        <v>0.186839803</v>
      </c>
      <c r="I243" s="58">
        <f t="shared" si="3"/>
        <v>5.7404766155451565E-4</v>
      </c>
      <c r="J243" s="58">
        <f>H243/'סכום נכסי הקרן'!$C$41</f>
        <v>1.9252360718636262E-6</v>
      </c>
    </row>
    <row r="244" spans="1:10">
      <c r="A244" t="s">
        <v>2988</v>
      </c>
      <c r="B244" t="s">
        <v>2989</v>
      </c>
      <c r="C244" t="s">
        <v>1858</v>
      </c>
      <c r="D244" t="s">
        <v>104</v>
      </c>
      <c r="E244" s="68">
        <v>45167</v>
      </c>
      <c r="F244" s="57">
        <v>28332.357100000001</v>
      </c>
      <c r="G244" s="57">
        <v>1.3060719999999999</v>
      </c>
      <c r="H244" s="57">
        <v>0.37004092399999999</v>
      </c>
      <c r="I244" s="58">
        <f t="shared" si="3"/>
        <v>1.1369158160676944E-3</v>
      </c>
      <c r="J244" s="58">
        <f>H244/'סכום נכסי הקרן'!$C$41</f>
        <v>3.8129784099084421E-6</v>
      </c>
    </row>
    <row r="245" spans="1:10">
      <c r="A245" t="s">
        <v>2990</v>
      </c>
      <c r="B245" t="s">
        <v>2991</v>
      </c>
      <c r="C245" t="s">
        <v>1858</v>
      </c>
      <c r="D245" t="s">
        <v>100</v>
      </c>
      <c r="E245" s="68">
        <v>45127</v>
      </c>
      <c r="F245" s="57">
        <v>10594.727475999998</v>
      </c>
      <c r="G245" s="57">
        <v>-4.0532329999999996</v>
      </c>
      <c r="H245" s="57">
        <v>-0.4294289810000001</v>
      </c>
      <c r="I245" s="58">
        <f t="shared" si="3"/>
        <v>-1.3193800164025466E-3</v>
      </c>
      <c r="J245" s="58">
        <f>H245/'סכום נכסי הקרן'!$C$41</f>
        <v>-4.4249252635148618E-6</v>
      </c>
    </row>
    <row r="246" spans="1:10">
      <c r="A246" t="s">
        <v>2992</v>
      </c>
      <c r="B246" t="s">
        <v>2993</v>
      </c>
      <c r="C246" t="s">
        <v>1858</v>
      </c>
      <c r="D246" t="s">
        <v>100</v>
      </c>
      <c r="E246" s="68">
        <v>45127</v>
      </c>
      <c r="F246" s="57">
        <v>27569.528944000002</v>
      </c>
      <c r="G246" s="57">
        <v>-4.0279160000000003</v>
      </c>
      <c r="H246" s="57">
        <v>-1.1104774339999999</v>
      </c>
      <c r="I246" s="58">
        <f t="shared" si="3"/>
        <v>-3.4118371137265594E-3</v>
      </c>
      <c r="J246" s="58">
        <f>H246/'סכום נכסי הקרן'!$C$41</f>
        <v>-1.1442589740513475E-5</v>
      </c>
    </row>
    <row r="247" spans="1:10">
      <c r="A247" t="s">
        <v>2994</v>
      </c>
      <c r="B247" t="s">
        <v>2995</v>
      </c>
      <c r="C247" t="s">
        <v>1858</v>
      </c>
      <c r="D247" t="s">
        <v>100</v>
      </c>
      <c r="E247" s="68">
        <v>45127</v>
      </c>
      <c r="F247" s="57">
        <v>24048.849802000001</v>
      </c>
      <c r="G247" s="57">
        <v>-4.0217799999999997</v>
      </c>
      <c r="H247" s="57">
        <v>-0.96719189599999988</v>
      </c>
      <c r="I247" s="58">
        <f t="shared" si="3"/>
        <v>-2.9716058209142849E-3</v>
      </c>
      <c r="J247" s="58">
        <f>H247/'סכום נכסי הקרן'!$C$41</f>
        <v>-9.9661458463075592E-6</v>
      </c>
    </row>
    <row r="248" spans="1:10">
      <c r="A248" t="s">
        <v>2996</v>
      </c>
      <c r="B248" t="s">
        <v>2997</v>
      </c>
      <c r="C248" t="s">
        <v>1858</v>
      </c>
      <c r="D248" t="s">
        <v>100</v>
      </c>
      <c r="E248" s="68">
        <v>45168</v>
      </c>
      <c r="F248" s="57">
        <v>7877.1207999999997</v>
      </c>
      <c r="G248" s="57">
        <v>1.343831</v>
      </c>
      <c r="H248" s="57">
        <v>0.105855163</v>
      </c>
      <c r="I248" s="58">
        <f t="shared" si="3"/>
        <v>3.2522999814778276E-4</v>
      </c>
      <c r="J248" s="58">
        <f>H248/'סכום נכסי הקרן'!$C$41</f>
        <v>1.0907535489137925E-6</v>
      </c>
    </row>
    <row r="249" spans="1:10">
      <c r="A249" t="s">
        <v>2998</v>
      </c>
      <c r="B249" t="s">
        <v>2999</v>
      </c>
      <c r="C249" t="s">
        <v>1858</v>
      </c>
      <c r="D249" t="s">
        <v>100</v>
      </c>
      <c r="E249" s="68">
        <v>45166</v>
      </c>
      <c r="F249" s="57">
        <v>15754.241599999999</v>
      </c>
      <c r="G249" s="57">
        <v>1.404498</v>
      </c>
      <c r="H249" s="57">
        <v>0.22126794399999999</v>
      </c>
      <c r="I249" s="58">
        <f t="shared" si="3"/>
        <v>6.7982487559235718E-4</v>
      </c>
      <c r="J249" s="58">
        <f>H249/'סכום נכסי הקרן'!$C$41</f>
        <v>2.2799907754981992E-6</v>
      </c>
    </row>
    <row r="250" spans="1:10">
      <c r="A250" t="s">
        <v>3000</v>
      </c>
      <c r="B250" t="s">
        <v>3001</v>
      </c>
      <c r="C250" t="s">
        <v>1858</v>
      </c>
      <c r="D250" t="s">
        <v>100</v>
      </c>
      <c r="E250" s="68">
        <v>45166</v>
      </c>
      <c r="F250" s="57">
        <v>4726.2724799999996</v>
      </c>
      <c r="G250" s="57">
        <v>1.4403109999999999</v>
      </c>
      <c r="H250" s="57">
        <v>6.8073030000000007E-2</v>
      </c>
      <c r="I250" s="58">
        <f t="shared" si="3"/>
        <v>2.0914796022574695E-4</v>
      </c>
      <c r="J250" s="58">
        <f>H250/'סכום נכסי הקרן'!$C$41</f>
        <v>7.0143861625167093E-7</v>
      </c>
    </row>
    <row r="251" spans="1:10">
      <c r="A251" t="s">
        <v>3002</v>
      </c>
      <c r="B251" t="s">
        <v>3003</v>
      </c>
      <c r="C251" t="s">
        <v>1858</v>
      </c>
      <c r="D251" t="s">
        <v>100</v>
      </c>
      <c r="E251" s="68">
        <v>45168</v>
      </c>
      <c r="F251" s="57">
        <v>6301.6966400000001</v>
      </c>
      <c r="G251" s="57">
        <v>1.4437530000000001</v>
      </c>
      <c r="H251" s="57">
        <v>9.098096E-2</v>
      </c>
      <c r="I251" s="58">
        <f t="shared" si="3"/>
        <v>2.7953041319565581E-4</v>
      </c>
      <c r="J251" s="58">
        <f>H251/'סכום נכסי הקרן'!$C$41</f>
        <v>9.3748667699452507E-7</v>
      </c>
    </row>
    <row r="252" spans="1:10">
      <c r="A252" t="s">
        <v>3004</v>
      </c>
      <c r="B252" t="s">
        <v>3005</v>
      </c>
      <c r="C252" t="s">
        <v>1858</v>
      </c>
      <c r="D252" t="s">
        <v>100</v>
      </c>
      <c r="E252" s="68">
        <v>45189</v>
      </c>
      <c r="F252" s="57">
        <v>5907.8406000000004</v>
      </c>
      <c r="G252" s="57">
        <v>2.8150200000000001</v>
      </c>
      <c r="H252" s="57">
        <v>0.16630692300000002</v>
      </c>
      <c r="I252" s="58">
        <f t="shared" si="3"/>
        <v>5.1096232556227278E-4</v>
      </c>
      <c r="J252" s="58">
        <f>H252/'סכום נכסי הקרן'!$C$41</f>
        <v>1.7136610187939804E-6</v>
      </c>
    </row>
    <row r="253" spans="1:10">
      <c r="A253" t="s">
        <v>3006</v>
      </c>
      <c r="B253" t="s">
        <v>3007</v>
      </c>
      <c r="C253" t="s">
        <v>1858</v>
      </c>
      <c r="D253" t="s">
        <v>100</v>
      </c>
      <c r="E253" s="68">
        <v>45189</v>
      </c>
      <c r="F253" s="57">
        <v>5907.8406000000004</v>
      </c>
      <c r="G253" s="57">
        <v>2.851823</v>
      </c>
      <c r="H253" s="57">
        <v>0.16848118500000001</v>
      </c>
      <c r="I253" s="58">
        <f t="shared" si="3"/>
        <v>5.1764254035947441E-4</v>
      </c>
      <c r="J253" s="58">
        <f>H253/'סכום נכסי הקרן'!$C$41</f>
        <v>1.7360650652812393E-6</v>
      </c>
    </row>
    <row r="254" spans="1:10">
      <c r="A254" t="s">
        <v>3008</v>
      </c>
      <c r="B254" t="s">
        <v>3009</v>
      </c>
      <c r="C254" t="s">
        <v>1858</v>
      </c>
      <c r="D254" t="s">
        <v>100</v>
      </c>
      <c r="E254" s="68">
        <v>45195</v>
      </c>
      <c r="F254" s="57">
        <v>5907.8406000000004</v>
      </c>
      <c r="G254" s="57">
        <v>3.4983240000000002</v>
      </c>
      <c r="H254" s="57">
        <v>0.20667538099999999</v>
      </c>
      <c r="I254" s="58">
        <f t="shared" si="3"/>
        <v>6.3499060296021918E-4</v>
      </c>
      <c r="J254" s="58">
        <f>H254/'סכום נכסי הקרן'!$C$41</f>
        <v>2.1296259805377674E-6</v>
      </c>
    </row>
    <row r="255" spans="1:10">
      <c r="A255" t="s">
        <v>3010</v>
      </c>
      <c r="B255" t="s">
        <v>3011</v>
      </c>
      <c r="C255" t="s">
        <v>1858</v>
      </c>
      <c r="D255" t="s">
        <v>100</v>
      </c>
      <c r="E255" s="68">
        <v>45196</v>
      </c>
      <c r="F255" s="57">
        <v>5907.8406000000004</v>
      </c>
      <c r="G255" s="57">
        <v>3.7793299999999999</v>
      </c>
      <c r="H255" s="57">
        <v>0.22327681700000002</v>
      </c>
      <c r="I255" s="58">
        <f t="shared" si="3"/>
        <v>6.8599694829578437E-4</v>
      </c>
      <c r="J255" s="58">
        <f>H255/'סכום נכסי הקרן'!$C$41</f>
        <v>2.3006906194355907E-6</v>
      </c>
    </row>
    <row r="256" spans="1:10">
      <c r="A256" t="s">
        <v>3012</v>
      </c>
      <c r="B256" t="s">
        <v>3013</v>
      </c>
      <c r="C256" t="s">
        <v>1858</v>
      </c>
      <c r="D256" t="s">
        <v>100</v>
      </c>
      <c r="E256" s="68">
        <v>45211</v>
      </c>
      <c r="F256" s="57">
        <v>8861.7608999999993</v>
      </c>
      <c r="G256" s="57">
        <v>3.9561730000000002</v>
      </c>
      <c r="H256" s="57">
        <v>0.35058660099999994</v>
      </c>
      <c r="I256" s="58">
        <f t="shared" si="3"/>
        <v>1.0771442446682305E-3</v>
      </c>
      <c r="J256" s="58">
        <f>H256/'סכום נכסי הקרן'!$C$41</f>
        <v>3.6125170318085825E-6</v>
      </c>
    </row>
    <row r="257" spans="1:10">
      <c r="A257" t="s">
        <v>3014</v>
      </c>
      <c r="B257" t="s">
        <v>3015</v>
      </c>
      <c r="C257" t="s">
        <v>1858</v>
      </c>
      <c r="D257" t="s">
        <v>100</v>
      </c>
      <c r="E257" s="68">
        <v>45201</v>
      </c>
      <c r="F257" s="57">
        <v>5907.8406000000004</v>
      </c>
      <c r="G257" s="57">
        <v>4.054138</v>
      </c>
      <c r="H257" s="57">
        <v>0.23951203499999998</v>
      </c>
      <c r="I257" s="58">
        <f t="shared" si="3"/>
        <v>7.3587812338848002E-4</v>
      </c>
      <c r="J257" s="58">
        <f>H257/'סכום נכסי הקרן'!$C$41</f>
        <v>2.4679816721250948E-6</v>
      </c>
    </row>
    <row r="258" spans="1:10">
      <c r="A258" t="s">
        <v>3016</v>
      </c>
      <c r="B258" t="s">
        <v>3017</v>
      </c>
      <c r="C258" t="s">
        <v>1858</v>
      </c>
      <c r="D258" t="s">
        <v>100</v>
      </c>
      <c r="E258" s="68">
        <v>45201</v>
      </c>
      <c r="F258" s="57">
        <v>5907.8406000000004</v>
      </c>
      <c r="G258" s="57">
        <v>4.1063049999999999</v>
      </c>
      <c r="H258" s="57">
        <v>0.24259394699999995</v>
      </c>
      <c r="I258" s="58">
        <f t="shared" si="3"/>
        <v>7.4534700715045226E-4</v>
      </c>
      <c r="J258" s="58">
        <f>H258/'סכום נכסי הקרן'!$C$41</f>
        <v>2.4997383324161E-6</v>
      </c>
    </row>
    <row r="259" spans="1:10">
      <c r="A259" t="s">
        <v>3018</v>
      </c>
      <c r="B259" t="s">
        <v>3019</v>
      </c>
      <c r="C259" t="s">
        <v>1858</v>
      </c>
      <c r="D259" t="s">
        <v>100</v>
      </c>
      <c r="E259" s="68">
        <v>45229</v>
      </c>
      <c r="F259" s="57">
        <v>9452.5449599999993</v>
      </c>
      <c r="G259" s="57">
        <v>4.6035870000000001</v>
      </c>
      <c r="H259" s="57">
        <v>0.43515608500000003</v>
      </c>
      <c r="I259" s="58">
        <f t="shared" si="3"/>
        <v>1.3369760029423071E-3</v>
      </c>
      <c r="J259" s="58">
        <f>H259/'סכום נכסי הקרן'!$C$41</f>
        <v>4.4839385306617684E-6</v>
      </c>
    </row>
    <row r="260" spans="1:10">
      <c r="A260" t="s">
        <v>3020</v>
      </c>
      <c r="B260" t="s">
        <v>3021</v>
      </c>
      <c r="C260" t="s">
        <v>1858</v>
      </c>
      <c r="D260" t="s">
        <v>107</v>
      </c>
      <c r="E260" s="68">
        <v>45176</v>
      </c>
      <c r="F260" s="57">
        <v>8913.599091</v>
      </c>
      <c r="G260" s="57">
        <v>-6.705667</v>
      </c>
      <c r="H260" s="57">
        <v>-0.59771630100000006</v>
      </c>
      <c r="I260" s="58">
        <f t="shared" si="3"/>
        <v>-1.8364269248456928E-3</v>
      </c>
      <c r="J260" s="58">
        <f>H260/'סכום נכסי הקרן'!$C$41</f>
        <v>-6.158992703637655E-6</v>
      </c>
    </row>
    <row r="261" spans="1:10">
      <c r="A261" t="s">
        <v>3022</v>
      </c>
      <c r="B261" t="s">
        <v>3023</v>
      </c>
      <c r="C261" t="s">
        <v>1858</v>
      </c>
      <c r="D261" t="s">
        <v>107</v>
      </c>
      <c r="E261" s="68">
        <v>45161</v>
      </c>
      <c r="F261" s="57">
        <v>50879.504996999996</v>
      </c>
      <c r="G261" s="57">
        <v>-5.8817110000000001</v>
      </c>
      <c r="H261" s="57">
        <v>-2.9925853820000001</v>
      </c>
      <c r="I261" s="58">
        <f t="shared" si="3"/>
        <v>-9.1944361584417166E-3</v>
      </c>
      <c r="J261" s="58">
        <f>H261/'סכום נכסי הקרן'!$C$41</f>
        <v>-3.0836220297011279E-5</v>
      </c>
    </row>
    <row r="262" spans="1:10">
      <c r="A262" t="s">
        <v>3024</v>
      </c>
      <c r="B262" t="s">
        <v>3025</v>
      </c>
      <c r="C262" t="s">
        <v>1858</v>
      </c>
      <c r="D262" t="s">
        <v>107</v>
      </c>
      <c r="E262" s="68">
        <v>45180</v>
      </c>
      <c r="F262" s="57">
        <v>4681.570721</v>
      </c>
      <c r="G262" s="57">
        <v>-5.6458250000000003</v>
      </c>
      <c r="H262" s="57">
        <v>-0.26431328300000001</v>
      </c>
      <c r="I262" s="58">
        <f t="shared" si="3"/>
        <v>-8.1207761722991607E-4</v>
      </c>
      <c r="J262" s="58">
        <f>H262/'סכום נכסי הקרן'!$C$41</f>
        <v>-2.7235388741246905E-6</v>
      </c>
    </row>
    <row r="263" spans="1:10">
      <c r="A263" t="s">
        <v>3026</v>
      </c>
      <c r="B263" t="s">
        <v>3027</v>
      </c>
      <c r="C263" t="s">
        <v>1858</v>
      </c>
      <c r="D263" t="s">
        <v>107</v>
      </c>
      <c r="E263" s="68">
        <v>45267</v>
      </c>
      <c r="F263" s="57">
        <v>5498.7553340000004</v>
      </c>
      <c r="G263" s="57">
        <v>-3.7832910000000002</v>
      </c>
      <c r="H263" s="57">
        <v>-0.20803389999999999</v>
      </c>
      <c r="I263" s="58">
        <f t="shared" si="3"/>
        <v>-6.3916452437635008E-4</v>
      </c>
      <c r="J263" s="58">
        <f>H263/'סכום נכסי הקרן'!$C$41</f>
        <v>-2.1436244420064519E-6</v>
      </c>
    </row>
    <row r="264" spans="1:10">
      <c r="A264" t="s">
        <v>3028</v>
      </c>
      <c r="B264" t="s">
        <v>3029</v>
      </c>
      <c r="C264" t="s">
        <v>1858</v>
      </c>
      <c r="D264" t="s">
        <v>100</v>
      </c>
      <c r="E264" s="68">
        <v>45127</v>
      </c>
      <c r="F264" s="57">
        <v>40982.465969999997</v>
      </c>
      <c r="G264" s="57">
        <v>1.081108</v>
      </c>
      <c r="H264" s="57">
        <v>0.44306461199999997</v>
      </c>
      <c r="I264" s="58">
        <f t="shared" si="3"/>
        <v>1.3612742057759438E-3</v>
      </c>
      <c r="J264" s="58">
        <f>H264/'סכום נכסי הקרן'!$C$41</f>
        <v>4.5654296327247869E-6</v>
      </c>
    </row>
    <row r="265" spans="1:10">
      <c r="A265" t="s">
        <v>3030</v>
      </c>
      <c r="B265" t="s">
        <v>3031</v>
      </c>
      <c r="C265" t="s">
        <v>1858</v>
      </c>
      <c r="D265" t="s">
        <v>100</v>
      </c>
      <c r="E265" s="68">
        <v>45127</v>
      </c>
      <c r="F265" s="57">
        <v>17016.300899000002</v>
      </c>
      <c r="G265" s="57">
        <v>1.0584519999999999</v>
      </c>
      <c r="H265" s="57">
        <v>0.180109347</v>
      </c>
      <c r="I265" s="58">
        <f t="shared" si="3"/>
        <v>5.5336897068694092E-4</v>
      </c>
      <c r="J265" s="58">
        <f>H265/'סכום נכסי הקרן'!$C$41</f>
        <v>1.8558840576608976E-6</v>
      </c>
    </row>
    <row r="266" spans="1:10">
      <c r="A266" t="s">
        <v>3032</v>
      </c>
      <c r="B266" t="s">
        <v>3033</v>
      </c>
      <c r="C266" t="s">
        <v>1858</v>
      </c>
      <c r="D266" t="s">
        <v>100</v>
      </c>
      <c r="E266" s="68">
        <v>45127</v>
      </c>
      <c r="F266" s="57">
        <v>12757.744727999998</v>
      </c>
      <c r="G266" s="57">
        <v>1.0237130000000001</v>
      </c>
      <c r="H266" s="57">
        <v>0.13060266100000001</v>
      </c>
      <c r="I266" s="58">
        <f t="shared" ref="I266:I329" si="4">H266/$H$9</f>
        <v>4.0126435018692002E-4</v>
      </c>
      <c r="J266" s="58">
        <f>H266/'סכום נכסי הקרן'!$C$41</f>
        <v>1.3457568997681764E-6</v>
      </c>
    </row>
    <row r="267" spans="1:10">
      <c r="A267" t="s">
        <v>3034</v>
      </c>
      <c r="B267" t="s">
        <v>3035</v>
      </c>
      <c r="C267" t="s">
        <v>1858</v>
      </c>
      <c r="D267" t="s">
        <v>100</v>
      </c>
      <c r="E267" s="68">
        <v>45267</v>
      </c>
      <c r="F267" s="57">
        <v>6143.83536</v>
      </c>
      <c r="G267" s="57">
        <v>-2.7613349999999999</v>
      </c>
      <c r="H267" s="57">
        <v>-0.16965189300000003</v>
      </c>
      <c r="I267" s="58">
        <f t="shared" si="4"/>
        <v>-5.2123943020292586E-4</v>
      </c>
      <c r="J267" s="58">
        <f>H267/'סכום נכסי הקרן'!$C$41</f>
        <v>-1.748128283262792E-6</v>
      </c>
    </row>
    <row r="268" spans="1:10">
      <c r="A268" t="s">
        <v>3036</v>
      </c>
      <c r="B268" t="s">
        <v>3037</v>
      </c>
      <c r="C268" t="s">
        <v>1858</v>
      </c>
      <c r="D268" t="s">
        <v>102</v>
      </c>
      <c r="E268" s="68">
        <v>45195</v>
      </c>
      <c r="F268" s="57">
        <v>11886.655932</v>
      </c>
      <c r="G268" s="57">
        <v>-3.9586079999999999</v>
      </c>
      <c r="H268" s="57">
        <v>-0.47054608100000006</v>
      </c>
      <c r="I268" s="58">
        <f t="shared" si="4"/>
        <v>-1.4457084256917769E-3</v>
      </c>
      <c r="J268" s="58">
        <f>H268/'סכום נכסי הקרן'!$C$41</f>
        <v>-4.8486043876596451E-6</v>
      </c>
    </row>
    <row r="269" spans="1:10">
      <c r="A269" t="s">
        <v>3038</v>
      </c>
      <c r="B269" t="s">
        <v>3039</v>
      </c>
      <c r="C269" t="s">
        <v>1858</v>
      </c>
      <c r="D269" t="s">
        <v>102</v>
      </c>
      <c r="E269" s="68">
        <v>45195</v>
      </c>
      <c r="F269" s="57">
        <v>11889.441650000001</v>
      </c>
      <c r="G269" s="57">
        <v>-3.93425</v>
      </c>
      <c r="H269" s="57">
        <v>-0.46776036399999998</v>
      </c>
      <c r="I269" s="58">
        <f t="shared" si="4"/>
        <v>-1.4371495731136531E-3</v>
      </c>
      <c r="J269" s="58">
        <f>H269/'סכום נכסי הקרן'!$C$41</f>
        <v>-4.8198997820654939E-6</v>
      </c>
    </row>
    <row r="270" spans="1:10">
      <c r="A270" t="s">
        <v>3040</v>
      </c>
      <c r="B270" t="s">
        <v>3041</v>
      </c>
      <c r="C270" t="s">
        <v>1858</v>
      </c>
      <c r="D270" t="s">
        <v>102</v>
      </c>
      <c r="E270" s="68">
        <v>45210</v>
      </c>
      <c r="F270" s="57">
        <v>31144.267204</v>
      </c>
      <c r="G270" s="57">
        <v>-3.9090379999999998</v>
      </c>
      <c r="H270" s="57">
        <v>-1.21744136</v>
      </c>
      <c r="I270" s="58">
        <f t="shared" si="4"/>
        <v>-3.7404736815514054E-3</v>
      </c>
      <c r="J270" s="58">
        <f>H270/'סכום נכסי הקרן'!$C$41</f>
        <v>-1.2544768213284354E-5</v>
      </c>
    </row>
    <row r="271" spans="1:10">
      <c r="A271" t="s">
        <v>3042</v>
      </c>
      <c r="B271" t="s">
        <v>3043</v>
      </c>
      <c r="C271" t="s">
        <v>1858</v>
      </c>
      <c r="D271" t="s">
        <v>102</v>
      </c>
      <c r="E271" s="68">
        <v>45232</v>
      </c>
      <c r="F271" s="57">
        <v>14879.909224999999</v>
      </c>
      <c r="G271" s="57">
        <v>-3.938898</v>
      </c>
      <c r="H271" s="57">
        <v>-0.58610445600000005</v>
      </c>
      <c r="I271" s="58">
        <f t="shared" si="4"/>
        <v>-1.8007506269607956E-3</v>
      </c>
      <c r="J271" s="58">
        <f>H271/'סכום נכסי הקרן'!$C$41</f>
        <v>-6.0393418450093716E-6</v>
      </c>
    </row>
    <row r="272" spans="1:10">
      <c r="A272" t="s">
        <v>3044</v>
      </c>
      <c r="B272" t="s">
        <v>3045</v>
      </c>
      <c r="C272" t="s">
        <v>1858</v>
      </c>
      <c r="D272" t="s">
        <v>102</v>
      </c>
      <c r="E272" s="68">
        <v>45232</v>
      </c>
      <c r="F272" s="57">
        <v>7986.5099049999999</v>
      </c>
      <c r="G272" s="57">
        <v>-3.8902739999999998</v>
      </c>
      <c r="H272" s="57">
        <v>-0.310697114</v>
      </c>
      <c r="I272" s="58">
        <f t="shared" si="4"/>
        <v>-9.5458756046449471E-4</v>
      </c>
      <c r="J272" s="58">
        <f>H272/'סכום נכסי הקרן'!$C$41</f>
        <v>-3.2014874865647616E-6</v>
      </c>
    </row>
    <row r="273" spans="1:10">
      <c r="A273" t="s">
        <v>3044</v>
      </c>
      <c r="B273" t="s">
        <v>3046</v>
      </c>
      <c r="C273" t="s">
        <v>1858</v>
      </c>
      <c r="D273" t="s">
        <v>102</v>
      </c>
      <c r="E273" s="68">
        <v>45232</v>
      </c>
      <c r="F273" s="57">
        <v>51639.489172000001</v>
      </c>
      <c r="G273" s="57">
        <v>-3.8902739999999998</v>
      </c>
      <c r="H273" s="57">
        <v>-2.0089175949999998</v>
      </c>
      <c r="I273" s="58">
        <f t="shared" si="4"/>
        <v>-6.1722097173559504E-3</v>
      </c>
      <c r="J273" s="58">
        <f>H273/'סכום נכסי הקרן'!$C$41</f>
        <v>-2.0700303453517998E-5</v>
      </c>
    </row>
    <row r="274" spans="1:10">
      <c r="A274" t="s">
        <v>3047</v>
      </c>
      <c r="B274" t="s">
        <v>3048</v>
      </c>
      <c r="C274" t="s">
        <v>1858</v>
      </c>
      <c r="D274" t="s">
        <v>102</v>
      </c>
      <c r="E274" s="68">
        <v>45181</v>
      </c>
      <c r="F274" s="57">
        <v>33135.690021000002</v>
      </c>
      <c r="G274" s="57">
        <v>-2.554996</v>
      </c>
      <c r="H274" s="57">
        <v>-0.84661551699999993</v>
      </c>
      <c r="I274" s="58">
        <f t="shared" si="4"/>
        <v>-2.6011462759335988E-3</v>
      </c>
      <c r="J274" s="58">
        <f>H274/'סכום נכסי הקרן'!$C$41</f>
        <v>-8.7237018352447781E-6</v>
      </c>
    </row>
    <row r="275" spans="1:10">
      <c r="A275" t="s">
        <v>3049</v>
      </c>
      <c r="B275" t="s">
        <v>3050</v>
      </c>
      <c r="C275" t="s">
        <v>1858</v>
      </c>
      <c r="D275" t="s">
        <v>102</v>
      </c>
      <c r="E275" s="68">
        <v>45181</v>
      </c>
      <c r="F275" s="57">
        <v>12051.570400000001</v>
      </c>
      <c r="G275" s="57">
        <v>-2.5360309999999999</v>
      </c>
      <c r="H275" s="57">
        <v>-0.305631614</v>
      </c>
      <c r="I275" s="58">
        <f t="shared" si="4"/>
        <v>-9.3902428977530217E-4</v>
      </c>
      <c r="J275" s="58">
        <f>H275/'סכום נכסי הקרן'!$C$41</f>
        <v>-3.1492915242192801E-6</v>
      </c>
    </row>
    <row r="276" spans="1:10">
      <c r="A276" t="s">
        <v>3051</v>
      </c>
      <c r="B276" t="s">
        <v>3052</v>
      </c>
      <c r="C276" t="s">
        <v>1858</v>
      </c>
      <c r="D276" t="s">
        <v>102</v>
      </c>
      <c r="E276" s="68">
        <v>45176</v>
      </c>
      <c r="F276" s="57">
        <v>54234.573944000003</v>
      </c>
      <c r="G276" s="57">
        <v>-2.5915659999999998</v>
      </c>
      <c r="H276" s="57">
        <v>-1.4055249360000002</v>
      </c>
      <c r="I276" s="58">
        <f t="shared" si="4"/>
        <v>-4.3183427182663025E-3</v>
      </c>
      <c r="J276" s="58">
        <f>H276/'סכום נכסי הקרן'!$C$41</f>
        <v>-1.4482820380039764E-5</v>
      </c>
    </row>
    <row r="277" spans="1:10">
      <c r="A277" t="s">
        <v>3053</v>
      </c>
      <c r="B277" t="s">
        <v>3054</v>
      </c>
      <c r="C277" t="s">
        <v>1858</v>
      </c>
      <c r="D277" t="s">
        <v>102</v>
      </c>
      <c r="E277" s="68">
        <v>45181</v>
      </c>
      <c r="F277" s="57">
        <v>8.1019600000000001</v>
      </c>
      <c r="G277" s="57">
        <v>-2.5265520000000001</v>
      </c>
      <c r="H277" s="57">
        <v>-2.0469999999999999E-4</v>
      </c>
      <c r="I277" s="58">
        <f t="shared" si="4"/>
        <v>-6.2892143126595654E-7</v>
      </c>
      <c r="J277" s="58">
        <f>H277/'סכום נכסי הקרן'!$C$41</f>
        <v>-2.1092712451130352E-9</v>
      </c>
    </row>
    <row r="278" spans="1:10">
      <c r="A278" t="s">
        <v>3053</v>
      </c>
      <c r="B278" t="s">
        <v>3055</v>
      </c>
      <c r="C278" t="s">
        <v>1858</v>
      </c>
      <c r="D278" t="s">
        <v>102</v>
      </c>
      <c r="E278" s="68">
        <v>45181</v>
      </c>
      <c r="F278" s="57">
        <v>104520.68387500002</v>
      </c>
      <c r="G278" s="57">
        <v>-2.5265520000000001</v>
      </c>
      <c r="H278" s="57">
        <v>-2.6407692630000001</v>
      </c>
      <c r="I278" s="58">
        <f t="shared" si="4"/>
        <v>-8.1135143357552765E-3</v>
      </c>
      <c r="J278" s="58">
        <f>H278/'סכום נכסי הקרן'!$C$41</f>
        <v>-2.7211034056786729E-5</v>
      </c>
    </row>
    <row r="279" spans="1:10">
      <c r="A279" t="s">
        <v>3056</v>
      </c>
      <c r="B279" t="s">
        <v>3057</v>
      </c>
      <c r="C279" t="s">
        <v>1858</v>
      </c>
      <c r="D279" t="s">
        <v>102</v>
      </c>
      <c r="E279" s="68">
        <v>45176</v>
      </c>
      <c r="F279" s="57">
        <v>17144.307988</v>
      </c>
      <c r="G279" s="57">
        <v>-2.5725989999999999</v>
      </c>
      <c r="H279" s="57">
        <v>-0.44105437599999997</v>
      </c>
      <c r="I279" s="58">
        <f t="shared" si="4"/>
        <v>-1.3550979453836509E-3</v>
      </c>
      <c r="J279" s="58">
        <f>H279/'סכום נכסי הקרן'!$C$41</f>
        <v>-4.5447157441527736E-6</v>
      </c>
    </row>
    <row r="280" spans="1:10">
      <c r="A280" t="s">
        <v>3058</v>
      </c>
      <c r="B280" t="s">
        <v>3059</v>
      </c>
      <c r="C280" t="s">
        <v>1858</v>
      </c>
      <c r="D280" t="s">
        <v>102</v>
      </c>
      <c r="E280" s="68">
        <v>45176</v>
      </c>
      <c r="F280" s="57">
        <v>45058.266591</v>
      </c>
      <c r="G280" s="57">
        <v>-2.5725989999999999</v>
      </c>
      <c r="H280" s="57">
        <v>-1.1591687260000001</v>
      </c>
      <c r="I280" s="58">
        <f t="shared" si="4"/>
        <v>-3.5614365131150729E-3</v>
      </c>
      <c r="J280" s="58">
        <f>H280/'סכום נכסי הקרן'!$C$41</f>
        <v>-1.194431490955599E-5</v>
      </c>
    </row>
    <row r="281" spans="1:10">
      <c r="A281" t="s">
        <v>3060</v>
      </c>
      <c r="B281" t="s">
        <v>3061</v>
      </c>
      <c r="C281" t="s">
        <v>1858</v>
      </c>
      <c r="D281" t="s">
        <v>102</v>
      </c>
      <c r="E281" s="68">
        <v>45175</v>
      </c>
      <c r="F281" s="57">
        <v>39693.792143999999</v>
      </c>
      <c r="G281" s="57">
        <v>-2.3767309999999999</v>
      </c>
      <c r="H281" s="57">
        <v>-0.94341473699999978</v>
      </c>
      <c r="I281" s="58">
        <f t="shared" si="4"/>
        <v>-2.8985527438760909E-3</v>
      </c>
      <c r="J281" s="58">
        <f>H281/'סכום נכסי הקרן'!$C$41</f>
        <v>-9.7211410697116582E-6</v>
      </c>
    </row>
    <row r="282" spans="1:10">
      <c r="A282" t="s">
        <v>3062</v>
      </c>
      <c r="B282" t="s">
        <v>3063</v>
      </c>
      <c r="C282" t="s">
        <v>1858</v>
      </c>
      <c r="D282" t="s">
        <v>102</v>
      </c>
      <c r="E282" s="68">
        <v>45183</v>
      </c>
      <c r="F282" s="57">
        <v>43502.419392999996</v>
      </c>
      <c r="G282" s="57">
        <v>-2.4464760000000001</v>
      </c>
      <c r="H282" s="57">
        <v>-1.0642764</v>
      </c>
      <c r="I282" s="58">
        <f t="shared" si="4"/>
        <v>-3.2698887970228612E-3</v>
      </c>
      <c r="J282" s="58">
        <f>H282/'סכום נכסי הקרן'!$C$41</f>
        <v>-1.096652470626487E-5</v>
      </c>
    </row>
    <row r="283" spans="1:10">
      <c r="A283" t="s">
        <v>3062</v>
      </c>
      <c r="B283" t="s">
        <v>3064</v>
      </c>
      <c r="C283" t="s">
        <v>1858</v>
      </c>
      <c r="D283" t="s">
        <v>102</v>
      </c>
      <c r="E283" s="68">
        <v>45183</v>
      </c>
      <c r="F283" s="57">
        <v>86078.649400999988</v>
      </c>
      <c r="G283" s="57">
        <v>-2.4464760000000001</v>
      </c>
      <c r="H283" s="57">
        <v>-2.105893799</v>
      </c>
      <c r="I283" s="58">
        <f t="shared" si="4"/>
        <v>-6.4701599519354303E-3</v>
      </c>
      <c r="J283" s="58">
        <f>H283/'סכום נכסי הקרן'!$C$41</f>
        <v>-2.1699566367819004E-5</v>
      </c>
    </row>
    <row r="284" spans="1:10">
      <c r="A284" t="s">
        <v>3065</v>
      </c>
      <c r="B284" t="s">
        <v>3066</v>
      </c>
      <c r="C284" t="s">
        <v>1858</v>
      </c>
      <c r="D284" t="s">
        <v>102</v>
      </c>
      <c r="E284" s="68">
        <v>45183</v>
      </c>
      <c r="F284" s="57">
        <v>28285.598001999999</v>
      </c>
      <c r="G284" s="57">
        <v>-2.4464760000000001</v>
      </c>
      <c r="H284" s="57">
        <v>-0.69200046299999995</v>
      </c>
      <c r="I284" s="58">
        <f t="shared" si="4"/>
        <v>-2.1261061144438914E-3</v>
      </c>
      <c r="J284" s="58">
        <f>H284/'סכום נכסי הקרן'!$C$41</f>
        <v>-7.1305162589682798E-6</v>
      </c>
    </row>
    <row r="285" spans="1:10">
      <c r="A285" t="s">
        <v>3067</v>
      </c>
      <c r="B285" t="s">
        <v>3068</v>
      </c>
      <c r="C285" t="s">
        <v>1858</v>
      </c>
      <c r="D285" t="s">
        <v>102</v>
      </c>
      <c r="E285" s="68">
        <v>45183</v>
      </c>
      <c r="F285" s="57">
        <v>74374.835932000002</v>
      </c>
      <c r="G285" s="57">
        <v>-2.4417490000000002</v>
      </c>
      <c r="H285" s="57">
        <v>-1.8160466469999998</v>
      </c>
      <c r="I285" s="58">
        <f t="shared" si="4"/>
        <v>-5.5796319319832985E-3</v>
      </c>
      <c r="J285" s="58">
        <f>H285/'סכום נכסי הקרן'!$C$41</f>
        <v>-1.8712921212999722E-5</v>
      </c>
    </row>
    <row r="286" spans="1:10">
      <c r="A286" t="s">
        <v>3069</v>
      </c>
      <c r="B286" t="s">
        <v>3070</v>
      </c>
      <c r="C286" t="s">
        <v>1858</v>
      </c>
      <c r="D286" t="s">
        <v>102</v>
      </c>
      <c r="E286" s="68">
        <v>45266</v>
      </c>
      <c r="F286" s="57">
        <v>10236.589661</v>
      </c>
      <c r="G286" s="57">
        <v>-2.3862839999999998</v>
      </c>
      <c r="H286" s="57">
        <v>-0.244274084</v>
      </c>
      <c r="I286" s="58">
        <f t="shared" si="4"/>
        <v>-7.5050906951861505E-4</v>
      </c>
      <c r="J286" s="58">
        <f>H286/'סכום נכסי הקרן'!$C$41</f>
        <v>-2.5170508124451695E-6</v>
      </c>
    </row>
    <row r="287" spans="1:10">
      <c r="A287" t="s">
        <v>3071</v>
      </c>
      <c r="B287" t="s">
        <v>3072</v>
      </c>
      <c r="C287" t="s">
        <v>1858</v>
      </c>
      <c r="D287" t="s">
        <v>102</v>
      </c>
      <c r="E287" s="68">
        <v>45274</v>
      </c>
      <c r="F287" s="57">
        <v>24299.255301000001</v>
      </c>
      <c r="G287" s="57">
        <v>-1.485609</v>
      </c>
      <c r="H287" s="57">
        <v>-0.36099184099999998</v>
      </c>
      <c r="I287" s="58">
        <f t="shared" si="4"/>
        <v>-1.1091133625649857E-3</v>
      </c>
      <c r="J287" s="58">
        <f>H287/'סכום נכסי הקרן'!$C$41</f>
        <v>-3.7197347823239709E-6</v>
      </c>
    </row>
    <row r="288" spans="1:10">
      <c r="A288" t="s">
        <v>3073</v>
      </c>
      <c r="B288" t="s">
        <v>3074</v>
      </c>
      <c r="C288" t="s">
        <v>1858</v>
      </c>
      <c r="D288" t="s">
        <v>102</v>
      </c>
      <c r="E288" s="68">
        <v>45161</v>
      </c>
      <c r="F288" s="57">
        <v>15208.623872</v>
      </c>
      <c r="G288" s="57">
        <v>-1.5385150000000001</v>
      </c>
      <c r="H288" s="57">
        <v>-0.23398699799999997</v>
      </c>
      <c r="I288" s="58">
        <f t="shared" si="4"/>
        <v>-7.1890296863597698E-4</v>
      </c>
      <c r="J288" s="58">
        <f>H288/'סכום נכסי הקרן'!$C$41</f>
        <v>-2.4110505452453407E-6</v>
      </c>
    </row>
    <row r="289" spans="1:10">
      <c r="A289" t="s">
        <v>3075</v>
      </c>
      <c r="B289" t="s">
        <v>3076</v>
      </c>
      <c r="C289" t="s">
        <v>1858</v>
      </c>
      <c r="D289" t="s">
        <v>102</v>
      </c>
      <c r="E289" s="68">
        <v>45279</v>
      </c>
      <c r="F289" s="57">
        <v>9162.3636499999993</v>
      </c>
      <c r="G289" s="57">
        <v>-0.93020800000000003</v>
      </c>
      <c r="H289" s="57">
        <v>-8.5229027999999998E-2</v>
      </c>
      <c r="I289" s="58">
        <f t="shared" si="4"/>
        <v>-2.6185814496905853E-4</v>
      </c>
      <c r="J289" s="58">
        <f>H289/'סכום נכסי הקרן'!$C$41</f>
        <v>-8.7821757698746342E-7</v>
      </c>
    </row>
    <row r="290" spans="1:10">
      <c r="A290" t="s">
        <v>3077</v>
      </c>
      <c r="B290" t="s">
        <v>3078</v>
      </c>
      <c r="C290" t="s">
        <v>1858</v>
      </c>
      <c r="D290" t="s">
        <v>102</v>
      </c>
      <c r="E290" s="68">
        <v>45279</v>
      </c>
      <c r="F290" s="57">
        <v>9169.8850870000006</v>
      </c>
      <c r="G290" s="57">
        <v>-0.84742200000000001</v>
      </c>
      <c r="H290" s="57">
        <v>-7.7707590999999993E-2</v>
      </c>
      <c r="I290" s="58">
        <f t="shared" si="4"/>
        <v>-2.3874923962847853E-4</v>
      </c>
      <c r="J290" s="58">
        <f>H290/'סכום נכסי הקרן'!$C$41</f>
        <v>-8.0071513054862965E-7</v>
      </c>
    </row>
    <row r="291" spans="1:10">
      <c r="A291" t="s">
        <v>3079</v>
      </c>
      <c r="B291" t="s">
        <v>3080</v>
      </c>
      <c r="C291" t="s">
        <v>1858</v>
      </c>
      <c r="D291" t="s">
        <v>102</v>
      </c>
      <c r="E291" s="68">
        <v>45288</v>
      </c>
      <c r="F291" s="57">
        <v>6187.0782339999996</v>
      </c>
      <c r="G291" s="57">
        <v>0.37514199999999998</v>
      </c>
      <c r="H291" s="57">
        <v>2.3210329999999998E-2</v>
      </c>
      <c r="I291" s="58">
        <f t="shared" si="4"/>
        <v>7.1311548430655431E-5</v>
      </c>
      <c r="J291" s="58">
        <f>H291/'סכום נכסי הקרן'!$C$41</f>
        <v>2.3916405304633335E-7</v>
      </c>
    </row>
    <row r="292" spans="1:10">
      <c r="A292" t="s">
        <v>3081</v>
      </c>
      <c r="B292" t="s">
        <v>3082</v>
      </c>
      <c r="C292" t="s">
        <v>1858</v>
      </c>
      <c r="D292" t="s">
        <v>102</v>
      </c>
      <c r="E292" s="68">
        <v>45099</v>
      </c>
      <c r="F292" s="57">
        <v>99933.987248999998</v>
      </c>
      <c r="G292" s="57">
        <v>0.38185999999999998</v>
      </c>
      <c r="H292" s="57">
        <v>0.38160822100000008</v>
      </c>
      <c r="I292" s="58">
        <f t="shared" si="4"/>
        <v>1.1724552444268466E-3</v>
      </c>
      <c r="J292" s="58">
        <f>H292/'סכום נכסי הקרן'!$C$41</f>
        <v>3.9321702367075752E-6</v>
      </c>
    </row>
    <row r="293" spans="1:10">
      <c r="A293" t="s">
        <v>3081</v>
      </c>
      <c r="B293" t="s">
        <v>3083</v>
      </c>
      <c r="C293" t="s">
        <v>1858</v>
      </c>
      <c r="D293" t="s">
        <v>102</v>
      </c>
      <c r="E293" s="68">
        <v>45099</v>
      </c>
      <c r="F293" s="57">
        <v>126.68124899999999</v>
      </c>
      <c r="G293" s="57">
        <v>0.38185999999999998</v>
      </c>
      <c r="H293" s="57">
        <v>4.83745E-4</v>
      </c>
      <c r="I293" s="58">
        <f t="shared" si="4"/>
        <v>1.4862608586602352E-6</v>
      </c>
      <c r="J293" s="58">
        <f>H293/'סכום נכסי הקרן'!$C$41</f>
        <v>4.9846087858681253E-9</v>
      </c>
    </row>
    <row r="294" spans="1:10">
      <c r="A294" t="s">
        <v>3081</v>
      </c>
      <c r="B294" t="s">
        <v>3084</v>
      </c>
      <c r="C294" t="s">
        <v>1858</v>
      </c>
      <c r="D294" t="s">
        <v>102</v>
      </c>
      <c r="E294" s="68">
        <v>45099</v>
      </c>
      <c r="F294" s="57">
        <v>11817.929967</v>
      </c>
      <c r="G294" s="57">
        <v>0.38185999999999998</v>
      </c>
      <c r="H294" s="57">
        <v>4.5127982000000004E-2</v>
      </c>
      <c r="I294" s="58">
        <f t="shared" si="4"/>
        <v>1.3865146570388043E-4</v>
      </c>
      <c r="J294" s="58">
        <f>H294/'סכום נכסי הקרן'!$C$41</f>
        <v>4.6500808394029634E-7</v>
      </c>
    </row>
    <row r="295" spans="1:10">
      <c r="A295" t="s">
        <v>3085</v>
      </c>
      <c r="B295" t="s">
        <v>3086</v>
      </c>
      <c r="C295" t="s">
        <v>1858</v>
      </c>
      <c r="D295" t="s">
        <v>102</v>
      </c>
      <c r="E295" s="68">
        <v>45288</v>
      </c>
      <c r="F295" s="57">
        <v>6192.6496690000004</v>
      </c>
      <c r="G295" s="57">
        <v>0.46477299999999999</v>
      </c>
      <c r="H295" s="57">
        <v>2.8781763999999998E-2</v>
      </c>
      <c r="I295" s="58">
        <f t="shared" si="4"/>
        <v>8.8429253586902687E-5</v>
      </c>
      <c r="J295" s="58">
        <f>H295/'סכום נכסי הקרן'!$C$41</f>
        <v>2.9657326423463379E-7</v>
      </c>
    </row>
    <row r="296" spans="1:10">
      <c r="A296" t="s">
        <v>3087</v>
      </c>
      <c r="B296" t="s">
        <v>3088</v>
      </c>
      <c r="C296" t="s">
        <v>1858</v>
      </c>
      <c r="D296" t="s">
        <v>102</v>
      </c>
      <c r="E296" s="68">
        <v>45148</v>
      </c>
      <c r="F296" s="57">
        <v>23198.997195</v>
      </c>
      <c r="G296" s="57">
        <v>0.43294700000000003</v>
      </c>
      <c r="H296" s="57">
        <v>0.100439374</v>
      </c>
      <c r="I296" s="58">
        <f t="shared" si="4"/>
        <v>3.0859049756490814E-4</v>
      </c>
      <c r="J296" s="58">
        <f>H296/'סכום נכסי הקרן'!$C$41</f>
        <v>1.0349481360789146E-6</v>
      </c>
    </row>
    <row r="297" spans="1:10">
      <c r="A297" t="s">
        <v>3089</v>
      </c>
      <c r="B297" t="s">
        <v>3090</v>
      </c>
      <c r="C297" t="s">
        <v>1858</v>
      </c>
      <c r="D297" t="s">
        <v>102</v>
      </c>
      <c r="E297" s="68">
        <v>45148</v>
      </c>
      <c r="F297" s="57">
        <v>18576.601158000001</v>
      </c>
      <c r="G297" s="57">
        <v>0.56599999999999995</v>
      </c>
      <c r="H297" s="57">
        <v>0.10514348599999999</v>
      </c>
      <c r="I297" s="58">
        <f t="shared" si="4"/>
        <v>3.23043437730396E-4</v>
      </c>
      <c r="J297" s="58">
        <f>H297/'סכום נכסי הקרן'!$C$41</f>
        <v>1.0834202815375915E-6</v>
      </c>
    </row>
    <row r="298" spans="1:10">
      <c r="A298" t="s">
        <v>3089</v>
      </c>
      <c r="B298" t="s">
        <v>3091</v>
      </c>
      <c r="C298" t="s">
        <v>1858</v>
      </c>
      <c r="D298" t="s">
        <v>102</v>
      </c>
      <c r="E298" s="68">
        <v>45148</v>
      </c>
      <c r="F298" s="57">
        <v>12424.410809999999</v>
      </c>
      <c r="G298" s="57">
        <v>0.56599999999999995</v>
      </c>
      <c r="H298" s="57">
        <v>7.0322114000000005E-2</v>
      </c>
      <c r="I298" s="58">
        <f t="shared" si="4"/>
        <v>2.1605805855655965E-4</v>
      </c>
      <c r="J298" s="58">
        <f>H298/'סכום נכסי הקרן'!$C$41</f>
        <v>7.2461364414147945E-7</v>
      </c>
    </row>
    <row r="299" spans="1:10">
      <c r="A299" t="s">
        <v>3092</v>
      </c>
      <c r="B299" t="s">
        <v>3093</v>
      </c>
      <c r="C299" t="s">
        <v>1858</v>
      </c>
      <c r="D299" t="s">
        <v>102</v>
      </c>
      <c r="E299" s="68">
        <v>45133</v>
      </c>
      <c r="F299" s="57">
        <v>18671.54911</v>
      </c>
      <c r="G299" s="57">
        <v>0.80726500000000001</v>
      </c>
      <c r="H299" s="57">
        <v>0.150728793</v>
      </c>
      <c r="I299" s="58">
        <f t="shared" si="4"/>
        <v>4.6309999133634631E-4</v>
      </c>
      <c r="J299" s="58">
        <f>H299/'סכום נכסי הקרן'!$C$41</f>
        <v>1.5531407371054957E-6</v>
      </c>
    </row>
    <row r="300" spans="1:10">
      <c r="A300" t="s">
        <v>3094</v>
      </c>
      <c r="B300" t="s">
        <v>3095</v>
      </c>
      <c r="C300" t="s">
        <v>1858</v>
      </c>
      <c r="D300" t="s">
        <v>102</v>
      </c>
      <c r="E300" s="68">
        <v>45133</v>
      </c>
      <c r="F300" s="57">
        <v>79448.754650000003</v>
      </c>
      <c r="G300" s="57">
        <v>0.85164200000000001</v>
      </c>
      <c r="H300" s="57">
        <v>0.67661903500000009</v>
      </c>
      <c r="I300" s="58">
        <f t="shared" si="4"/>
        <v>2.0788481285490493E-3</v>
      </c>
      <c r="J300" s="58">
        <f>H300/'סכום נכסי הקרן'!$C$41</f>
        <v>6.972022835474503E-6</v>
      </c>
    </row>
    <row r="301" spans="1:10">
      <c r="A301" t="s">
        <v>3096</v>
      </c>
      <c r="B301" t="s">
        <v>3097</v>
      </c>
      <c r="C301" t="s">
        <v>1858</v>
      </c>
      <c r="D301" t="s">
        <v>102</v>
      </c>
      <c r="E301" s="68">
        <v>45133</v>
      </c>
      <c r="F301" s="57">
        <v>55859.255399000001</v>
      </c>
      <c r="G301" s="57">
        <v>0.85164200000000001</v>
      </c>
      <c r="H301" s="57">
        <v>0.47572093199999999</v>
      </c>
      <c r="I301" s="58">
        <f t="shared" si="4"/>
        <v>1.4616076670083769E-3</v>
      </c>
      <c r="J301" s="58">
        <f>H301/'סכום נכסי הקרן'!$C$41</f>
        <v>4.9019271253833591E-6</v>
      </c>
    </row>
    <row r="302" spans="1:10">
      <c r="A302" t="s">
        <v>3098</v>
      </c>
      <c r="B302" t="s">
        <v>3099</v>
      </c>
      <c r="C302" t="s">
        <v>1858</v>
      </c>
      <c r="D302" t="s">
        <v>102</v>
      </c>
      <c r="E302" s="68">
        <v>45133</v>
      </c>
      <c r="F302" s="57">
        <v>74480.340037999995</v>
      </c>
      <c r="G302" s="57">
        <v>0.85341599999999995</v>
      </c>
      <c r="H302" s="57">
        <v>0.635627414</v>
      </c>
      <c r="I302" s="58">
        <f t="shared" si="4"/>
        <v>1.9529052416451329E-3</v>
      </c>
      <c r="J302" s="58">
        <f>H302/'סכום נכסי הקרן'!$C$41</f>
        <v>6.5496366729641369E-6</v>
      </c>
    </row>
    <row r="303" spans="1:10">
      <c r="A303" t="s">
        <v>3100</v>
      </c>
      <c r="B303" t="s">
        <v>3101</v>
      </c>
      <c r="C303" t="s">
        <v>1858</v>
      </c>
      <c r="D303" t="s">
        <v>102</v>
      </c>
      <c r="E303" s="68">
        <v>45127</v>
      </c>
      <c r="F303" s="57">
        <v>107762.91313299998</v>
      </c>
      <c r="G303" s="57">
        <v>2.1140620000000001</v>
      </c>
      <c r="H303" s="57">
        <v>2.2781744060000002</v>
      </c>
      <c r="I303" s="58">
        <f t="shared" si="4"/>
        <v>6.9994758578162701E-3</v>
      </c>
      <c r="J303" s="58">
        <f>H303/'סכום נכסי הקרן'!$C$41</f>
        <v>2.3474781465208942E-5</v>
      </c>
    </row>
    <row r="304" spans="1:10">
      <c r="A304" t="s">
        <v>3100</v>
      </c>
      <c r="B304" t="s">
        <v>3102</v>
      </c>
      <c r="C304" t="s">
        <v>1858</v>
      </c>
      <c r="D304" t="s">
        <v>102</v>
      </c>
      <c r="E304" s="68">
        <v>45127</v>
      </c>
      <c r="F304" s="57">
        <v>25351.917715</v>
      </c>
      <c r="G304" s="57">
        <v>2.1140620000000001</v>
      </c>
      <c r="H304" s="57">
        <v>0.53595516700000001</v>
      </c>
      <c r="I304" s="58">
        <f t="shared" si="4"/>
        <v>1.6466716693894713E-3</v>
      </c>
      <c r="J304" s="58">
        <f>H304/'סכום נכסי הקרן'!$C$41</f>
        <v>5.5225931725591346E-6</v>
      </c>
    </row>
    <row r="305" spans="1:10">
      <c r="A305" t="s">
        <v>3103</v>
      </c>
      <c r="B305" t="s">
        <v>3104</v>
      </c>
      <c r="C305" t="s">
        <v>1858</v>
      </c>
      <c r="D305" t="s">
        <v>102</v>
      </c>
      <c r="E305" s="68">
        <v>45127</v>
      </c>
      <c r="F305" s="57">
        <v>5752.0628420000003</v>
      </c>
      <c r="G305" s="57">
        <v>2.1140620000000001</v>
      </c>
      <c r="H305" s="57">
        <v>0.12160215399999999</v>
      </c>
      <c r="I305" s="58">
        <f t="shared" si="4"/>
        <v>3.7361114185981072E-4</v>
      </c>
      <c r="J305" s="58">
        <f>H305/'סכום נכסי הקרן'!$C$41</f>
        <v>1.2530138093600736E-6</v>
      </c>
    </row>
    <row r="306" spans="1:10">
      <c r="A306" t="s">
        <v>3105</v>
      </c>
      <c r="B306" t="s">
        <v>3106</v>
      </c>
      <c r="C306" t="s">
        <v>1858</v>
      </c>
      <c r="D306" t="s">
        <v>102</v>
      </c>
      <c r="E306" s="68">
        <v>45127</v>
      </c>
      <c r="F306" s="57">
        <v>44116.848528000002</v>
      </c>
      <c r="G306" s="57">
        <v>2.1486749999999999</v>
      </c>
      <c r="H306" s="57">
        <v>0.94792759400000004</v>
      </c>
      <c r="I306" s="58">
        <f t="shared" si="4"/>
        <v>2.9124180711039304E-3</v>
      </c>
      <c r="J306" s="58">
        <f>H306/'סכום נכסי הקרן'!$C$41</f>
        <v>9.7676424839930821E-6</v>
      </c>
    </row>
    <row r="307" spans="1:10">
      <c r="A307" t="s">
        <v>3107</v>
      </c>
      <c r="B307" t="s">
        <v>3108</v>
      </c>
      <c r="C307" t="s">
        <v>1858</v>
      </c>
      <c r="D307" t="s">
        <v>104</v>
      </c>
      <c r="E307" s="68">
        <v>45195</v>
      </c>
      <c r="F307" s="57">
        <v>10196.310502</v>
      </c>
      <c r="G307" s="57">
        <v>-4.4603770000000003</v>
      </c>
      <c r="H307" s="57">
        <v>-0.45479389200000003</v>
      </c>
      <c r="I307" s="58">
        <f t="shared" si="4"/>
        <v>-1.3973113116153145E-3</v>
      </c>
      <c r="J307" s="58">
        <f>H307/'סכום נכסי הקרן'!$C$41</f>
        <v>-4.6862905659435438E-6</v>
      </c>
    </row>
    <row r="308" spans="1:10">
      <c r="A308" t="s">
        <v>3109</v>
      </c>
      <c r="B308" t="s">
        <v>3110</v>
      </c>
      <c r="C308" t="s">
        <v>1858</v>
      </c>
      <c r="D308" t="s">
        <v>104</v>
      </c>
      <c r="E308" s="68">
        <v>45280</v>
      </c>
      <c r="F308" s="57">
        <v>10244.431541</v>
      </c>
      <c r="G308" s="57">
        <v>-0.50404000000000004</v>
      </c>
      <c r="H308" s="57">
        <v>-5.1636040000000001E-2</v>
      </c>
      <c r="I308" s="58">
        <f t="shared" si="4"/>
        <v>-1.5864685970545277E-4</v>
      </c>
      <c r="J308" s="58">
        <f>H308/'סכום נכסי הקרן'!$C$41</f>
        <v>-5.3206846303618229E-7</v>
      </c>
    </row>
    <row r="309" spans="1:10">
      <c r="A309" t="s">
        <v>3111</v>
      </c>
      <c r="B309" t="s">
        <v>3112</v>
      </c>
      <c r="C309" t="s">
        <v>1858</v>
      </c>
      <c r="D309" t="s">
        <v>104</v>
      </c>
      <c r="E309" s="68">
        <v>45153</v>
      </c>
      <c r="F309" s="57">
        <v>42417.393801999999</v>
      </c>
      <c r="G309" s="57">
        <v>-0.432533</v>
      </c>
      <c r="H309" s="57">
        <v>-0.183469205</v>
      </c>
      <c r="I309" s="58">
        <f t="shared" si="4"/>
        <v>-5.636918173025265E-4</v>
      </c>
      <c r="J309" s="58">
        <f>H309/'סכום נכסי הקרן'!$C$41</f>
        <v>-1.8905047311687775E-6</v>
      </c>
    </row>
    <row r="310" spans="1:10">
      <c r="A310" t="s">
        <v>3113</v>
      </c>
      <c r="B310" t="s">
        <v>3114</v>
      </c>
      <c r="C310" t="s">
        <v>1858</v>
      </c>
      <c r="D310" t="s">
        <v>104</v>
      </c>
      <c r="E310" s="68">
        <v>45153</v>
      </c>
      <c r="F310" s="57">
        <v>14140.301269</v>
      </c>
      <c r="G310" s="57">
        <v>-0.42422300000000002</v>
      </c>
      <c r="H310" s="57">
        <v>-5.9986401000000009E-2</v>
      </c>
      <c r="I310" s="58">
        <f t="shared" si="4"/>
        <v>-1.8430255580563563E-4</v>
      </c>
      <c r="J310" s="58">
        <f>H310/'סכום נכסי הקרן'!$C$41</f>
        <v>-6.1811231425070761E-7</v>
      </c>
    </row>
    <row r="311" spans="1:10">
      <c r="A311" t="s">
        <v>3115</v>
      </c>
      <c r="B311" t="s">
        <v>3116</v>
      </c>
      <c r="C311" t="s">
        <v>1858</v>
      </c>
      <c r="D311" t="s">
        <v>104</v>
      </c>
      <c r="E311" s="68">
        <v>45152</v>
      </c>
      <c r="F311" s="57">
        <v>32521.748976999999</v>
      </c>
      <c r="G311" s="57">
        <v>-0.41677599999999998</v>
      </c>
      <c r="H311" s="57">
        <v>-0.13554287099999998</v>
      </c>
      <c r="I311" s="58">
        <f t="shared" si="4"/>
        <v>-4.1644267917546115E-4</v>
      </c>
      <c r="J311" s="58">
        <f>H311/'סכום נכסי הקרן'!$C$41</f>
        <v>-1.3966618479744285E-6</v>
      </c>
    </row>
    <row r="312" spans="1:10">
      <c r="A312" t="s">
        <v>3117</v>
      </c>
      <c r="B312" t="s">
        <v>3118</v>
      </c>
      <c r="C312" t="s">
        <v>1858</v>
      </c>
      <c r="D312" t="s">
        <v>104</v>
      </c>
      <c r="E312" s="68">
        <v>45153</v>
      </c>
      <c r="F312" s="57">
        <v>30406.439161000002</v>
      </c>
      <c r="G312" s="57">
        <v>-0.40839799999999998</v>
      </c>
      <c r="H312" s="57">
        <v>-0.12417932700000001</v>
      </c>
      <c r="I312" s="58">
        <f t="shared" si="4"/>
        <v>-3.8152926267944918E-4</v>
      </c>
      <c r="J312" s="58">
        <f>H312/'סכום נכסי הקרן'!$C$41</f>
        <v>-1.2795695343360468E-6</v>
      </c>
    </row>
    <row r="313" spans="1:10">
      <c r="A313" t="s">
        <v>3119</v>
      </c>
      <c r="B313" t="s">
        <v>3120</v>
      </c>
      <c r="C313" t="s">
        <v>1858</v>
      </c>
      <c r="D313" t="s">
        <v>104</v>
      </c>
      <c r="E313" s="68">
        <v>45281</v>
      </c>
      <c r="F313" s="57">
        <v>10607.315239</v>
      </c>
      <c r="G313" s="57">
        <v>-0.41282000000000002</v>
      </c>
      <c r="H313" s="57">
        <v>-4.3789154000000011E-2</v>
      </c>
      <c r="I313" s="58">
        <f t="shared" si="4"/>
        <v>-1.3453804302689492E-4</v>
      </c>
      <c r="J313" s="58">
        <f>H313/'סכום נכסי הקרן'!$C$41</f>
        <v>-4.5121252261859543E-7</v>
      </c>
    </row>
    <row r="314" spans="1:10">
      <c r="A314" t="s">
        <v>3121</v>
      </c>
      <c r="B314" t="s">
        <v>3122</v>
      </c>
      <c r="C314" t="s">
        <v>1858</v>
      </c>
      <c r="D314" t="s">
        <v>104</v>
      </c>
      <c r="E314" s="68">
        <v>45113</v>
      </c>
      <c r="F314" s="57">
        <v>7690.3848019999996</v>
      </c>
      <c r="G314" s="57">
        <v>-0.28002100000000002</v>
      </c>
      <c r="H314" s="57">
        <v>-2.1534704999999998E-2</v>
      </c>
      <c r="I314" s="58">
        <f t="shared" si="4"/>
        <v>-6.6163348756669021E-5</v>
      </c>
      <c r="J314" s="58">
        <f>H314/'סכום נכסי הקרן'!$C$41</f>
        <v>-2.2189806560083979E-7</v>
      </c>
    </row>
    <row r="315" spans="1:10">
      <c r="A315" t="s">
        <v>3121</v>
      </c>
      <c r="B315" t="s">
        <v>3123</v>
      </c>
      <c r="C315" t="s">
        <v>1858</v>
      </c>
      <c r="D315" t="s">
        <v>104</v>
      </c>
      <c r="E315" s="68">
        <v>45113</v>
      </c>
      <c r="F315" s="57">
        <v>33815.274638000003</v>
      </c>
      <c r="G315" s="57">
        <v>-0.28002100000000002</v>
      </c>
      <c r="H315" s="57">
        <v>-9.4689929000000006E-2</v>
      </c>
      <c r="I315" s="58">
        <f t="shared" si="4"/>
        <v>-2.9092587041109822E-4</v>
      </c>
      <c r="J315" s="58">
        <f>H315/'סכום נכסי הקרן'!$C$41</f>
        <v>-9.7570466263553941E-7</v>
      </c>
    </row>
    <row r="316" spans="1:10">
      <c r="A316" t="s">
        <v>3124</v>
      </c>
      <c r="B316" t="s">
        <v>3125</v>
      </c>
      <c r="C316" t="s">
        <v>1858</v>
      </c>
      <c r="D316" t="s">
        <v>104</v>
      </c>
      <c r="E316" s="68">
        <v>45113</v>
      </c>
      <c r="F316" s="57">
        <v>35400.060368999999</v>
      </c>
      <c r="G316" s="57">
        <v>-0.26344899999999999</v>
      </c>
      <c r="H316" s="57">
        <v>-9.326127599999999E-2</v>
      </c>
      <c r="I316" s="58">
        <f t="shared" si="4"/>
        <v>-2.8653646889892229E-4</v>
      </c>
      <c r="J316" s="58">
        <f>H316/'סכום נכסי הקרן'!$C$41</f>
        <v>-9.609835258883754E-7</v>
      </c>
    </row>
    <row r="317" spans="1:10">
      <c r="A317" t="s">
        <v>3126</v>
      </c>
      <c r="B317" t="s">
        <v>3127</v>
      </c>
      <c r="C317" t="s">
        <v>1858</v>
      </c>
      <c r="D317" t="s">
        <v>104</v>
      </c>
      <c r="E317" s="68">
        <v>45113</v>
      </c>
      <c r="F317" s="57">
        <v>49572.95453000001</v>
      </c>
      <c r="G317" s="57">
        <v>-0.23741899999999999</v>
      </c>
      <c r="H317" s="57">
        <v>-0.117695773</v>
      </c>
      <c r="I317" s="58">
        <f t="shared" si="4"/>
        <v>-3.6160915490529127E-4</v>
      </c>
      <c r="J317" s="58">
        <f>H317/'סכום נכסי הקרן'!$C$41</f>
        <v>-1.2127616495371334E-6</v>
      </c>
    </row>
    <row r="318" spans="1:10">
      <c r="A318" t="s">
        <v>3128</v>
      </c>
      <c r="B318" t="s">
        <v>3129</v>
      </c>
      <c r="C318" t="s">
        <v>1858</v>
      </c>
      <c r="D318" t="s">
        <v>100</v>
      </c>
      <c r="E318" s="68">
        <v>45141</v>
      </c>
      <c r="F318" s="57">
        <v>22642.510462999999</v>
      </c>
      <c r="G318" s="57">
        <v>1.3473010000000001</v>
      </c>
      <c r="H318" s="57">
        <v>0.30506283200000001</v>
      </c>
      <c r="I318" s="58">
        <f t="shared" si="4"/>
        <v>9.3727676075958013E-4</v>
      </c>
      <c r="J318" s="58">
        <f>H318/'סכום נכסי הקרן'!$C$41</f>
        <v>3.1434306765527539E-6</v>
      </c>
    </row>
    <row r="319" spans="1:10">
      <c r="A319" t="s">
        <v>3130</v>
      </c>
      <c r="B319" t="s">
        <v>3131</v>
      </c>
      <c r="C319" t="s">
        <v>1858</v>
      </c>
      <c r="D319" t="s">
        <v>100</v>
      </c>
      <c r="E319" s="68">
        <v>45251</v>
      </c>
      <c r="F319" s="57">
        <v>8380.3885819999996</v>
      </c>
      <c r="G319" s="57">
        <v>-3.6627640000000001</v>
      </c>
      <c r="H319" s="57">
        <v>-0.30695382900000001</v>
      </c>
      <c r="I319" s="58">
        <f t="shared" si="4"/>
        <v>-9.4308667057765351E-4</v>
      </c>
      <c r="J319" s="58">
        <f>H319/'סכום נכסי הקרן'!$C$41</f>
        <v>-3.1629159017442296E-6</v>
      </c>
    </row>
    <row r="320" spans="1:10">
      <c r="A320" t="s">
        <v>3132</v>
      </c>
      <c r="B320" t="s">
        <v>3133</v>
      </c>
      <c r="C320" t="s">
        <v>1858</v>
      </c>
      <c r="D320" t="s">
        <v>100</v>
      </c>
      <c r="E320" s="68">
        <v>45251</v>
      </c>
      <c r="F320" s="57">
        <v>8370.0876399999997</v>
      </c>
      <c r="G320" s="57">
        <v>-3.7899940000000001</v>
      </c>
      <c r="H320" s="57">
        <v>-0.317225857</v>
      </c>
      <c r="I320" s="58">
        <f t="shared" si="4"/>
        <v>-9.7464650717640278E-4</v>
      </c>
      <c r="J320" s="58">
        <f>H320/'סכום נכסי הקרן'!$C$41</f>
        <v>-3.26876100818974E-6</v>
      </c>
    </row>
    <row r="321" spans="1:10">
      <c r="A321" t="s">
        <v>3134</v>
      </c>
      <c r="B321" t="s">
        <v>3135</v>
      </c>
      <c r="C321" t="s">
        <v>1858</v>
      </c>
      <c r="D321" t="s">
        <v>100</v>
      </c>
      <c r="E321" s="68">
        <v>45251</v>
      </c>
      <c r="F321" s="57">
        <v>17111.285932999999</v>
      </c>
      <c r="G321" s="57">
        <v>-3.8465410000000002</v>
      </c>
      <c r="H321" s="57">
        <v>-0.65819270900000004</v>
      </c>
      <c r="I321" s="58">
        <f t="shared" si="4"/>
        <v>-2.0222349809140071E-3</v>
      </c>
      <c r="J321" s="58">
        <f>H321/'סכום נכסי הקרן'!$C$41</f>
        <v>-6.7821541516206738E-6</v>
      </c>
    </row>
    <row r="322" spans="1:10">
      <c r="A322" t="s">
        <v>3136</v>
      </c>
      <c r="B322" t="s">
        <v>3137</v>
      </c>
      <c r="C322" t="s">
        <v>1858</v>
      </c>
      <c r="D322" t="s">
        <v>100</v>
      </c>
      <c r="E322" s="68">
        <v>45250</v>
      </c>
      <c r="F322" s="57">
        <v>5680.5003040000001</v>
      </c>
      <c r="G322" s="57">
        <v>-4.2706439999999999</v>
      </c>
      <c r="H322" s="57">
        <v>-0.24259394699999995</v>
      </c>
      <c r="I322" s="58">
        <f t="shared" si="4"/>
        <v>-7.4534700715045226E-4</v>
      </c>
      <c r="J322" s="58">
        <f>H322/'סכום נכסי הקרן'!$C$41</f>
        <v>-2.4997383324161E-6</v>
      </c>
    </row>
    <row r="323" spans="1:10">
      <c r="A323" t="s">
        <v>3138</v>
      </c>
      <c r="B323" t="s">
        <v>3139</v>
      </c>
      <c r="C323" t="s">
        <v>1858</v>
      </c>
      <c r="D323" t="s">
        <v>100</v>
      </c>
      <c r="E323" s="68">
        <v>45250</v>
      </c>
      <c r="F323" s="57">
        <v>17038.026608</v>
      </c>
      <c r="G323" s="57">
        <v>-4.291849</v>
      </c>
      <c r="H323" s="57">
        <v>-0.73124640200000002</v>
      </c>
      <c r="I323" s="58">
        <f t="shared" si="4"/>
        <v>-2.2466855581530095E-3</v>
      </c>
      <c r="J323" s="58">
        <f>H323/'סכום נכסי הקרן'!$C$41</f>
        <v>-7.5349145521786383E-6</v>
      </c>
    </row>
    <row r="324" spans="1:10">
      <c r="A324" t="s">
        <v>3140</v>
      </c>
      <c r="B324" t="s">
        <v>3141</v>
      </c>
      <c r="C324" t="s">
        <v>1858</v>
      </c>
      <c r="D324" t="s">
        <v>100</v>
      </c>
      <c r="E324" s="68">
        <v>45253</v>
      </c>
      <c r="F324" s="57">
        <v>11292.685697000001</v>
      </c>
      <c r="G324" s="57">
        <v>-4.8997299999999999</v>
      </c>
      <c r="H324" s="57">
        <v>-0.55331105300000005</v>
      </c>
      <c r="I324" s="58">
        <f t="shared" si="4"/>
        <v>-1.6999959911481854E-3</v>
      </c>
      <c r="J324" s="58">
        <f>H324/'סכום נכסי הקרן'!$C$41</f>
        <v>-5.7014318206942595E-6</v>
      </c>
    </row>
    <row r="325" spans="1:10">
      <c r="A325" t="s">
        <v>3142</v>
      </c>
      <c r="B325" t="s">
        <v>3143</v>
      </c>
      <c r="C325" t="s">
        <v>1858</v>
      </c>
      <c r="D325" t="s">
        <v>100</v>
      </c>
      <c r="E325" s="68">
        <v>45252</v>
      </c>
      <c r="F325" s="57">
        <v>11277.066492000002</v>
      </c>
      <c r="G325" s="57">
        <v>-5.0446309999999999</v>
      </c>
      <c r="H325" s="57">
        <v>-0.56888641500000003</v>
      </c>
      <c r="I325" s="58">
        <f t="shared" si="4"/>
        <v>-1.7478498209553442E-3</v>
      </c>
      <c r="J325" s="58">
        <f>H325/'סכום נכסי הקרן'!$C$41</f>
        <v>-5.8619235803367906E-6</v>
      </c>
    </row>
    <row r="326" spans="1:10">
      <c r="A326" t="s">
        <v>3144</v>
      </c>
      <c r="B326" t="s">
        <v>3145</v>
      </c>
      <c r="C326" t="s">
        <v>1858</v>
      </c>
      <c r="D326" t="s">
        <v>102</v>
      </c>
      <c r="E326" s="68">
        <v>45145</v>
      </c>
      <c r="F326" s="57">
        <v>1343886</v>
      </c>
      <c r="G326" s="57">
        <v>-0.16064800000000001</v>
      </c>
      <c r="H326" s="57">
        <v>-2.1589200000000002</v>
      </c>
      <c r="I326" s="58">
        <f t="shared" si="4"/>
        <v>-6.6330779501157745E-3</v>
      </c>
      <c r="J326" s="58">
        <f>H326/'סכום נכסי הקרן'!$C$41</f>
        <v>-2.2245959338052931E-5</v>
      </c>
    </row>
    <row r="327" spans="1:10">
      <c r="A327" t="s">
        <v>3146</v>
      </c>
      <c r="B327" t="s">
        <v>3147</v>
      </c>
      <c r="C327" t="s">
        <v>1858</v>
      </c>
      <c r="D327" t="s">
        <v>102</v>
      </c>
      <c r="E327" s="68">
        <v>45187</v>
      </c>
      <c r="F327" s="57">
        <v>89556.61</v>
      </c>
      <c r="G327" s="57">
        <v>-3.2204549999999998</v>
      </c>
      <c r="H327" s="57">
        <v>-2.8841300000000003</v>
      </c>
      <c r="I327" s="58">
        <f t="shared" si="4"/>
        <v>-8.8612172328142811E-3</v>
      </c>
      <c r="J327" s="58">
        <f>H327/'סכום נכסי הקרן'!$C$41</f>
        <v>-2.9718673552358865E-5</v>
      </c>
    </row>
    <row r="328" spans="1:10">
      <c r="A328" t="s">
        <v>3148</v>
      </c>
      <c r="B328" t="s">
        <v>3149</v>
      </c>
      <c r="C328" t="s">
        <v>1858</v>
      </c>
      <c r="D328" t="s">
        <v>102</v>
      </c>
      <c r="E328" s="68">
        <v>45280</v>
      </c>
      <c r="F328" s="57">
        <v>119484.26</v>
      </c>
      <c r="G328" s="57">
        <v>-0.91277299999999995</v>
      </c>
      <c r="H328" s="57">
        <v>-1.0906199999999999</v>
      </c>
      <c r="I328" s="58">
        <f t="shared" si="4"/>
        <v>-3.3508270218235341E-3</v>
      </c>
      <c r="J328" s="58">
        <f>H328/'סכום נכסי הקרן'!$C$41</f>
        <v>-1.1237974623083432E-5</v>
      </c>
    </row>
    <row r="329" spans="1:10">
      <c r="A329" t="s">
        <v>3150</v>
      </c>
      <c r="B329" t="s">
        <v>3151</v>
      </c>
      <c r="C329" t="s">
        <v>1858</v>
      </c>
      <c r="D329" t="s">
        <v>104</v>
      </c>
      <c r="E329" s="68">
        <v>45197</v>
      </c>
      <c r="F329" s="57">
        <v>132335.81</v>
      </c>
      <c r="G329" s="57">
        <v>-4.7613339999999997</v>
      </c>
      <c r="H329" s="57">
        <v>-6.3009499999999994</v>
      </c>
      <c r="I329" s="58">
        <f t="shared" si="4"/>
        <v>-1.9359074217563402E-2</v>
      </c>
      <c r="J329" s="58">
        <f>H329/'סכום נכסי הקרן'!$C$41</f>
        <v>-6.4926295319467416E-5</v>
      </c>
    </row>
    <row r="330" spans="1:10" s="70" customFormat="1">
      <c r="A330" s="59" t="s">
        <v>1862</v>
      </c>
      <c r="B330" s="123" t="s">
        <v>3259</v>
      </c>
      <c r="C330" s="123" t="s">
        <v>3259</v>
      </c>
      <c r="D330" s="123" t="s">
        <v>3259</v>
      </c>
      <c r="E330" s="123" t="s">
        <v>3259</v>
      </c>
      <c r="F330" s="123" t="s">
        <v>3259</v>
      </c>
      <c r="G330" s="123" t="s">
        <v>3259</v>
      </c>
      <c r="H330" s="61">
        <f>SUM(H331:H333)</f>
        <v>3.2301119320000007</v>
      </c>
      <c r="I330" s="60">
        <f t="shared" ref="I330:I347" si="5">H330/$H$9</f>
        <v>9.9242140665495096E-3</v>
      </c>
      <c r="J330" s="60">
        <f>H330/'סכום נכסי הקרן'!$C$41</f>
        <v>3.3283743120000559E-5</v>
      </c>
    </row>
    <row r="331" spans="1:10">
      <c r="A331" t="s">
        <v>3152</v>
      </c>
      <c r="B331" t="s">
        <v>3153</v>
      </c>
      <c r="C331" t="s">
        <v>1858</v>
      </c>
      <c r="D331" t="s">
        <v>98</v>
      </c>
      <c r="E331" s="68">
        <v>45280</v>
      </c>
      <c r="F331" s="57">
        <v>98957.7</v>
      </c>
      <c r="G331" s="57">
        <v>0.80555399999999999</v>
      </c>
      <c r="H331" s="57">
        <v>0.79715771099999999</v>
      </c>
      <c r="I331" s="58">
        <f t="shared" si="5"/>
        <v>2.4491918346204872E-3</v>
      </c>
      <c r="J331" s="58">
        <f>H331/'סכום נכסי הקרן'!$C$41</f>
        <v>8.2140783470074617E-6</v>
      </c>
    </row>
    <row r="332" spans="1:10">
      <c r="A332" t="s">
        <v>3154</v>
      </c>
      <c r="B332" t="s">
        <v>3155</v>
      </c>
      <c r="C332" t="s">
        <v>1858</v>
      </c>
      <c r="D332" t="s">
        <v>98</v>
      </c>
      <c r="E332" s="68">
        <v>45280</v>
      </c>
      <c r="F332" s="57">
        <v>197915.4</v>
      </c>
      <c r="G332" s="57">
        <v>0.78289699999999995</v>
      </c>
      <c r="H332" s="57">
        <v>1.5494737290000002</v>
      </c>
      <c r="I332" s="58">
        <f t="shared" si="5"/>
        <v>4.7606117994708303E-3</v>
      </c>
      <c r="J332" s="58">
        <f>H332/'סכום נכסי הקרן'!$C$41</f>
        <v>1.5966098591293447E-5</v>
      </c>
    </row>
    <row r="333" spans="1:10">
      <c r="A333" t="s">
        <v>3156</v>
      </c>
      <c r="B333" t="s">
        <v>3157</v>
      </c>
      <c r="C333" t="s">
        <v>1858</v>
      </c>
      <c r="D333" t="s">
        <v>98</v>
      </c>
      <c r="E333" s="68">
        <v>45279</v>
      </c>
      <c r="F333" s="57">
        <v>197915.4</v>
      </c>
      <c r="G333" s="57">
        <v>0.44639299999999998</v>
      </c>
      <c r="H333" s="57">
        <v>0.88348049200000012</v>
      </c>
      <c r="I333" s="58">
        <f t="shared" si="5"/>
        <v>2.7144104324581904E-3</v>
      </c>
      <c r="J333" s="58">
        <f>H333/'סכום נכסי הקרן'!$C$41</f>
        <v>9.1035661816996454E-6</v>
      </c>
    </row>
    <row r="334" spans="1:10" s="70" customFormat="1">
      <c r="A334" s="59" t="s">
        <v>3158</v>
      </c>
      <c r="B334" s="123" t="s">
        <v>3259</v>
      </c>
      <c r="C334" s="123" t="s">
        <v>3259</v>
      </c>
      <c r="D334" s="123" t="s">
        <v>3259</v>
      </c>
      <c r="E334" s="123" t="s">
        <v>3259</v>
      </c>
      <c r="F334" s="123" t="s">
        <v>3259</v>
      </c>
      <c r="G334" s="123" t="s">
        <v>3259</v>
      </c>
      <c r="H334" s="61">
        <f>H335+H343</f>
        <v>123.97702167799999</v>
      </c>
      <c r="I334" s="60">
        <f t="shared" si="5"/>
        <v>0.38090769867033841</v>
      </c>
      <c r="J334" s="60">
        <f>H334/'סכום נכסי הקרן'!$C$41</f>
        <v>1.2774849383495887E-3</v>
      </c>
    </row>
    <row r="335" spans="1:10" s="70" customFormat="1">
      <c r="A335" s="59" t="s">
        <v>1855</v>
      </c>
      <c r="B335" s="123" t="s">
        <v>3259</v>
      </c>
      <c r="C335" s="123" t="s">
        <v>3259</v>
      </c>
      <c r="D335" s="123" t="s">
        <v>3259</v>
      </c>
      <c r="E335" s="123" t="s">
        <v>3259</v>
      </c>
      <c r="F335" s="123" t="s">
        <v>3259</v>
      </c>
      <c r="G335" s="123" t="s">
        <v>3259</v>
      </c>
      <c r="H335" s="61">
        <f>SUM(H336:H342)</f>
        <v>100.20627318099999</v>
      </c>
      <c r="I335" s="60">
        <f t="shared" si="5"/>
        <v>0.30787431729761577</v>
      </c>
      <c r="J335" s="60">
        <f>H335/'סכום נכסי הקרן'!$C$41</f>
        <v>1.0325462169058369E-3</v>
      </c>
    </row>
    <row r="336" spans="1:10">
      <c r="A336" t="s">
        <v>3159</v>
      </c>
      <c r="B336" t="s">
        <v>3160</v>
      </c>
      <c r="C336" t="s">
        <v>1858</v>
      </c>
      <c r="D336" t="s">
        <v>100</v>
      </c>
      <c r="E336" s="68">
        <v>45068</v>
      </c>
      <c r="F336" s="57">
        <v>27948.312292999999</v>
      </c>
      <c r="G336" s="57">
        <v>14.887363000000001</v>
      </c>
      <c r="H336" s="57">
        <v>4.1607666600000002</v>
      </c>
      <c r="I336" s="58">
        <f t="shared" si="5"/>
        <v>1.2783562887009641E-2</v>
      </c>
      <c r="J336" s="58">
        <f>H336/'סכום נכסי הקרן'!$C$41</f>
        <v>4.2873402411152937E-5</v>
      </c>
    </row>
    <row r="337" spans="1:10">
      <c r="A337" t="s">
        <v>3161</v>
      </c>
      <c r="B337" t="s">
        <v>3162</v>
      </c>
      <c r="C337" t="s">
        <v>1858</v>
      </c>
      <c r="D337" t="s">
        <v>100</v>
      </c>
      <c r="E337" s="68">
        <v>44972</v>
      </c>
      <c r="F337" s="57">
        <v>277694.279737</v>
      </c>
      <c r="G337" s="57">
        <v>6.601216</v>
      </c>
      <c r="H337" s="57">
        <v>18.331198594</v>
      </c>
      <c r="I337" s="58">
        <f t="shared" si="5"/>
        <v>5.6320877657835708E-2</v>
      </c>
      <c r="J337" s="58">
        <f>H337/'סכום נכסי הקרן'!$C$41</f>
        <v>1.8888847133747292E-4</v>
      </c>
    </row>
    <row r="338" spans="1:10">
      <c r="A338" t="s">
        <v>3161</v>
      </c>
      <c r="B338" t="s">
        <v>3163</v>
      </c>
      <c r="C338" t="s">
        <v>1858</v>
      </c>
      <c r="D338" t="s">
        <v>100</v>
      </c>
      <c r="E338" s="68">
        <v>45069</v>
      </c>
      <c r="F338" s="57">
        <v>220412.70931099998</v>
      </c>
      <c r="G338" s="57">
        <v>12.757655</v>
      </c>
      <c r="H338" s="57">
        <v>28.119492375</v>
      </c>
      <c r="I338" s="58">
        <f t="shared" si="5"/>
        <v>8.6394486521529812E-2</v>
      </c>
      <c r="J338" s="58">
        <f>H338/'סכום נכסי הקרן'!$C$41</f>
        <v>2.8974908008677457E-4</v>
      </c>
    </row>
    <row r="339" spans="1:10">
      <c r="A339" t="s">
        <v>3161</v>
      </c>
      <c r="B339" t="s">
        <v>3164</v>
      </c>
      <c r="C339" t="s">
        <v>1858</v>
      </c>
      <c r="D339" t="s">
        <v>100</v>
      </c>
      <c r="E339" s="68">
        <v>45153</v>
      </c>
      <c r="F339" s="57">
        <v>295566.82419399999</v>
      </c>
      <c r="G339" s="57">
        <v>5.9078999999999997</v>
      </c>
      <c r="H339" s="57">
        <v>17.461791157</v>
      </c>
      <c r="I339" s="58">
        <f t="shared" si="5"/>
        <v>5.3649705358708659E-2</v>
      </c>
      <c r="J339" s="58">
        <f>H339/'סכום נכסי הקרן'!$C$41</f>
        <v>1.7992991683258027E-4</v>
      </c>
    </row>
    <row r="340" spans="1:10">
      <c r="A340" t="s">
        <v>3165</v>
      </c>
      <c r="B340" t="s">
        <v>3166</v>
      </c>
      <c r="C340" t="s">
        <v>1858</v>
      </c>
      <c r="D340" t="s">
        <v>100</v>
      </c>
      <c r="E340" s="68">
        <v>45126</v>
      </c>
      <c r="F340" s="57">
        <v>37662.984718</v>
      </c>
      <c r="G340" s="57">
        <v>-7.2860750000000003</v>
      </c>
      <c r="H340" s="57">
        <v>-2.7441533380000003</v>
      </c>
      <c r="I340" s="58">
        <f t="shared" si="5"/>
        <v>-8.4311521492340617E-3</v>
      </c>
      <c r="J340" s="58">
        <f>H340/'סכום נכסי הקרן'!$C$41</f>
        <v>-2.8276325002561567E-5</v>
      </c>
    </row>
    <row r="341" spans="1:10">
      <c r="A341" t="s">
        <v>3167</v>
      </c>
      <c r="B341" t="s">
        <v>3168</v>
      </c>
      <c r="C341" t="s">
        <v>1858</v>
      </c>
      <c r="D341" t="s">
        <v>168</v>
      </c>
      <c r="E341" s="68">
        <v>45082</v>
      </c>
      <c r="F341" s="57">
        <v>72187.826545000004</v>
      </c>
      <c r="G341" s="57">
        <v>7.888477</v>
      </c>
      <c r="H341" s="57">
        <v>5.6945202929999992</v>
      </c>
      <c r="I341" s="58">
        <f t="shared" si="5"/>
        <v>1.7495876175117702E-2</v>
      </c>
      <c r="J341" s="58">
        <f>H341/'סכום נכסי הקרן'!$C$41</f>
        <v>5.8677517873656841E-5</v>
      </c>
    </row>
    <row r="342" spans="1:10">
      <c r="A342" t="s">
        <v>3167</v>
      </c>
      <c r="B342" t="s">
        <v>3169</v>
      </c>
      <c r="C342" t="s">
        <v>1858</v>
      </c>
      <c r="D342" t="s">
        <v>168</v>
      </c>
      <c r="E342" s="68">
        <v>44972</v>
      </c>
      <c r="F342" s="57">
        <v>138330.33614299999</v>
      </c>
      <c r="G342" s="57">
        <v>21.096354000000002</v>
      </c>
      <c r="H342" s="57">
        <v>29.18265744</v>
      </c>
      <c r="I342" s="58">
        <f t="shared" si="5"/>
        <v>8.9660960846648333E-2</v>
      </c>
      <c r="J342" s="58">
        <f>H342/'סכום נכסי הקרן'!$C$41</f>
        <v>3.0070415336676108E-4</v>
      </c>
    </row>
    <row r="343" spans="1:10" s="70" customFormat="1">
      <c r="A343" s="59" t="s">
        <v>1862</v>
      </c>
      <c r="B343" s="123" t="s">
        <v>3259</v>
      </c>
      <c r="C343" s="123" t="s">
        <v>3259</v>
      </c>
      <c r="D343" s="123" t="s">
        <v>3259</v>
      </c>
      <c r="E343" s="123" t="s">
        <v>3259</v>
      </c>
      <c r="F343" s="123" t="s">
        <v>3259</v>
      </c>
      <c r="G343" s="123" t="s">
        <v>3259</v>
      </c>
      <c r="H343" s="61">
        <f>SUM(H344:H345)</f>
        <v>23.770748497</v>
      </c>
      <c r="I343" s="60">
        <f t="shared" si="5"/>
        <v>7.3033381372722639E-2</v>
      </c>
      <c r="J343" s="60">
        <f>H343/'סכום נכסי הקרן'!$C$41</f>
        <v>2.4493872144375184E-4</v>
      </c>
    </row>
    <row r="344" spans="1:10">
      <c r="A344" t="s">
        <v>3170</v>
      </c>
      <c r="B344">
        <v>10001064</v>
      </c>
      <c r="C344" t="s">
        <v>1858</v>
      </c>
      <c r="D344" t="s">
        <v>100</v>
      </c>
      <c r="E344" s="68">
        <v>45195</v>
      </c>
      <c r="F344" s="57">
        <v>249192.42424299999</v>
      </c>
      <c r="G344" s="57">
        <v>6.3506020000000003</v>
      </c>
      <c r="H344" s="57">
        <v>15.825219996</v>
      </c>
      <c r="I344" s="58">
        <f t="shared" si="5"/>
        <v>4.8621494919310962E-2</v>
      </c>
      <c r="J344" s="58">
        <f>H344/'סכום נכסי הקרן'!$C$41</f>
        <v>1.6306634824206459E-4</v>
      </c>
    </row>
    <row r="345" spans="1:10">
      <c r="A345" t="s">
        <v>3170</v>
      </c>
      <c r="B345" t="s">
        <v>3171</v>
      </c>
      <c r="C345" t="s">
        <v>1858</v>
      </c>
      <c r="D345" t="s">
        <v>100</v>
      </c>
      <c r="E345" s="68">
        <v>45252</v>
      </c>
      <c r="F345" s="57">
        <v>166732.922616</v>
      </c>
      <c r="G345" s="57">
        <v>4.7654230000000002</v>
      </c>
      <c r="H345" s="57">
        <v>7.9455285009999992</v>
      </c>
      <c r="I345" s="58">
        <f t="shared" si="5"/>
        <v>2.4411886453411673E-2</v>
      </c>
      <c r="J345" s="58">
        <f>H345/'סכום נכסי הקרן'!$C$41</f>
        <v>8.1872373201687237E-5</v>
      </c>
    </row>
    <row r="346" spans="1:10">
      <c r="A346" s="59" t="s">
        <v>810</v>
      </c>
      <c r="B346" s="109" t="s">
        <v>3259</v>
      </c>
      <c r="C346" s="109" t="s">
        <v>3259</v>
      </c>
      <c r="D346" s="109" t="s">
        <v>3259</v>
      </c>
      <c r="E346" s="109" t="s">
        <v>3259</v>
      </c>
      <c r="F346" s="61">
        <v>0</v>
      </c>
      <c r="G346" s="109" t="s">
        <v>3259</v>
      </c>
      <c r="H346" s="61">
        <v>0</v>
      </c>
      <c r="I346" s="60">
        <f t="shared" si="5"/>
        <v>0</v>
      </c>
      <c r="J346" s="60">
        <f>H346/'סכום נכסי הקרן'!$C$41</f>
        <v>0</v>
      </c>
    </row>
    <row r="347" spans="1:10">
      <c r="A347" t="s">
        <v>177</v>
      </c>
      <c r="B347" t="s">
        <v>177</v>
      </c>
      <c r="C347" t="s">
        <v>177</v>
      </c>
      <c r="D347" t="s">
        <v>177</v>
      </c>
      <c r="E347" s="109" t="s">
        <v>3259</v>
      </c>
      <c r="F347" s="57">
        <v>0</v>
      </c>
      <c r="G347" s="57">
        <v>0</v>
      </c>
      <c r="H347" s="57">
        <v>0</v>
      </c>
      <c r="I347" s="58">
        <f t="shared" si="5"/>
        <v>0</v>
      </c>
      <c r="J347" s="58">
        <f>H347/'סכום נכסי הקרן'!$C$41</f>
        <v>0</v>
      </c>
    </row>
    <row r="348" spans="1:10">
      <c r="A348" t="s">
        <v>185</v>
      </c>
      <c r="B348" s="109" t="s">
        <v>3259</v>
      </c>
      <c r="C348" s="109" t="s">
        <v>3259</v>
      </c>
      <c r="D348" s="109" t="s">
        <v>3259</v>
      </c>
      <c r="E348" s="109" t="s">
        <v>3259</v>
      </c>
      <c r="F348" s="109" t="s">
        <v>3259</v>
      </c>
      <c r="G348" s="109" t="s">
        <v>3259</v>
      </c>
      <c r="H348" s="109" t="s">
        <v>3259</v>
      </c>
      <c r="I348" s="109" t="s">
        <v>3259</v>
      </c>
      <c r="J348" s="109" t="s">
        <v>3259</v>
      </c>
    </row>
    <row r="349" spans="1:10">
      <c r="A349" t="s">
        <v>294</v>
      </c>
      <c r="B349" s="109" t="s">
        <v>3259</v>
      </c>
      <c r="C349" s="109" t="s">
        <v>3259</v>
      </c>
      <c r="D349" s="109" t="s">
        <v>3259</v>
      </c>
      <c r="E349" s="109" t="s">
        <v>3259</v>
      </c>
      <c r="F349" s="109" t="s">
        <v>3259</v>
      </c>
      <c r="G349" s="109" t="s">
        <v>3259</v>
      </c>
      <c r="H349" s="109" t="s">
        <v>3259</v>
      </c>
      <c r="I349" s="109" t="s">
        <v>3259</v>
      </c>
      <c r="J349" s="109" t="s">
        <v>3259</v>
      </c>
    </row>
    <row r="350" spans="1:10">
      <c r="A350" t="s">
        <v>295</v>
      </c>
      <c r="B350" s="109" t="s">
        <v>3259</v>
      </c>
      <c r="C350" s="109" t="s">
        <v>3259</v>
      </c>
      <c r="D350" s="109" t="s">
        <v>3259</v>
      </c>
      <c r="E350" s="109" t="s">
        <v>3259</v>
      </c>
      <c r="F350" s="109" t="s">
        <v>3259</v>
      </c>
      <c r="G350" s="109" t="s">
        <v>3259</v>
      </c>
      <c r="H350" s="109" t="s">
        <v>3259</v>
      </c>
      <c r="I350" s="109" t="s">
        <v>3259</v>
      </c>
      <c r="J350" s="109" t="s">
        <v>3259</v>
      </c>
    </row>
    <row r="351" spans="1:10">
      <c r="A351" t="s">
        <v>296</v>
      </c>
      <c r="B351" s="109" t="s">
        <v>3259</v>
      </c>
      <c r="C351" s="109" t="s">
        <v>3259</v>
      </c>
      <c r="D351" s="109" t="s">
        <v>3259</v>
      </c>
      <c r="E351" s="109" t="s">
        <v>3259</v>
      </c>
      <c r="F351" s="109" t="s">
        <v>3259</v>
      </c>
      <c r="G351" s="109" t="s">
        <v>3259</v>
      </c>
      <c r="H351" s="109" t="s">
        <v>3259</v>
      </c>
      <c r="I351" s="109" t="s">
        <v>3259</v>
      </c>
      <c r="J351" s="109" t="s">
        <v>3259</v>
      </c>
    </row>
    <row r="352" spans="1:10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P1:P8 P10:P1048576 A1:O1048576 Q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48" width="9.140625" style="14" hidden="1"/>
    <col min="49" max="52" width="0" style="14" hidden="1"/>
    <col min="53" max="16384" width="9.140625" style="14" hidden="1"/>
  </cols>
  <sheetData>
    <row r="1" spans="1:21">
      <c r="A1" s="2" t="s">
        <v>0</v>
      </c>
      <c r="B1" s="64" t="s">
        <v>3258</v>
      </c>
    </row>
    <row r="2" spans="1:21">
      <c r="A2" s="2" t="s">
        <v>1</v>
      </c>
      <c r="B2" s="10" t="s">
        <v>2529</v>
      </c>
    </row>
    <row r="3" spans="1:21">
      <c r="A3" s="2" t="s">
        <v>2</v>
      </c>
      <c r="B3" s="65" t="s">
        <v>2530</v>
      </c>
    </row>
    <row r="4" spans="1:21">
      <c r="A4" s="2" t="s">
        <v>3</v>
      </c>
      <c r="B4" s="66" t="s">
        <v>165</v>
      </c>
    </row>
    <row r="5" spans="1:21" ht="18.75">
      <c r="A5" s="84" t="s">
        <v>124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21" s="16" customFormat="1">
      <c r="A6" s="34" t="s">
        <v>92</v>
      </c>
      <c r="B6" s="35" t="s">
        <v>46</v>
      </c>
      <c r="C6" s="35" t="s">
        <v>115</v>
      </c>
      <c r="D6" s="35" t="s">
        <v>48</v>
      </c>
      <c r="E6" s="35" t="s">
        <v>49</v>
      </c>
      <c r="F6" s="35" t="s">
        <v>67</v>
      </c>
      <c r="G6" s="35" t="s">
        <v>68</v>
      </c>
      <c r="H6" s="35" t="s">
        <v>50</v>
      </c>
      <c r="I6" s="35" t="s">
        <v>51</v>
      </c>
      <c r="J6" s="35" t="s">
        <v>52</v>
      </c>
      <c r="K6" s="35" t="s">
        <v>155</v>
      </c>
      <c r="L6" s="35" t="s">
        <v>156</v>
      </c>
      <c r="M6" s="35" t="s">
        <v>5</v>
      </c>
      <c r="N6" s="35" t="s">
        <v>69</v>
      </c>
      <c r="O6" s="35" t="s">
        <v>54</v>
      </c>
      <c r="P6" s="36" t="s">
        <v>151</v>
      </c>
      <c r="Q6" s="14"/>
      <c r="R6" s="14"/>
      <c r="S6" s="14"/>
      <c r="T6" s="14"/>
      <c r="U6" s="14"/>
    </row>
    <row r="7" spans="1:21" s="16" customFormat="1">
      <c r="A7" s="101" t="s">
        <v>3259</v>
      </c>
      <c r="B7" s="102" t="s">
        <v>3259</v>
      </c>
      <c r="C7" s="102" t="s">
        <v>3259</v>
      </c>
      <c r="D7" s="102" t="s">
        <v>3259</v>
      </c>
      <c r="E7" s="102" t="s">
        <v>3259</v>
      </c>
      <c r="F7" s="17" t="s">
        <v>70</v>
      </c>
      <c r="G7" s="17" t="s">
        <v>71</v>
      </c>
      <c r="H7" s="102" t="s">
        <v>3259</v>
      </c>
      <c r="I7" s="17" t="s">
        <v>7</v>
      </c>
      <c r="J7" s="17" t="s">
        <v>7</v>
      </c>
      <c r="K7" s="17" t="s">
        <v>152</v>
      </c>
      <c r="L7" s="102" t="s">
        <v>3259</v>
      </c>
      <c r="M7" s="17" t="s">
        <v>6</v>
      </c>
      <c r="N7" s="17" t="s">
        <v>7</v>
      </c>
      <c r="O7" s="22" t="s">
        <v>7</v>
      </c>
      <c r="P7" s="31" t="s">
        <v>7</v>
      </c>
      <c r="Q7" s="14"/>
      <c r="R7" s="14"/>
      <c r="S7" s="14"/>
      <c r="T7" s="14"/>
      <c r="U7" s="14"/>
    </row>
    <row r="8" spans="1:21" s="18" customFormat="1" ht="20.25">
      <c r="A8" s="103" t="s">
        <v>3259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25" t="s">
        <v>75</v>
      </c>
      <c r="P8" s="25" t="s">
        <v>76</v>
      </c>
      <c r="Q8" s="14"/>
      <c r="R8" s="14"/>
      <c r="S8" s="14"/>
      <c r="T8" s="14"/>
      <c r="U8" s="14"/>
    </row>
    <row r="9" spans="1:21" s="18" customFormat="1" ht="20.25">
      <c r="A9" s="19" t="s">
        <v>116</v>
      </c>
      <c r="B9" s="104" t="s">
        <v>3259</v>
      </c>
      <c r="C9" s="104" t="s">
        <v>3259</v>
      </c>
      <c r="D9" s="104" t="s">
        <v>3259</v>
      </c>
      <c r="E9" s="104" t="s">
        <v>3259</v>
      </c>
      <c r="F9" s="104" t="s">
        <v>3259</v>
      </c>
      <c r="G9" s="104" t="s">
        <v>3259</v>
      </c>
      <c r="H9" s="104" t="s">
        <v>3259</v>
      </c>
      <c r="I9" s="104" t="s">
        <v>3259</v>
      </c>
      <c r="J9" s="104" t="s">
        <v>3259</v>
      </c>
      <c r="K9" s="55">
        <v>0</v>
      </c>
      <c r="L9" s="104" t="s">
        <v>3259</v>
      </c>
      <c r="M9" s="55">
        <v>0</v>
      </c>
      <c r="N9" s="104" t="s">
        <v>3259</v>
      </c>
      <c r="O9" s="56">
        <v>0</v>
      </c>
      <c r="P9" s="56">
        <v>0</v>
      </c>
      <c r="Q9" s="14"/>
      <c r="R9" s="14"/>
      <c r="S9" s="14"/>
      <c r="T9" s="14"/>
      <c r="U9" s="14"/>
    </row>
    <row r="10" spans="1:21">
      <c r="A10" s="59" t="s">
        <v>172</v>
      </c>
      <c r="B10" s="108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61">
        <v>0</v>
      </c>
      <c r="H10" s="109" t="s">
        <v>3259</v>
      </c>
      <c r="I10" s="109" t="s">
        <v>3259</v>
      </c>
      <c r="J10" s="60">
        <v>0</v>
      </c>
      <c r="K10" s="61">
        <v>0</v>
      </c>
      <c r="L10" s="109" t="s">
        <v>3259</v>
      </c>
      <c r="M10" s="61">
        <v>0</v>
      </c>
      <c r="N10" s="109" t="s">
        <v>3259</v>
      </c>
      <c r="O10" s="60">
        <v>0</v>
      </c>
      <c r="P10" s="60">
        <v>0</v>
      </c>
    </row>
    <row r="11" spans="1:21">
      <c r="A11" s="59" t="s">
        <v>1881</v>
      </c>
      <c r="B11" s="108" t="s">
        <v>3259</v>
      </c>
      <c r="C11" s="109" t="s">
        <v>3259</v>
      </c>
      <c r="D11" s="109" t="s">
        <v>3259</v>
      </c>
      <c r="E11" s="109" t="s">
        <v>3259</v>
      </c>
      <c r="F11" s="109" t="s">
        <v>3259</v>
      </c>
      <c r="G11" s="61">
        <v>0</v>
      </c>
      <c r="H11" s="109" t="s">
        <v>3259</v>
      </c>
      <c r="I11" s="109" t="s">
        <v>3259</v>
      </c>
      <c r="J11" s="60">
        <v>0</v>
      </c>
      <c r="K11" s="61">
        <v>0</v>
      </c>
      <c r="L11" s="109" t="s">
        <v>3259</v>
      </c>
      <c r="M11" s="61">
        <v>0</v>
      </c>
      <c r="N11" s="109" t="s">
        <v>3259</v>
      </c>
      <c r="O11" s="60">
        <v>0</v>
      </c>
      <c r="P11" s="60">
        <v>0</v>
      </c>
    </row>
    <row r="12" spans="1:21">
      <c r="A12" t="s">
        <v>177</v>
      </c>
      <c r="B12" t="s">
        <v>177</v>
      </c>
      <c r="C12" s="109" t="s">
        <v>3259</v>
      </c>
      <c r="D12" t="s">
        <v>177</v>
      </c>
      <c r="E12" s="109" t="s">
        <v>3259</v>
      </c>
      <c r="F12" s="109" t="s">
        <v>3259</v>
      </c>
      <c r="G12" s="57">
        <v>0</v>
      </c>
      <c r="H12" t="s">
        <v>177</v>
      </c>
      <c r="I12" s="58">
        <v>0</v>
      </c>
      <c r="J12" s="58">
        <v>0</v>
      </c>
      <c r="K12" s="57">
        <v>0</v>
      </c>
      <c r="L12" s="57">
        <v>0</v>
      </c>
      <c r="M12" s="57">
        <v>0</v>
      </c>
      <c r="N12" s="58">
        <v>0</v>
      </c>
      <c r="O12" s="58">
        <v>0</v>
      </c>
      <c r="P12" s="58">
        <v>0</v>
      </c>
    </row>
    <row r="13" spans="1:21">
      <c r="A13" s="59" t="s">
        <v>1882</v>
      </c>
      <c r="B13" s="108" t="s">
        <v>3259</v>
      </c>
      <c r="C13" s="109" t="s">
        <v>3259</v>
      </c>
      <c r="D13" s="109" t="s">
        <v>3259</v>
      </c>
      <c r="E13" s="109" t="s">
        <v>3259</v>
      </c>
      <c r="F13" s="109" t="s">
        <v>3259</v>
      </c>
      <c r="G13" s="61">
        <v>0</v>
      </c>
      <c r="H13" s="109" t="s">
        <v>3259</v>
      </c>
      <c r="I13" s="109" t="s">
        <v>3259</v>
      </c>
      <c r="J13" s="60">
        <v>0</v>
      </c>
      <c r="K13" s="61">
        <v>0</v>
      </c>
      <c r="L13" s="109" t="s">
        <v>3259</v>
      </c>
      <c r="M13" s="61">
        <v>0</v>
      </c>
      <c r="N13" s="109" t="s">
        <v>3259</v>
      </c>
      <c r="O13" s="60">
        <v>0</v>
      </c>
      <c r="P13" s="60">
        <v>0</v>
      </c>
    </row>
    <row r="14" spans="1:21">
      <c r="A14" t="s">
        <v>177</v>
      </c>
      <c r="B14" t="s">
        <v>177</v>
      </c>
      <c r="C14" s="109" t="s">
        <v>3259</v>
      </c>
      <c r="D14" t="s">
        <v>177</v>
      </c>
      <c r="E14" s="109" t="s">
        <v>3259</v>
      </c>
      <c r="F14" s="109" t="s">
        <v>3259</v>
      </c>
      <c r="G14" s="57">
        <v>0</v>
      </c>
      <c r="H14" t="s">
        <v>177</v>
      </c>
      <c r="I14" s="58">
        <v>0</v>
      </c>
      <c r="J14" s="58">
        <v>0</v>
      </c>
      <c r="K14" s="57">
        <v>0</v>
      </c>
      <c r="L14" s="57">
        <v>0</v>
      </c>
      <c r="M14" s="57">
        <v>0</v>
      </c>
      <c r="N14" s="58">
        <v>0</v>
      </c>
      <c r="O14" s="58">
        <v>0</v>
      </c>
      <c r="P14" s="58">
        <v>0</v>
      </c>
    </row>
    <row r="15" spans="1:21">
      <c r="A15" s="59" t="s">
        <v>1883</v>
      </c>
      <c r="B15" s="108" t="s">
        <v>3259</v>
      </c>
      <c r="C15" s="109" t="s">
        <v>3259</v>
      </c>
      <c r="D15" s="109" t="s">
        <v>3259</v>
      </c>
      <c r="E15" s="109" t="s">
        <v>3259</v>
      </c>
      <c r="F15" s="109" t="s">
        <v>3259</v>
      </c>
      <c r="G15" s="61">
        <v>0</v>
      </c>
      <c r="H15" s="109" t="s">
        <v>3259</v>
      </c>
      <c r="I15" s="109" t="s">
        <v>3259</v>
      </c>
      <c r="J15" s="60">
        <v>0</v>
      </c>
      <c r="K15" s="61">
        <v>0</v>
      </c>
      <c r="L15" s="109" t="s">
        <v>3259</v>
      </c>
      <c r="M15" s="61">
        <v>0</v>
      </c>
      <c r="N15" s="109" t="s">
        <v>3259</v>
      </c>
      <c r="O15" s="60">
        <v>0</v>
      </c>
      <c r="P15" s="60">
        <v>0</v>
      </c>
    </row>
    <row r="16" spans="1:21">
      <c r="A16" s="59" t="s">
        <v>1884</v>
      </c>
      <c r="B16" s="108" t="s">
        <v>3259</v>
      </c>
      <c r="C16" s="109" t="s">
        <v>3259</v>
      </c>
      <c r="D16" s="109" t="s">
        <v>3259</v>
      </c>
      <c r="E16" s="109" t="s">
        <v>3259</v>
      </c>
      <c r="F16" s="109" t="s">
        <v>3259</v>
      </c>
      <c r="G16" s="61">
        <v>0</v>
      </c>
      <c r="H16" s="109" t="s">
        <v>3259</v>
      </c>
      <c r="I16" s="109" t="s">
        <v>3259</v>
      </c>
      <c r="J16" s="60">
        <v>0</v>
      </c>
      <c r="K16" s="61">
        <v>0</v>
      </c>
      <c r="L16" s="109" t="s">
        <v>3259</v>
      </c>
      <c r="M16" s="61">
        <v>0</v>
      </c>
      <c r="N16" s="109" t="s">
        <v>3259</v>
      </c>
      <c r="O16" s="60">
        <v>0</v>
      </c>
      <c r="P16" s="60">
        <v>0</v>
      </c>
    </row>
    <row r="17" spans="1:16">
      <c r="A17" t="s">
        <v>177</v>
      </c>
      <c r="B17" t="s">
        <v>177</v>
      </c>
      <c r="C17" s="109" t="s">
        <v>3259</v>
      </c>
      <c r="D17" t="s">
        <v>177</v>
      </c>
      <c r="E17" s="109" t="s">
        <v>3259</v>
      </c>
      <c r="F17" s="109" t="s">
        <v>3259</v>
      </c>
      <c r="G17" s="57">
        <v>0</v>
      </c>
      <c r="H17" t="s">
        <v>177</v>
      </c>
      <c r="I17" s="58">
        <v>0</v>
      </c>
      <c r="J17" s="58">
        <v>0</v>
      </c>
      <c r="K17" s="57">
        <v>0</v>
      </c>
      <c r="L17" s="57">
        <v>0</v>
      </c>
      <c r="M17" s="57">
        <v>0</v>
      </c>
      <c r="N17" s="58">
        <v>0</v>
      </c>
      <c r="O17" s="58">
        <v>0</v>
      </c>
      <c r="P17" s="58">
        <v>0</v>
      </c>
    </row>
    <row r="18" spans="1:16">
      <c r="A18" s="59" t="s">
        <v>1885</v>
      </c>
      <c r="B18" s="108" t="s">
        <v>3259</v>
      </c>
      <c r="C18" s="109" t="s">
        <v>3259</v>
      </c>
      <c r="D18" s="109" t="s">
        <v>3259</v>
      </c>
      <c r="E18" s="109" t="s">
        <v>3259</v>
      </c>
      <c r="F18" s="109" t="s">
        <v>3259</v>
      </c>
      <c r="G18" s="61">
        <v>0</v>
      </c>
      <c r="H18" s="109" t="s">
        <v>3259</v>
      </c>
      <c r="I18" s="109" t="s">
        <v>3259</v>
      </c>
      <c r="J18" s="60">
        <v>0</v>
      </c>
      <c r="K18" s="61">
        <v>0</v>
      </c>
      <c r="L18" s="109" t="s">
        <v>3259</v>
      </c>
      <c r="M18" s="61">
        <v>0</v>
      </c>
      <c r="N18" s="109" t="s">
        <v>3259</v>
      </c>
      <c r="O18" s="60">
        <v>0</v>
      </c>
      <c r="P18" s="60">
        <v>0</v>
      </c>
    </row>
    <row r="19" spans="1:16">
      <c r="A19" t="s">
        <v>177</v>
      </c>
      <c r="B19" t="s">
        <v>177</v>
      </c>
      <c r="C19" s="109" t="s">
        <v>3259</v>
      </c>
      <c r="D19" t="s">
        <v>177</v>
      </c>
      <c r="E19" s="109" t="s">
        <v>3259</v>
      </c>
      <c r="F19" s="109" t="s">
        <v>3259</v>
      </c>
      <c r="G19" s="57">
        <v>0</v>
      </c>
      <c r="H19" t="s">
        <v>177</v>
      </c>
      <c r="I19" s="58">
        <v>0</v>
      </c>
      <c r="J19" s="58">
        <v>0</v>
      </c>
      <c r="K19" s="57">
        <v>0</v>
      </c>
      <c r="L19" s="57">
        <v>0</v>
      </c>
      <c r="M19" s="57">
        <v>0</v>
      </c>
      <c r="N19" s="58">
        <v>0</v>
      </c>
      <c r="O19" s="58">
        <v>0</v>
      </c>
      <c r="P19" s="58">
        <v>0</v>
      </c>
    </row>
    <row r="20" spans="1:16">
      <c r="A20" s="59" t="s">
        <v>1886</v>
      </c>
      <c r="B20" s="108" t="s">
        <v>3259</v>
      </c>
      <c r="C20" s="109" t="s">
        <v>3259</v>
      </c>
      <c r="D20" s="109" t="s">
        <v>3259</v>
      </c>
      <c r="E20" s="109" t="s">
        <v>3259</v>
      </c>
      <c r="F20" s="109" t="s">
        <v>3259</v>
      </c>
      <c r="G20" s="61">
        <v>0</v>
      </c>
      <c r="H20" s="109" t="s">
        <v>3259</v>
      </c>
      <c r="I20" s="109" t="s">
        <v>3259</v>
      </c>
      <c r="J20" s="60">
        <v>0</v>
      </c>
      <c r="K20" s="61">
        <v>0</v>
      </c>
      <c r="L20" s="109" t="s">
        <v>3259</v>
      </c>
      <c r="M20" s="61">
        <v>0</v>
      </c>
      <c r="N20" s="109" t="s">
        <v>3259</v>
      </c>
      <c r="O20" s="60">
        <v>0</v>
      </c>
      <c r="P20" s="60">
        <v>0</v>
      </c>
    </row>
    <row r="21" spans="1:16">
      <c r="A21" t="s">
        <v>177</v>
      </c>
      <c r="B21" t="s">
        <v>177</v>
      </c>
      <c r="C21" s="109" t="s">
        <v>3259</v>
      </c>
      <c r="D21" t="s">
        <v>177</v>
      </c>
      <c r="E21" s="109" t="s">
        <v>3259</v>
      </c>
      <c r="F21" s="109" t="s">
        <v>3259</v>
      </c>
      <c r="G21" s="57">
        <v>0</v>
      </c>
      <c r="H21" t="s">
        <v>177</v>
      </c>
      <c r="I21" s="58">
        <v>0</v>
      </c>
      <c r="J21" s="58">
        <v>0</v>
      </c>
      <c r="K21" s="57">
        <v>0</v>
      </c>
      <c r="L21" s="57">
        <v>0</v>
      </c>
      <c r="M21" s="57">
        <v>0</v>
      </c>
      <c r="N21" s="58">
        <v>0</v>
      </c>
      <c r="O21" s="58">
        <v>0</v>
      </c>
      <c r="P21" s="58">
        <v>0</v>
      </c>
    </row>
    <row r="22" spans="1:16">
      <c r="A22" s="59" t="s">
        <v>1887</v>
      </c>
      <c r="B22" s="108" t="s">
        <v>3259</v>
      </c>
      <c r="C22" s="109" t="s">
        <v>3259</v>
      </c>
      <c r="D22" s="109" t="s">
        <v>3259</v>
      </c>
      <c r="E22" s="109" t="s">
        <v>3259</v>
      </c>
      <c r="F22" s="109" t="s">
        <v>3259</v>
      </c>
      <c r="G22" s="61">
        <v>0</v>
      </c>
      <c r="H22" s="109" t="s">
        <v>3259</v>
      </c>
      <c r="I22" s="109" t="s">
        <v>3259</v>
      </c>
      <c r="J22" s="60">
        <v>0</v>
      </c>
      <c r="K22" s="61">
        <v>0</v>
      </c>
      <c r="L22" s="109" t="s">
        <v>3259</v>
      </c>
      <c r="M22" s="61">
        <v>0</v>
      </c>
      <c r="N22" s="109" t="s">
        <v>3259</v>
      </c>
      <c r="O22" s="60">
        <v>0</v>
      </c>
      <c r="P22" s="60">
        <v>0</v>
      </c>
    </row>
    <row r="23" spans="1:16">
      <c r="A23" t="s">
        <v>177</v>
      </c>
      <c r="B23" t="s">
        <v>177</v>
      </c>
      <c r="C23" s="109" t="s">
        <v>3259</v>
      </c>
      <c r="D23" t="s">
        <v>177</v>
      </c>
      <c r="E23" s="109" t="s">
        <v>3259</v>
      </c>
      <c r="F23" s="109" t="s">
        <v>3259</v>
      </c>
      <c r="G23" s="57">
        <v>0</v>
      </c>
      <c r="H23" t="s">
        <v>177</v>
      </c>
      <c r="I23" s="58">
        <v>0</v>
      </c>
      <c r="J23" s="58">
        <v>0</v>
      </c>
      <c r="K23" s="57">
        <v>0</v>
      </c>
      <c r="L23" s="57">
        <v>0</v>
      </c>
      <c r="M23" s="57">
        <v>0</v>
      </c>
      <c r="N23" s="58">
        <v>0</v>
      </c>
      <c r="O23" s="58">
        <v>0</v>
      </c>
      <c r="P23" s="58">
        <v>0</v>
      </c>
    </row>
    <row r="24" spans="1:16">
      <c r="A24" s="59" t="s">
        <v>183</v>
      </c>
      <c r="B24" s="108" t="s">
        <v>3259</v>
      </c>
      <c r="C24" s="109" t="s">
        <v>3259</v>
      </c>
      <c r="D24" s="109" t="s">
        <v>3259</v>
      </c>
      <c r="E24" s="109" t="s">
        <v>3259</v>
      </c>
      <c r="F24" s="109" t="s">
        <v>3259</v>
      </c>
      <c r="G24" s="61">
        <v>0</v>
      </c>
      <c r="H24" s="109" t="s">
        <v>3259</v>
      </c>
      <c r="I24" s="109" t="s">
        <v>3259</v>
      </c>
      <c r="J24" s="60">
        <v>0</v>
      </c>
      <c r="K24" s="61">
        <v>0</v>
      </c>
      <c r="L24" s="109" t="s">
        <v>3259</v>
      </c>
      <c r="M24" s="61">
        <v>0</v>
      </c>
      <c r="N24" s="109" t="s">
        <v>3259</v>
      </c>
      <c r="O24" s="60">
        <v>0</v>
      </c>
      <c r="P24" s="60">
        <v>0</v>
      </c>
    </row>
    <row r="25" spans="1:16">
      <c r="A25" s="59" t="s">
        <v>1881</v>
      </c>
      <c r="B25" s="108" t="s">
        <v>3259</v>
      </c>
      <c r="C25" s="109" t="s">
        <v>3259</v>
      </c>
      <c r="D25" s="109" t="s">
        <v>3259</v>
      </c>
      <c r="E25" s="109" t="s">
        <v>3259</v>
      </c>
      <c r="F25" s="109" t="s">
        <v>3259</v>
      </c>
      <c r="G25" s="61">
        <v>0</v>
      </c>
      <c r="H25" s="109" t="s">
        <v>3259</v>
      </c>
      <c r="I25" s="109" t="s">
        <v>3259</v>
      </c>
      <c r="J25" s="60">
        <v>0</v>
      </c>
      <c r="K25" s="61">
        <v>0</v>
      </c>
      <c r="L25" s="109" t="s">
        <v>3259</v>
      </c>
      <c r="M25" s="61">
        <v>0</v>
      </c>
      <c r="N25" s="109" t="s">
        <v>3259</v>
      </c>
      <c r="O25" s="60">
        <v>0</v>
      </c>
      <c r="P25" s="60">
        <v>0</v>
      </c>
    </row>
    <row r="26" spans="1:16">
      <c r="A26" t="s">
        <v>177</v>
      </c>
      <c r="B26" t="s">
        <v>177</v>
      </c>
      <c r="C26" s="109" t="s">
        <v>3259</v>
      </c>
      <c r="D26" t="s">
        <v>177</v>
      </c>
      <c r="E26" s="109" t="s">
        <v>3259</v>
      </c>
      <c r="F26" s="109" t="s">
        <v>3259</v>
      </c>
      <c r="G26" s="57">
        <v>0</v>
      </c>
      <c r="H26" t="s">
        <v>177</v>
      </c>
      <c r="I26" s="58">
        <v>0</v>
      </c>
      <c r="J26" s="58">
        <v>0</v>
      </c>
      <c r="K26" s="57">
        <v>0</v>
      </c>
      <c r="L26" s="57">
        <v>0</v>
      </c>
      <c r="M26" s="57">
        <v>0</v>
      </c>
      <c r="N26" s="58">
        <v>0</v>
      </c>
      <c r="O26" s="58">
        <v>0</v>
      </c>
      <c r="P26" s="58">
        <v>0</v>
      </c>
    </row>
    <row r="27" spans="1:16">
      <c r="A27" s="59" t="s">
        <v>1882</v>
      </c>
      <c r="B27" s="108" t="s">
        <v>3259</v>
      </c>
      <c r="C27" s="109" t="s">
        <v>3259</v>
      </c>
      <c r="D27" s="109" t="s">
        <v>3259</v>
      </c>
      <c r="E27" s="109" t="s">
        <v>3259</v>
      </c>
      <c r="F27" s="109" t="s">
        <v>3259</v>
      </c>
      <c r="G27" s="61">
        <v>0</v>
      </c>
      <c r="H27" s="109" t="s">
        <v>3259</v>
      </c>
      <c r="I27" s="109" t="s">
        <v>3259</v>
      </c>
      <c r="J27" s="60">
        <v>0</v>
      </c>
      <c r="K27" s="61">
        <v>0</v>
      </c>
      <c r="L27" s="109" t="s">
        <v>3259</v>
      </c>
      <c r="M27" s="61">
        <v>0</v>
      </c>
      <c r="N27" s="109" t="s">
        <v>3259</v>
      </c>
      <c r="O27" s="60">
        <v>0</v>
      </c>
      <c r="P27" s="60">
        <v>0</v>
      </c>
    </row>
    <row r="28" spans="1:16">
      <c r="A28" t="s">
        <v>177</v>
      </c>
      <c r="B28" t="s">
        <v>177</v>
      </c>
      <c r="C28" s="109" t="s">
        <v>3259</v>
      </c>
      <c r="D28" t="s">
        <v>177</v>
      </c>
      <c r="E28" s="109" t="s">
        <v>3259</v>
      </c>
      <c r="F28" s="109" t="s">
        <v>3259</v>
      </c>
      <c r="G28" s="57">
        <v>0</v>
      </c>
      <c r="H28" t="s">
        <v>177</v>
      </c>
      <c r="I28" s="58">
        <v>0</v>
      </c>
      <c r="J28" s="58">
        <v>0</v>
      </c>
      <c r="K28" s="57">
        <v>0</v>
      </c>
      <c r="L28" s="57">
        <v>0</v>
      </c>
      <c r="M28" s="57">
        <v>0</v>
      </c>
      <c r="N28" s="58">
        <v>0</v>
      </c>
      <c r="O28" s="58">
        <v>0</v>
      </c>
      <c r="P28" s="58">
        <v>0</v>
      </c>
    </row>
    <row r="29" spans="1:16">
      <c r="A29" s="59" t="s">
        <v>1883</v>
      </c>
      <c r="B29" s="108" t="s">
        <v>3259</v>
      </c>
      <c r="C29" s="109" t="s">
        <v>3259</v>
      </c>
      <c r="D29" s="109" t="s">
        <v>3259</v>
      </c>
      <c r="E29" s="109" t="s">
        <v>3259</v>
      </c>
      <c r="F29" s="109" t="s">
        <v>3259</v>
      </c>
      <c r="G29" s="61">
        <v>0</v>
      </c>
      <c r="H29" s="109" t="s">
        <v>3259</v>
      </c>
      <c r="I29" s="109" t="s">
        <v>3259</v>
      </c>
      <c r="J29" s="60">
        <v>0</v>
      </c>
      <c r="K29" s="61">
        <v>0</v>
      </c>
      <c r="L29" s="109" t="s">
        <v>3259</v>
      </c>
      <c r="M29" s="61">
        <v>0</v>
      </c>
      <c r="N29" s="109" t="s">
        <v>3259</v>
      </c>
      <c r="O29" s="60">
        <v>0</v>
      </c>
      <c r="P29" s="60">
        <v>0</v>
      </c>
    </row>
    <row r="30" spans="1:16">
      <c r="A30" s="59" t="s">
        <v>1884</v>
      </c>
      <c r="B30" s="108" t="s">
        <v>3259</v>
      </c>
      <c r="C30" s="109" t="s">
        <v>3259</v>
      </c>
      <c r="D30" s="109" t="s">
        <v>3259</v>
      </c>
      <c r="E30" s="109" t="s">
        <v>3259</v>
      </c>
      <c r="F30" s="109" t="s">
        <v>3259</v>
      </c>
      <c r="G30" s="61">
        <v>0</v>
      </c>
      <c r="H30" s="109" t="s">
        <v>3259</v>
      </c>
      <c r="I30" s="109" t="s">
        <v>3259</v>
      </c>
      <c r="J30" s="60">
        <v>0</v>
      </c>
      <c r="K30" s="61">
        <v>0</v>
      </c>
      <c r="L30" s="109" t="s">
        <v>3259</v>
      </c>
      <c r="M30" s="61">
        <v>0</v>
      </c>
      <c r="N30" s="109" t="s">
        <v>3259</v>
      </c>
      <c r="O30" s="60">
        <v>0</v>
      </c>
      <c r="P30" s="60">
        <v>0</v>
      </c>
    </row>
    <row r="31" spans="1:16">
      <c r="A31" t="s">
        <v>177</v>
      </c>
      <c r="B31" t="s">
        <v>177</v>
      </c>
      <c r="C31" s="109" t="s">
        <v>3259</v>
      </c>
      <c r="D31" t="s">
        <v>177</v>
      </c>
      <c r="E31" s="109" t="s">
        <v>3259</v>
      </c>
      <c r="F31" s="109" t="s">
        <v>3259</v>
      </c>
      <c r="G31" s="57">
        <v>0</v>
      </c>
      <c r="H31" t="s">
        <v>177</v>
      </c>
      <c r="I31" s="58">
        <v>0</v>
      </c>
      <c r="J31" s="58">
        <v>0</v>
      </c>
      <c r="K31" s="57">
        <v>0</v>
      </c>
      <c r="L31" s="57">
        <v>0</v>
      </c>
      <c r="M31" s="57">
        <v>0</v>
      </c>
      <c r="N31" s="58">
        <v>0</v>
      </c>
      <c r="O31" s="58">
        <v>0</v>
      </c>
      <c r="P31" s="58">
        <v>0</v>
      </c>
    </row>
    <row r="32" spans="1:16">
      <c r="A32" s="59" t="s">
        <v>1885</v>
      </c>
      <c r="B32" s="108" t="s">
        <v>3259</v>
      </c>
      <c r="C32" s="109" t="s">
        <v>3259</v>
      </c>
      <c r="D32" s="109" t="s">
        <v>3259</v>
      </c>
      <c r="E32" s="109" t="s">
        <v>3259</v>
      </c>
      <c r="F32" s="109" t="s">
        <v>3259</v>
      </c>
      <c r="G32" s="61">
        <v>0</v>
      </c>
      <c r="H32" s="109" t="s">
        <v>3259</v>
      </c>
      <c r="I32" s="109" t="s">
        <v>3259</v>
      </c>
      <c r="J32" s="60">
        <v>0</v>
      </c>
      <c r="K32" s="61">
        <v>0</v>
      </c>
      <c r="L32" s="109" t="s">
        <v>3259</v>
      </c>
      <c r="M32" s="61">
        <v>0</v>
      </c>
      <c r="N32" s="109" t="s">
        <v>3259</v>
      </c>
      <c r="O32" s="60">
        <v>0</v>
      </c>
      <c r="P32" s="60">
        <v>0</v>
      </c>
    </row>
    <row r="33" spans="1:16">
      <c r="A33" t="s">
        <v>177</v>
      </c>
      <c r="B33" t="s">
        <v>177</v>
      </c>
      <c r="C33" s="109" t="s">
        <v>3259</v>
      </c>
      <c r="D33" t="s">
        <v>177</v>
      </c>
      <c r="E33" s="109" t="s">
        <v>3259</v>
      </c>
      <c r="F33" s="109" t="s">
        <v>3259</v>
      </c>
      <c r="G33" s="57">
        <v>0</v>
      </c>
      <c r="H33" t="s">
        <v>177</v>
      </c>
      <c r="I33" s="58">
        <v>0</v>
      </c>
      <c r="J33" s="58">
        <v>0</v>
      </c>
      <c r="K33" s="57">
        <v>0</v>
      </c>
      <c r="L33" s="57">
        <v>0</v>
      </c>
      <c r="M33" s="57">
        <v>0</v>
      </c>
      <c r="N33" s="58">
        <v>0</v>
      </c>
      <c r="O33" s="58">
        <v>0</v>
      </c>
      <c r="P33" s="58">
        <v>0</v>
      </c>
    </row>
    <row r="34" spans="1:16">
      <c r="A34" s="59" t="s">
        <v>1886</v>
      </c>
      <c r="B34" s="108" t="s">
        <v>3259</v>
      </c>
      <c r="C34" s="109" t="s">
        <v>3259</v>
      </c>
      <c r="D34" s="109" t="s">
        <v>3259</v>
      </c>
      <c r="E34" s="109" t="s">
        <v>3259</v>
      </c>
      <c r="F34" s="109" t="s">
        <v>3259</v>
      </c>
      <c r="G34" s="61">
        <v>0</v>
      </c>
      <c r="H34" s="109" t="s">
        <v>3259</v>
      </c>
      <c r="I34" s="109" t="s">
        <v>3259</v>
      </c>
      <c r="J34" s="60">
        <v>0</v>
      </c>
      <c r="K34" s="61">
        <v>0</v>
      </c>
      <c r="L34" s="109" t="s">
        <v>3259</v>
      </c>
      <c r="M34" s="61">
        <v>0</v>
      </c>
      <c r="N34" s="109" t="s">
        <v>3259</v>
      </c>
      <c r="O34" s="60">
        <v>0</v>
      </c>
      <c r="P34" s="60">
        <v>0</v>
      </c>
    </row>
    <row r="35" spans="1:16">
      <c r="A35" t="s">
        <v>177</v>
      </c>
      <c r="B35" t="s">
        <v>177</v>
      </c>
      <c r="C35" s="109" t="s">
        <v>3259</v>
      </c>
      <c r="D35" t="s">
        <v>177</v>
      </c>
      <c r="E35" s="109" t="s">
        <v>3259</v>
      </c>
      <c r="F35" s="109" t="s">
        <v>3259</v>
      </c>
      <c r="G35" s="57">
        <v>0</v>
      </c>
      <c r="H35" t="s">
        <v>177</v>
      </c>
      <c r="I35" s="58">
        <v>0</v>
      </c>
      <c r="J35" s="58">
        <v>0</v>
      </c>
      <c r="K35" s="57">
        <v>0</v>
      </c>
      <c r="L35" s="57">
        <v>0</v>
      </c>
      <c r="M35" s="57">
        <v>0</v>
      </c>
      <c r="N35" s="58">
        <v>0</v>
      </c>
      <c r="O35" s="58">
        <v>0</v>
      </c>
      <c r="P35" s="58">
        <v>0</v>
      </c>
    </row>
    <row r="36" spans="1:16">
      <c r="A36" s="59" t="s">
        <v>1887</v>
      </c>
      <c r="B36" s="108" t="s">
        <v>3259</v>
      </c>
      <c r="C36" s="109" t="s">
        <v>3259</v>
      </c>
      <c r="D36" s="109" t="s">
        <v>3259</v>
      </c>
      <c r="E36" s="109" t="s">
        <v>3259</v>
      </c>
      <c r="F36" s="109" t="s">
        <v>3259</v>
      </c>
      <c r="G36" s="61">
        <v>0</v>
      </c>
      <c r="H36" s="109" t="s">
        <v>3259</v>
      </c>
      <c r="I36" s="109" t="s">
        <v>3259</v>
      </c>
      <c r="J36" s="60">
        <v>0</v>
      </c>
      <c r="K36" s="61">
        <v>0</v>
      </c>
      <c r="L36" s="109" t="s">
        <v>3259</v>
      </c>
      <c r="M36" s="61">
        <v>0</v>
      </c>
      <c r="N36" s="109" t="s">
        <v>3259</v>
      </c>
      <c r="O36" s="60">
        <v>0</v>
      </c>
      <c r="P36" s="60">
        <v>0</v>
      </c>
    </row>
    <row r="37" spans="1:16">
      <c r="A37" t="s">
        <v>177</v>
      </c>
      <c r="B37" t="s">
        <v>177</v>
      </c>
      <c r="C37" s="109" t="s">
        <v>3259</v>
      </c>
      <c r="D37" t="s">
        <v>177</v>
      </c>
      <c r="E37" s="109" t="s">
        <v>3259</v>
      </c>
      <c r="F37" s="109" t="s">
        <v>3259</v>
      </c>
      <c r="G37" s="57">
        <v>0</v>
      </c>
      <c r="H37" t="s">
        <v>177</v>
      </c>
      <c r="I37" s="58">
        <v>0</v>
      </c>
      <c r="J37" s="58">
        <v>0</v>
      </c>
      <c r="K37" s="57">
        <v>0</v>
      </c>
      <c r="L37" s="57">
        <v>0</v>
      </c>
      <c r="M37" s="57">
        <v>0</v>
      </c>
      <c r="N37" s="58">
        <v>0</v>
      </c>
      <c r="O37" s="58">
        <v>0</v>
      </c>
      <c r="P37" s="58">
        <v>0</v>
      </c>
    </row>
    <row r="38" spans="1:16">
      <c r="A38" t="s">
        <v>185</v>
      </c>
      <c r="B38" s="108" t="s">
        <v>3259</v>
      </c>
      <c r="C38" s="109" t="s">
        <v>3259</v>
      </c>
      <c r="D38" s="109" t="s">
        <v>3259</v>
      </c>
      <c r="E38" s="109" t="s">
        <v>3259</v>
      </c>
      <c r="F38" s="109" t="s">
        <v>3259</v>
      </c>
      <c r="G38" s="109" t="s">
        <v>3259</v>
      </c>
      <c r="H38" s="109" t="s">
        <v>3259</v>
      </c>
      <c r="I38" s="109" t="s">
        <v>3259</v>
      </c>
      <c r="J38" s="109" t="s">
        <v>3259</v>
      </c>
      <c r="K38" s="109" t="s">
        <v>3259</v>
      </c>
      <c r="L38" s="109" t="s">
        <v>3259</v>
      </c>
      <c r="M38" s="109" t="s">
        <v>3259</v>
      </c>
      <c r="N38" s="109" t="s">
        <v>3259</v>
      </c>
      <c r="O38" s="109" t="s">
        <v>3259</v>
      </c>
      <c r="P38" s="109" t="s">
        <v>3259</v>
      </c>
    </row>
    <row r="39" spans="1:16">
      <c r="A39" t="s">
        <v>294</v>
      </c>
      <c r="B39" s="108" t="s">
        <v>3259</v>
      </c>
      <c r="C39" s="109" t="s">
        <v>3259</v>
      </c>
      <c r="D39" s="109" t="s">
        <v>3259</v>
      </c>
      <c r="E39" s="109" t="s">
        <v>3259</v>
      </c>
      <c r="F39" s="109" t="s">
        <v>3259</v>
      </c>
      <c r="G39" s="109" t="s">
        <v>3259</v>
      </c>
      <c r="H39" s="109" t="s">
        <v>3259</v>
      </c>
      <c r="I39" s="109" t="s">
        <v>3259</v>
      </c>
      <c r="J39" s="109" t="s">
        <v>3259</v>
      </c>
      <c r="K39" s="109" t="s">
        <v>3259</v>
      </c>
      <c r="L39" s="109" t="s">
        <v>3259</v>
      </c>
      <c r="M39" s="109" t="s">
        <v>3259</v>
      </c>
      <c r="N39" s="109" t="s">
        <v>3259</v>
      </c>
      <c r="O39" s="109" t="s">
        <v>3259</v>
      </c>
      <c r="P39" s="109" t="s">
        <v>3259</v>
      </c>
    </row>
    <row r="40" spans="1:16">
      <c r="A40" t="s">
        <v>295</v>
      </c>
      <c r="B40" s="108" t="s">
        <v>3259</v>
      </c>
      <c r="C40" s="109" t="s">
        <v>3259</v>
      </c>
      <c r="D40" s="109" t="s">
        <v>3259</v>
      </c>
      <c r="E40" s="109" t="s">
        <v>3259</v>
      </c>
      <c r="F40" s="109" t="s">
        <v>3259</v>
      </c>
      <c r="G40" s="109" t="s">
        <v>3259</v>
      </c>
      <c r="H40" s="109" t="s">
        <v>3259</v>
      </c>
      <c r="I40" s="109" t="s">
        <v>3259</v>
      </c>
      <c r="J40" s="109" t="s">
        <v>3259</v>
      </c>
      <c r="K40" s="109" t="s">
        <v>3259</v>
      </c>
      <c r="L40" s="109" t="s">
        <v>3259</v>
      </c>
      <c r="M40" s="109" t="s">
        <v>3259</v>
      </c>
      <c r="N40" s="109" t="s">
        <v>3259</v>
      </c>
      <c r="O40" s="109" t="s">
        <v>3259</v>
      </c>
      <c r="P40" s="109" t="s">
        <v>3259</v>
      </c>
    </row>
    <row r="41" spans="1:16">
      <c r="A41" t="s">
        <v>296</v>
      </c>
      <c r="B41" s="108" t="s">
        <v>3259</v>
      </c>
      <c r="C41" s="109" t="s">
        <v>3259</v>
      </c>
      <c r="D41" s="109" t="s">
        <v>3259</v>
      </c>
      <c r="E41" s="109" t="s">
        <v>3259</v>
      </c>
      <c r="F41" s="109" t="s">
        <v>3259</v>
      </c>
      <c r="G41" s="109" t="s">
        <v>3259</v>
      </c>
      <c r="H41" s="109" t="s">
        <v>3259</v>
      </c>
      <c r="I41" s="109" t="s">
        <v>3259</v>
      </c>
      <c r="J41" s="109" t="s">
        <v>3259</v>
      </c>
      <c r="K41" s="109" t="s">
        <v>3259</v>
      </c>
      <c r="L41" s="109" t="s">
        <v>3259</v>
      </c>
      <c r="M41" s="109" t="s">
        <v>3259</v>
      </c>
      <c r="N41" s="109" t="s">
        <v>3259</v>
      </c>
      <c r="O41" s="109" t="s">
        <v>3259</v>
      </c>
      <c r="P41" s="109" t="s">
        <v>3259</v>
      </c>
    </row>
    <row r="42" spans="1:16" hidden="1"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21">
      <c r="A1" s="2" t="s">
        <v>0</v>
      </c>
      <c r="B1" s="64" t="s">
        <v>3258</v>
      </c>
    </row>
    <row r="2" spans="1:21">
      <c r="A2" s="2" t="s">
        <v>1</v>
      </c>
      <c r="B2" s="10" t="s">
        <v>2529</v>
      </c>
    </row>
    <row r="3" spans="1:21">
      <c r="A3" s="2" t="s">
        <v>2</v>
      </c>
      <c r="B3" s="65" t="s">
        <v>2530</v>
      </c>
    </row>
    <row r="4" spans="1:21">
      <c r="A4" s="2" t="s">
        <v>3</v>
      </c>
      <c r="B4" s="66" t="s">
        <v>165</v>
      </c>
    </row>
    <row r="5" spans="1:21" s="16" customFormat="1">
      <c r="A5" s="34" t="s">
        <v>92</v>
      </c>
      <c r="B5" s="35" t="s">
        <v>125</v>
      </c>
      <c r="C5" s="35" t="s">
        <v>46</v>
      </c>
      <c r="D5" s="116" t="s">
        <v>47</v>
      </c>
      <c r="E5" s="116" t="s">
        <v>48</v>
      </c>
      <c r="F5" s="116" t="s">
        <v>67</v>
      </c>
      <c r="G5" s="116" t="s">
        <v>49</v>
      </c>
      <c r="H5" s="35" t="s">
        <v>68</v>
      </c>
      <c r="I5" s="35" t="s">
        <v>164</v>
      </c>
      <c r="J5" s="35" t="s">
        <v>50</v>
      </c>
      <c r="K5" s="37" t="s">
        <v>126</v>
      </c>
      <c r="L5" s="116" t="s">
        <v>52</v>
      </c>
      <c r="M5" s="35" t="s">
        <v>155</v>
      </c>
      <c r="N5" s="35" t="s">
        <v>156</v>
      </c>
      <c r="O5" s="35" t="s">
        <v>5</v>
      </c>
      <c r="P5" s="35" t="s">
        <v>54</v>
      </c>
      <c r="Q5" s="36" t="s">
        <v>151</v>
      </c>
      <c r="R5" s="14"/>
      <c r="S5" s="14"/>
      <c r="T5" s="14"/>
      <c r="U5" s="14"/>
    </row>
    <row r="6" spans="1:21" s="16" customFormat="1">
      <c r="A6" s="101" t="s">
        <v>3259</v>
      </c>
      <c r="B6" s="124" t="s">
        <v>3259</v>
      </c>
      <c r="C6" s="102" t="s">
        <v>3259</v>
      </c>
      <c r="D6" s="102" t="s">
        <v>3259</v>
      </c>
      <c r="E6" s="102" t="s">
        <v>3259</v>
      </c>
      <c r="F6" s="17" t="s">
        <v>70</v>
      </c>
      <c r="G6" s="102" t="s">
        <v>3259</v>
      </c>
      <c r="H6" s="17" t="s">
        <v>71</v>
      </c>
      <c r="I6" s="102" t="s">
        <v>3259</v>
      </c>
      <c r="J6" s="102" t="s">
        <v>3259</v>
      </c>
      <c r="K6" s="17" t="s">
        <v>7</v>
      </c>
      <c r="L6" s="17" t="s">
        <v>7</v>
      </c>
      <c r="M6" s="17" t="s">
        <v>152</v>
      </c>
      <c r="N6" s="102" t="s">
        <v>3259</v>
      </c>
      <c r="O6" s="17" t="s">
        <v>153</v>
      </c>
      <c r="P6" s="22" t="s">
        <v>7</v>
      </c>
      <c r="Q6" s="31" t="s">
        <v>7</v>
      </c>
      <c r="R6" s="14"/>
      <c r="S6" s="14"/>
      <c r="T6" s="14"/>
      <c r="U6" s="14"/>
    </row>
    <row r="7" spans="1:21" s="18" customFormat="1" ht="20.25">
      <c r="A7" s="103" t="s">
        <v>3259</v>
      </c>
      <c r="B7" s="15" t="s">
        <v>8</v>
      </c>
      <c r="C7" s="15" t="s">
        <v>9</v>
      </c>
      <c r="D7" s="15" t="s">
        <v>56</v>
      </c>
      <c r="E7" s="15" t="s">
        <v>57</v>
      </c>
      <c r="F7" s="6" t="s">
        <v>58</v>
      </c>
      <c r="G7" s="6" t="s">
        <v>59</v>
      </c>
      <c r="H7" s="6" t="s">
        <v>60</v>
      </c>
      <c r="I7" s="104" t="s">
        <v>3259</v>
      </c>
      <c r="J7" s="6" t="s">
        <v>61</v>
      </c>
      <c r="K7" s="6" t="s">
        <v>62</v>
      </c>
      <c r="L7" s="6" t="s">
        <v>63</v>
      </c>
      <c r="M7" s="25" t="s">
        <v>72</v>
      </c>
      <c r="N7" s="25" t="s">
        <v>73</v>
      </c>
      <c r="O7" s="25" t="s">
        <v>74</v>
      </c>
      <c r="P7" s="25" t="s">
        <v>75</v>
      </c>
      <c r="Q7" s="25" t="s">
        <v>76</v>
      </c>
      <c r="R7" s="14"/>
      <c r="S7" s="14"/>
      <c r="T7" s="14"/>
      <c r="U7" s="14"/>
    </row>
    <row r="8" spans="1:21" s="18" customFormat="1" ht="20.25">
      <c r="A8" s="19" t="s">
        <v>128</v>
      </c>
      <c r="B8" s="119" t="s">
        <v>3259</v>
      </c>
      <c r="C8" s="119" t="s">
        <v>3259</v>
      </c>
      <c r="D8" s="119" t="s">
        <v>3259</v>
      </c>
      <c r="E8" s="119" t="s">
        <v>3259</v>
      </c>
      <c r="F8" s="119" t="s">
        <v>3259</v>
      </c>
      <c r="G8" s="119" t="s">
        <v>3259</v>
      </c>
      <c r="H8" s="74">
        <v>4.24</v>
      </c>
      <c r="I8" s="119" t="s">
        <v>3259</v>
      </c>
      <c r="J8" s="119" t="s">
        <v>3259</v>
      </c>
      <c r="K8" s="119" t="s">
        <v>3259</v>
      </c>
      <c r="L8" s="75">
        <v>5.6300000000000003E-2</v>
      </c>
      <c r="M8" s="74">
        <v>20441.04</v>
      </c>
      <c r="N8" s="104" t="s">
        <v>3259</v>
      </c>
      <c r="O8" s="74">
        <v>26.007566251027107</v>
      </c>
      <c r="P8" s="75">
        <v>1</v>
      </c>
      <c r="Q8" s="75">
        <v>2.9999999999999997E-4</v>
      </c>
      <c r="R8" s="14"/>
      <c r="S8" s="14"/>
      <c r="T8" s="14"/>
      <c r="U8" s="14"/>
    </row>
    <row r="9" spans="1:21">
      <c r="A9" s="76" t="s">
        <v>172</v>
      </c>
      <c r="B9" s="108" t="s">
        <v>3259</v>
      </c>
      <c r="C9" s="108" t="s">
        <v>3259</v>
      </c>
      <c r="D9" s="109" t="s">
        <v>3259</v>
      </c>
      <c r="E9" s="109" t="s">
        <v>3259</v>
      </c>
      <c r="F9" s="109" t="s">
        <v>3259</v>
      </c>
      <c r="G9" s="109" t="s">
        <v>3259</v>
      </c>
      <c r="H9" s="77">
        <v>5.27</v>
      </c>
      <c r="I9" s="109" t="s">
        <v>3259</v>
      </c>
      <c r="J9" s="109" t="s">
        <v>3259</v>
      </c>
      <c r="K9" s="109" t="s">
        <v>3259</v>
      </c>
      <c r="L9" s="78">
        <v>5.04E-2</v>
      </c>
      <c r="M9" s="77">
        <v>16926.03</v>
      </c>
      <c r="N9" s="109" t="s">
        <v>3259</v>
      </c>
      <c r="O9" s="77">
        <v>17.999291402054201</v>
      </c>
      <c r="P9" s="78">
        <v>0.69210000000000005</v>
      </c>
      <c r="Q9" s="78">
        <v>2.0000000000000001E-4</v>
      </c>
    </row>
    <row r="10" spans="1:21">
      <c r="A10" s="76" t="s">
        <v>2006</v>
      </c>
      <c r="B10" s="108" t="s">
        <v>3259</v>
      </c>
      <c r="C10" s="108" t="s">
        <v>3259</v>
      </c>
      <c r="D10" s="109" t="s">
        <v>3259</v>
      </c>
      <c r="E10" s="109" t="s">
        <v>3259</v>
      </c>
      <c r="F10" s="109" t="s">
        <v>3259</v>
      </c>
      <c r="G10" s="109" t="s">
        <v>3259</v>
      </c>
      <c r="H10" s="77">
        <v>0</v>
      </c>
      <c r="I10" s="109" t="s">
        <v>3259</v>
      </c>
      <c r="J10" s="109" t="s">
        <v>3259</v>
      </c>
      <c r="K10" s="109" t="s">
        <v>3259</v>
      </c>
      <c r="L10" s="78">
        <v>0</v>
      </c>
      <c r="M10" s="77">
        <v>0</v>
      </c>
      <c r="N10" s="109" t="s">
        <v>3259</v>
      </c>
      <c r="O10" s="77">
        <v>0</v>
      </c>
      <c r="P10" s="78">
        <v>0</v>
      </c>
      <c r="Q10" s="78">
        <v>0</v>
      </c>
    </row>
    <row r="11" spans="1:21">
      <c r="A11" t="s">
        <v>177</v>
      </c>
      <c r="B11" s="108" t="s">
        <v>3259</v>
      </c>
      <c r="C11" t="s">
        <v>177</v>
      </c>
      <c r="D11" s="109" t="s">
        <v>3259</v>
      </c>
      <c r="E11" t="s">
        <v>177</v>
      </c>
      <c r="F11" s="109" t="s">
        <v>3259</v>
      </c>
      <c r="G11" s="109" t="s">
        <v>3259</v>
      </c>
      <c r="H11" s="57">
        <v>0</v>
      </c>
      <c r="I11" t="s">
        <v>177</v>
      </c>
      <c r="J11" t="s">
        <v>177</v>
      </c>
      <c r="K11" s="58">
        <v>0</v>
      </c>
      <c r="L11" s="58">
        <v>0</v>
      </c>
      <c r="M11" s="57">
        <v>0</v>
      </c>
      <c r="N11" s="57">
        <v>0</v>
      </c>
      <c r="O11" s="57">
        <v>0</v>
      </c>
      <c r="P11" s="58">
        <v>0</v>
      </c>
      <c r="Q11" s="58">
        <v>0</v>
      </c>
    </row>
    <row r="12" spans="1:21">
      <c r="A12" s="76" t="s">
        <v>2007</v>
      </c>
      <c r="B12" s="108" t="s">
        <v>3259</v>
      </c>
      <c r="C12" s="108" t="s">
        <v>3259</v>
      </c>
      <c r="D12" s="109" t="s">
        <v>3259</v>
      </c>
      <c r="E12" s="109" t="s">
        <v>3259</v>
      </c>
      <c r="F12" s="109" t="s">
        <v>3259</v>
      </c>
      <c r="G12" s="109" t="s">
        <v>3259</v>
      </c>
      <c r="H12" s="77">
        <v>7.26</v>
      </c>
      <c r="I12" s="109" t="s">
        <v>3259</v>
      </c>
      <c r="J12" s="109" t="s">
        <v>3259</v>
      </c>
      <c r="K12" s="109" t="s">
        <v>3259</v>
      </c>
      <c r="L12" s="78">
        <v>4.99E-2</v>
      </c>
      <c r="M12" s="77">
        <v>3346.52</v>
      </c>
      <c r="N12" s="109" t="s">
        <v>3259</v>
      </c>
      <c r="O12" s="77">
        <v>3.5283963662478999</v>
      </c>
      <c r="P12" s="78">
        <v>0.13569999999999999</v>
      </c>
      <c r="Q12" s="78">
        <v>0</v>
      </c>
    </row>
    <row r="13" spans="1:21">
      <c r="A13" t="s">
        <v>3174</v>
      </c>
      <c r="B13" t="s">
        <v>2008</v>
      </c>
      <c r="C13" t="s">
        <v>2023</v>
      </c>
      <c r="D13" s="107" t="s">
        <v>3259</v>
      </c>
      <c r="E13" t="s">
        <v>3173</v>
      </c>
      <c r="F13" t="s">
        <v>2010</v>
      </c>
      <c r="G13" s="107" t="s">
        <v>3259</v>
      </c>
      <c r="H13" s="57">
        <v>6.81</v>
      </c>
      <c r="I13" t="s">
        <v>108</v>
      </c>
      <c r="J13" t="s">
        <v>98</v>
      </c>
      <c r="K13" s="58">
        <v>2.58E-2</v>
      </c>
      <c r="L13" s="58">
        <v>2.58E-2</v>
      </c>
      <c r="M13" s="57">
        <v>74.89</v>
      </c>
      <c r="N13" s="57">
        <v>114.1</v>
      </c>
      <c r="O13" s="57">
        <v>8.5449490000000003E-2</v>
      </c>
      <c r="P13" s="58">
        <v>3.3E-3</v>
      </c>
      <c r="Q13" s="58">
        <v>0</v>
      </c>
    </row>
    <row r="14" spans="1:21">
      <c r="A14" t="s">
        <v>3174</v>
      </c>
      <c r="B14" t="s">
        <v>2008</v>
      </c>
      <c r="C14" t="s">
        <v>2021</v>
      </c>
      <c r="D14" s="107" t="s">
        <v>3259</v>
      </c>
      <c r="E14" t="s">
        <v>3173</v>
      </c>
      <c r="F14" t="s">
        <v>2010</v>
      </c>
      <c r="G14" s="107" t="s">
        <v>3259</v>
      </c>
      <c r="H14" s="57">
        <v>7.26</v>
      </c>
      <c r="I14" t="s">
        <v>108</v>
      </c>
      <c r="J14" t="s">
        <v>98</v>
      </c>
      <c r="K14" s="58">
        <v>5.62E-2</v>
      </c>
      <c r="L14" s="58">
        <v>5.62E-2</v>
      </c>
      <c r="M14" s="57">
        <v>112.32</v>
      </c>
      <c r="N14" s="57">
        <v>114.79</v>
      </c>
      <c r="O14" s="57">
        <v>0.12893212800000001</v>
      </c>
      <c r="P14" s="58">
        <v>5.0000000000000001E-3</v>
      </c>
      <c r="Q14" s="58">
        <v>0</v>
      </c>
    </row>
    <row r="15" spans="1:21">
      <c r="A15" t="s">
        <v>3174</v>
      </c>
      <c r="B15" t="s">
        <v>2008</v>
      </c>
      <c r="C15" t="s">
        <v>2013</v>
      </c>
      <c r="D15" s="107" t="s">
        <v>3259</v>
      </c>
      <c r="E15" t="s">
        <v>3173</v>
      </c>
      <c r="F15" t="s">
        <v>2010</v>
      </c>
      <c r="G15" s="107" t="s">
        <v>3259</v>
      </c>
      <c r="H15" s="57">
        <v>5.33</v>
      </c>
      <c r="I15" t="s">
        <v>108</v>
      </c>
      <c r="J15" t="s">
        <v>98</v>
      </c>
      <c r="K15" s="58">
        <v>5.1200000000000002E-2</v>
      </c>
      <c r="L15" s="58">
        <v>5.1200000000000002E-2</v>
      </c>
      <c r="M15" s="57">
        <v>128.77000000000001</v>
      </c>
      <c r="N15" s="57">
        <v>96.79</v>
      </c>
      <c r="O15" s="57">
        <v>0.12463648300000001</v>
      </c>
      <c r="P15" s="58">
        <v>4.7999999999999996E-3</v>
      </c>
      <c r="Q15" s="58">
        <v>0</v>
      </c>
    </row>
    <row r="16" spans="1:21">
      <c r="A16" t="s">
        <v>3174</v>
      </c>
      <c r="B16" t="s">
        <v>2008</v>
      </c>
      <c r="C16" t="s">
        <v>2009</v>
      </c>
      <c r="D16" s="107" t="s">
        <v>3259</v>
      </c>
      <c r="E16" t="s">
        <v>3173</v>
      </c>
      <c r="F16" t="s">
        <v>2010</v>
      </c>
      <c r="G16" s="107" t="s">
        <v>3259</v>
      </c>
      <c r="H16" s="57">
        <v>7.63</v>
      </c>
      <c r="I16" t="s">
        <v>108</v>
      </c>
      <c r="J16" t="s">
        <v>98</v>
      </c>
      <c r="K16" s="58">
        <v>5.0799999999999998E-2</v>
      </c>
      <c r="L16" s="58">
        <v>5.0799999999999998E-2</v>
      </c>
      <c r="M16" s="57">
        <v>197</v>
      </c>
      <c r="N16" s="57">
        <v>98.9</v>
      </c>
      <c r="O16" s="57">
        <v>0.19483300000000001</v>
      </c>
      <c r="P16" s="58">
        <v>7.4999999999999997E-3</v>
      </c>
      <c r="Q16" s="58">
        <v>0</v>
      </c>
    </row>
    <row r="17" spans="1:17">
      <c r="A17" t="s">
        <v>3174</v>
      </c>
      <c r="B17" t="s">
        <v>2008</v>
      </c>
      <c r="C17" t="s">
        <v>2024</v>
      </c>
      <c r="D17" s="107" t="s">
        <v>3259</v>
      </c>
      <c r="E17" t="s">
        <v>3173</v>
      </c>
      <c r="F17" t="s">
        <v>2012</v>
      </c>
      <c r="G17" s="107" t="s">
        <v>3259</v>
      </c>
      <c r="H17" s="57">
        <v>5.88</v>
      </c>
      <c r="I17" t="s">
        <v>108</v>
      </c>
      <c r="J17" t="s">
        <v>98</v>
      </c>
      <c r="K17" s="58">
        <v>2.35E-2</v>
      </c>
      <c r="L17" s="58">
        <v>2.35E-2</v>
      </c>
      <c r="M17" s="57">
        <v>56.34</v>
      </c>
      <c r="N17" s="57">
        <v>114.91</v>
      </c>
      <c r="O17" s="57">
        <v>6.4740294000000004E-2</v>
      </c>
      <c r="P17" s="58">
        <v>2.5000000000000001E-3</v>
      </c>
      <c r="Q17" s="58">
        <v>0</v>
      </c>
    </row>
    <row r="18" spans="1:17">
      <c r="A18" t="s">
        <v>3174</v>
      </c>
      <c r="B18" t="s">
        <v>2008</v>
      </c>
      <c r="C18" t="s">
        <v>2022</v>
      </c>
      <c r="D18" s="107" t="s">
        <v>3259</v>
      </c>
      <c r="E18" t="s">
        <v>3173</v>
      </c>
      <c r="F18" t="s">
        <v>2012</v>
      </c>
      <c r="G18" s="107" t="s">
        <v>3259</v>
      </c>
      <c r="H18" s="57">
        <v>6.84</v>
      </c>
      <c r="I18" t="s">
        <v>108</v>
      </c>
      <c r="J18" t="s">
        <v>98</v>
      </c>
      <c r="K18" s="58">
        <v>4.4999999999999998E-2</v>
      </c>
      <c r="L18" s="58">
        <v>4.4999999999999998E-2</v>
      </c>
      <c r="M18" s="57">
        <v>84.15</v>
      </c>
      <c r="N18" s="57">
        <v>119.75</v>
      </c>
      <c r="O18" s="57">
        <v>0.100769625</v>
      </c>
      <c r="P18" s="58">
        <v>3.8999999999999998E-3</v>
      </c>
      <c r="Q18" s="58">
        <v>0</v>
      </c>
    </row>
    <row r="19" spans="1:17">
      <c r="A19" t="s">
        <v>3174</v>
      </c>
      <c r="B19" t="s">
        <v>2008</v>
      </c>
      <c r="C19" t="s">
        <v>2014</v>
      </c>
      <c r="D19" s="107" t="s">
        <v>3259</v>
      </c>
      <c r="E19" t="s">
        <v>3173</v>
      </c>
      <c r="F19" t="s">
        <v>2012</v>
      </c>
      <c r="G19" s="107" t="s">
        <v>3259</v>
      </c>
      <c r="H19" s="57">
        <v>4.49</v>
      </c>
      <c r="I19" t="s">
        <v>108</v>
      </c>
      <c r="J19" t="s">
        <v>98</v>
      </c>
      <c r="K19" s="58">
        <v>4.9799999999999997E-2</v>
      </c>
      <c r="L19" s="58">
        <v>4.9799999999999997E-2</v>
      </c>
      <c r="M19" s="57">
        <v>141.62</v>
      </c>
      <c r="N19" s="57">
        <v>95.69</v>
      </c>
      <c r="O19" s="57">
        <v>0.13551617799999999</v>
      </c>
      <c r="P19" s="58">
        <v>5.1999999999999998E-3</v>
      </c>
      <c r="Q19" s="58">
        <v>0</v>
      </c>
    </row>
    <row r="20" spans="1:17">
      <c r="A20" t="s">
        <v>3174</v>
      </c>
      <c r="B20" t="s">
        <v>2008</v>
      </c>
      <c r="C20" t="s">
        <v>2011</v>
      </c>
      <c r="D20" s="107" t="s">
        <v>3259</v>
      </c>
      <c r="E20" t="s">
        <v>3173</v>
      </c>
      <c r="F20" t="s">
        <v>2012</v>
      </c>
      <c r="G20" s="107" t="s">
        <v>3259</v>
      </c>
      <c r="H20" s="57">
        <v>6.94</v>
      </c>
      <c r="I20" t="s">
        <v>108</v>
      </c>
      <c r="J20" t="s">
        <v>98</v>
      </c>
      <c r="K20" s="58">
        <v>4.8500000000000001E-2</v>
      </c>
      <c r="L20" s="58">
        <v>4.8500000000000001E-2</v>
      </c>
      <c r="M20" s="57">
        <v>184.45</v>
      </c>
      <c r="N20" s="57">
        <v>100.21</v>
      </c>
      <c r="O20" s="57">
        <v>0.18483734499999999</v>
      </c>
      <c r="P20" s="58">
        <v>7.1000000000000004E-3</v>
      </c>
      <c r="Q20" s="58">
        <v>0</v>
      </c>
    </row>
    <row r="21" spans="1:17">
      <c r="A21" t="s">
        <v>3174</v>
      </c>
      <c r="B21" t="s">
        <v>2008</v>
      </c>
      <c r="C21" t="s">
        <v>2019</v>
      </c>
      <c r="D21" s="107" t="s">
        <v>3259</v>
      </c>
      <c r="E21" t="s">
        <v>3173</v>
      </c>
      <c r="F21" t="s">
        <v>2016</v>
      </c>
      <c r="G21" s="107" t="s">
        <v>3259</v>
      </c>
      <c r="H21" s="57">
        <v>7.09</v>
      </c>
      <c r="I21" t="s">
        <v>108</v>
      </c>
      <c r="J21" t="s">
        <v>98</v>
      </c>
      <c r="K21" s="58">
        <v>2.35E-2</v>
      </c>
      <c r="L21" s="58">
        <v>2.35E-2</v>
      </c>
      <c r="M21" s="57">
        <v>77.78</v>
      </c>
      <c r="N21" s="57">
        <v>115.96</v>
      </c>
      <c r="O21" s="57">
        <v>9.0193687999999994E-2</v>
      </c>
      <c r="P21" s="58">
        <v>3.5000000000000001E-3</v>
      </c>
      <c r="Q21" s="58">
        <v>0</v>
      </c>
    </row>
    <row r="22" spans="1:17">
      <c r="A22" t="s">
        <v>3174</v>
      </c>
      <c r="B22" t="s">
        <v>2008</v>
      </c>
      <c r="C22" t="s">
        <v>2017</v>
      </c>
      <c r="D22" s="107" t="s">
        <v>3259</v>
      </c>
      <c r="E22" t="s">
        <v>3173</v>
      </c>
      <c r="F22" t="s">
        <v>2016</v>
      </c>
      <c r="G22" s="107" t="s">
        <v>3259</v>
      </c>
      <c r="H22" s="57">
        <v>7.71</v>
      </c>
      <c r="I22" t="s">
        <v>108</v>
      </c>
      <c r="J22" t="s">
        <v>98</v>
      </c>
      <c r="K22" s="58">
        <v>5.0500000000000003E-2</v>
      </c>
      <c r="L22" s="58">
        <v>5.0500000000000003E-2</v>
      </c>
      <c r="M22" s="57">
        <v>107.73</v>
      </c>
      <c r="N22" s="57">
        <v>120.63</v>
      </c>
      <c r="O22" s="57">
        <v>0.12995469900000001</v>
      </c>
      <c r="P22" s="58">
        <v>5.0000000000000001E-3</v>
      </c>
      <c r="Q22" s="58">
        <v>0</v>
      </c>
    </row>
    <row r="23" spans="1:17">
      <c r="A23" t="s">
        <v>3174</v>
      </c>
      <c r="B23" t="s">
        <v>2008</v>
      </c>
      <c r="C23" t="s">
        <v>2018</v>
      </c>
      <c r="D23" s="107" t="s">
        <v>3259</v>
      </c>
      <c r="E23" t="s">
        <v>3173</v>
      </c>
      <c r="F23" t="s">
        <v>2016</v>
      </c>
      <c r="G23" s="107" t="s">
        <v>3259</v>
      </c>
      <c r="H23" s="57">
        <v>8.16</v>
      </c>
      <c r="I23" t="s">
        <v>108</v>
      </c>
      <c r="J23" t="s">
        <v>98</v>
      </c>
      <c r="K23" s="58">
        <v>4.7699999999999999E-2</v>
      </c>
      <c r="L23" s="58">
        <v>4.7699999999999999E-2</v>
      </c>
      <c r="M23" s="57">
        <v>310.95</v>
      </c>
      <c r="N23" s="57">
        <v>101.57</v>
      </c>
      <c r="O23" s="57">
        <v>0.31583191500000002</v>
      </c>
      <c r="P23" s="58">
        <v>1.21E-2</v>
      </c>
      <c r="Q23" s="58">
        <v>0</v>
      </c>
    </row>
    <row r="24" spans="1:17">
      <c r="A24" t="s">
        <v>3174</v>
      </c>
      <c r="B24" t="s">
        <v>2008</v>
      </c>
      <c r="C24" t="s">
        <v>2020</v>
      </c>
      <c r="D24" s="107" t="s">
        <v>3259</v>
      </c>
      <c r="E24" t="s">
        <v>3173</v>
      </c>
      <c r="F24" t="s">
        <v>2016</v>
      </c>
      <c r="G24" s="107" t="s">
        <v>3259</v>
      </c>
      <c r="H24" s="57">
        <v>6</v>
      </c>
      <c r="I24" t="s">
        <v>108</v>
      </c>
      <c r="J24" t="s">
        <v>98</v>
      </c>
      <c r="K24" s="58">
        <v>4.9299999999999997E-2</v>
      </c>
      <c r="L24" s="58">
        <v>4.9299999999999997E-2</v>
      </c>
      <c r="M24" s="57">
        <v>379.54</v>
      </c>
      <c r="N24" s="57">
        <v>93.88</v>
      </c>
      <c r="O24" s="57">
        <v>0.35631215199999999</v>
      </c>
      <c r="P24" s="58">
        <v>1.37E-2</v>
      </c>
      <c r="Q24" s="58">
        <v>0</v>
      </c>
    </row>
    <row r="25" spans="1:17">
      <c r="A25" t="s">
        <v>3174</v>
      </c>
      <c r="B25" t="s">
        <v>2008</v>
      </c>
      <c r="C25" t="s">
        <v>2015</v>
      </c>
      <c r="D25" s="107" t="s">
        <v>3259</v>
      </c>
      <c r="E25" t="s">
        <v>3173</v>
      </c>
      <c r="F25" t="s">
        <v>2016</v>
      </c>
      <c r="G25" s="107" t="s">
        <v>3259</v>
      </c>
      <c r="H25" s="57">
        <v>7.44</v>
      </c>
      <c r="I25" t="s">
        <v>108</v>
      </c>
      <c r="J25" t="s">
        <v>98</v>
      </c>
      <c r="K25" s="58">
        <v>6.4500000000000002E-2</v>
      </c>
      <c r="L25" s="58">
        <v>6.4500000000000002E-2</v>
      </c>
      <c r="M25" s="57">
        <v>83.61</v>
      </c>
      <c r="N25" s="57">
        <v>113.97</v>
      </c>
      <c r="O25" s="57">
        <v>9.5290316999999999E-2</v>
      </c>
      <c r="P25" s="58">
        <v>3.7000000000000002E-3</v>
      </c>
      <c r="Q25" s="58">
        <v>0</v>
      </c>
    </row>
    <row r="26" spans="1:17">
      <c r="A26" t="s">
        <v>3174</v>
      </c>
      <c r="B26" t="s">
        <v>2008</v>
      </c>
      <c r="C26" t="s">
        <v>2030</v>
      </c>
      <c r="D26" s="107" t="s">
        <v>3259</v>
      </c>
      <c r="E26" t="s">
        <v>3173</v>
      </c>
      <c r="F26" t="s">
        <v>209</v>
      </c>
      <c r="G26" s="107" t="s">
        <v>3259</v>
      </c>
      <c r="H26" s="57">
        <v>3.97</v>
      </c>
      <c r="I26" t="s">
        <v>108</v>
      </c>
      <c r="J26" t="s">
        <v>98</v>
      </c>
      <c r="K26" s="58">
        <v>2.7699999999999999E-2</v>
      </c>
      <c r="L26" s="58">
        <v>2.7699999999999999E-2</v>
      </c>
      <c r="M26" s="57">
        <v>40.68</v>
      </c>
      <c r="N26" s="57">
        <v>123.23</v>
      </c>
      <c r="O26" s="57">
        <v>5.0129963999999999E-2</v>
      </c>
      <c r="P26" s="58">
        <v>1.9E-3</v>
      </c>
      <c r="Q26" s="58">
        <v>0</v>
      </c>
    </row>
    <row r="27" spans="1:17">
      <c r="A27" t="s">
        <v>3174</v>
      </c>
      <c r="B27" t="s">
        <v>2008</v>
      </c>
      <c r="C27" t="s">
        <v>2029</v>
      </c>
      <c r="D27" s="107" t="s">
        <v>3259</v>
      </c>
      <c r="E27" t="s">
        <v>3173</v>
      </c>
      <c r="F27" t="s">
        <v>209</v>
      </c>
      <c r="G27" s="107" t="s">
        <v>3259</v>
      </c>
      <c r="H27" s="57">
        <v>5.89</v>
      </c>
      <c r="I27" t="s">
        <v>108</v>
      </c>
      <c r="J27" t="s">
        <v>98</v>
      </c>
      <c r="K27" s="58">
        <v>3.6600000000000001E-2</v>
      </c>
      <c r="L27" s="58">
        <v>3.6600000000000001E-2</v>
      </c>
      <c r="M27" s="57">
        <v>83.65</v>
      </c>
      <c r="N27" s="57">
        <v>121.64</v>
      </c>
      <c r="O27" s="57">
        <v>0.10175186</v>
      </c>
      <c r="P27" s="58">
        <v>3.8999999999999998E-3</v>
      </c>
      <c r="Q27" s="58">
        <v>0</v>
      </c>
    </row>
    <row r="28" spans="1:17">
      <c r="A28" t="s">
        <v>3174</v>
      </c>
      <c r="B28" t="s">
        <v>2008</v>
      </c>
      <c r="C28" t="s">
        <v>2028</v>
      </c>
      <c r="D28" s="107" t="s">
        <v>3259</v>
      </c>
      <c r="E28" t="s">
        <v>3173</v>
      </c>
      <c r="F28" t="s">
        <v>209</v>
      </c>
      <c r="G28" s="107" t="s">
        <v>3259</v>
      </c>
      <c r="H28" s="57">
        <v>4.9800000000000004</v>
      </c>
      <c r="I28" t="s">
        <v>108</v>
      </c>
      <c r="J28" t="s">
        <v>98</v>
      </c>
      <c r="K28" s="58">
        <v>3.8699999999999998E-2</v>
      </c>
      <c r="L28" s="58">
        <v>3.8699999999999998E-2</v>
      </c>
      <c r="M28" s="57">
        <v>54.23</v>
      </c>
      <c r="N28" s="57">
        <v>124.32</v>
      </c>
      <c r="O28" s="57">
        <v>6.7418736000000007E-2</v>
      </c>
      <c r="P28" s="58">
        <v>2.5999999999999999E-3</v>
      </c>
      <c r="Q28" s="58">
        <v>0</v>
      </c>
    </row>
    <row r="29" spans="1:17">
      <c r="A29" t="s">
        <v>3174</v>
      </c>
      <c r="B29" t="s">
        <v>2008</v>
      </c>
      <c r="C29" t="s">
        <v>2027</v>
      </c>
      <c r="D29" s="107" t="s">
        <v>3259</v>
      </c>
      <c r="E29" t="s">
        <v>3173</v>
      </c>
      <c r="F29" t="s">
        <v>209</v>
      </c>
      <c r="G29" s="107" t="s">
        <v>3259</v>
      </c>
      <c r="H29" s="57">
        <v>5.67</v>
      </c>
      <c r="I29" t="s">
        <v>108</v>
      </c>
      <c r="J29" t="s">
        <v>98</v>
      </c>
      <c r="K29" s="58">
        <v>1.89E-2</v>
      </c>
      <c r="L29" s="58">
        <v>1.89E-2</v>
      </c>
      <c r="M29" s="57">
        <v>22.52</v>
      </c>
      <c r="N29" s="57">
        <v>132.97999999999999</v>
      </c>
      <c r="O29" s="57">
        <v>2.9947095999999999E-2</v>
      </c>
      <c r="P29" s="58">
        <v>1.1999999999999999E-3</v>
      </c>
      <c r="Q29" s="58">
        <v>0</v>
      </c>
    </row>
    <row r="30" spans="1:17">
      <c r="A30" t="s">
        <v>3174</v>
      </c>
      <c r="B30" t="s">
        <v>2008</v>
      </c>
      <c r="C30" t="s">
        <v>2025</v>
      </c>
      <c r="D30" s="107" t="s">
        <v>3259</v>
      </c>
      <c r="E30" t="s">
        <v>3173</v>
      </c>
      <c r="F30" t="s">
        <v>209</v>
      </c>
      <c r="G30" s="107" t="s">
        <v>3259</v>
      </c>
      <c r="H30" s="57">
        <v>3.37</v>
      </c>
      <c r="I30" t="s">
        <v>108</v>
      </c>
      <c r="J30" t="s">
        <v>98</v>
      </c>
      <c r="K30" s="58">
        <v>5.74E-2</v>
      </c>
      <c r="L30" s="58">
        <v>5.74E-2</v>
      </c>
      <c r="M30" s="57">
        <v>16.53</v>
      </c>
      <c r="N30" s="57">
        <v>100.54</v>
      </c>
      <c r="O30" s="57">
        <v>1.6619261999999999E-2</v>
      </c>
      <c r="P30" s="58">
        <v>5.9999999999999995E-4</v>
      </c>
      <c r="Q30" s="58">
        <v>0</v>
      </c>
    </row>
    <row r="31" spans="1:17">
      <c r="A31" t="s">
        <v>3174</v>
      </c>
      <c r="B31" t="s">
        <v>2008</v>
      </c>
      <c r="C31" t="s">
        <v>2026</v>
      </c>
      <c r="D31" s="107" t="s">
        <v>3259</v>
      </c>
      <c r="E31" t="s">
        <v>3173</v>
      </c>
      <c r="F31" t="s">
        <v>209</v>
      </c>
      <c r="G31" s="107" t="s">
        <v>3259</v>
      </c>
      <c r="H31" s="57">
        <v>5.24</v>
      </c>
      <c r="I31" t="s">
        <v>108</v>
      </c>
      <c r="J31" t="s">
        <v>98</v>
      </c>
      <c r="K31" s="58">
        <v>4.4200000000000003E-2</v>
      </c>
      <c r="L31" s="58">
        <v>4.4200000000000003E-2</v>
      </c>
      <c r="M31" s="57">
        <v>196.96</v>
      </c>
      <c r="N31" s="57">
        <v>101.54</v>
      </c>
      <c r="O31" s="57">
        <v>0.19999318399999999</v>
      </c>
      <c r="P31" s="58">
        <v>7.7000000000000002E-3</v>
      </c>
      <c r="Q31" s="58">
        <v>0</v>
      </c>
    </row>
    <row r="32" spans="1:17">
      <c r="A32" t="s">
        <v>3175</v>
      </c>
      <c r="B32" t="s">
        <v>2008</v>
      </c>
      <c r="C32" t="s">
        <v>2039</v>
      </c>
      <c r="D32" s="107" t="s">
        <v>3259</v>
      </c>
      <c r="E32" t="s">
        <v>3173</v>
      </c>
      <c r="F32" t="s">
        <v>2032</v>
      </c>
      <c r="G32" s="107" t="s">
        <v>3259</v>
      </c>
      <c r="H32" s="57">
        <v>10.01</v>
      </c>
      <c r="I32" t="s">
        <v>108</v>
      </c>
      <c r="J32" t="s">
        <v>98</v>
      </c>
      <c r="K32" s="58">
        <v>3.39E-2</v>
      </c>
      <c r="L32" s="58">
        <v>3.39E-2</v>
      </c>
      <c r="M32" s="57">
        <v>88.14</v>
      </c>
      <c r="N32" s="57">
        <v>103.45</v>
      </c>
      <c r="O32" s="57">
        <v>9.1180830000000004E-2</v>
      </c>
      <c r="P32" s="58">
        <v>3.5000000000000001E-3</v>
      </c>
      <c r="Q32" s="58">
        <v>0</v>
      </c>
    </row>
    <row r="33" spans="1:17">
      <c r="A33" t="s">
        <v>3175</v>
      </c>
      <c r="B33" t="s">
        <v>2008</v>
      </c>
      <c r="C33" t="s">
        <v>2036</v>
      </c>
      <c r="D33" s="107" t="s">
        <v>3259</v>
      </c>
      <c r="E33" t="s">
        <v>3173</v>
      </c>
      <c r="F33" t="s">
        <v>2032</v>
      </c>
      <c r="G33" s="107" t="s">
        <v>3259</v>
      </c>
      <c r="H33" s="57">
        <v>11.19</v>
      </c>
      <c r="I33" t="s">
        <v>108</v>
      </c>
      <c r="J33" t="s">
        <v>98</v>
      </c>
      <c r="K33" s="58">
        <v>3.5499999999999997E-2</v>
      </c>
      <c r="L33" s="58">
        <v>3.5400000000000001E-2</v>
      </c>
      <c r="M33" s="57">
        <v>6</v>
      </c>
      <c r="N33" s="57">
        <v>141.12</v>
      </c>
      <c r="O33" s="57">
        <v>8.4671999999999994E-3</v>
      </c>
      <c r="P33" s="58">
        <v>2.9999999999999997E-4</v>
      </c>
      <c r="Q33" s="58">
        <v>0</v>
      </c>
    </row>
    <row r="34" spans="1:17">
      <c r="A34" t="s">
        <v>3175</v>
      </c>
      <c r="B34" t="s">
        <v>2008</v>
      </c>
      <c r="C34" t="s">
        <v>2037</v>
      </c>
      <c r="D34" s="107" t="s">
        <v>3259</v>
      </c>
      <c r="E34" t="s">
        <v>3173</v>
      </c>
      <c r="F34" t="s">
        <v>2032</v>
      </c>
      <c r="G34" s="107" t="s">
        <v>3259</v>
      </c>
      <c r="H34" s="57">
        <v>10.42</v>
      </c>
      <c r="I34" t="s">
        <v>108</v>
      </c>
      <c r="J34" t="s">
        <v>98</v>
      </c>
      <c r="K34" s="58">
        <v>3.1800000000000002E-2</v>
      </c>
      <c r="L34" s="58">
        <v>3.1800000000000002E-2</v>
      </c>
      <c r="M34" s="57">
        <v>29.87</v>
      </c>
      <c r="N34" s="57">
        <v>141.91999999999999</v>
      </c>
      <c r="O34" s="57">
        <v>4.2391504000000003E-2</v>
      </c>
      <c r="P34" s="58">
        <v>1.6000000000000001E-3</v>
      </c>
      <c r="Q34" s="58">
        <v>0</v>
      </c>
    </row>
    <row r="35" spans="1:17">
      <c r="A35" t="s">
        <v>3175</v>
      </c>
      <c r="B35" t="s">
        <v>2008</v>
      </c>
      <c r="C35" t="s">
        <v>2038</v>
      </c>
      <c r="D35" s="107" t="s">
        <v>3259</v>
      </c>
      <c r="E35" t="s">
        <v>3173</v>
      </c>
      <c r="F35" t="s">
        <v>2032</v>
      </c>
      <c r="G35" s="107" t="s">
        <v>3259</v>
      </c>
      <c r="H35" s="57">
        <v>10.51</v>
      </c>
      <c r="I35" t="s">
        <v>108</v>
      </c>
      <c r="J35" t="s">
        <v>98</v>
      </c>
      <c r="K35" s="58">
        <v>3.4299999999999997E-2</v>
      </c>
      <c r="L35" s="58">
        <v>3.4299999999999997E-2</v>
      </c>
      <c r="M35" s="57">
        <v>23.31</v>
      </c>
      <c r="N35" s="57">
        <v>129.63999999999999</v>
      </c>
      <c r="O35" s="57">
        <v>3.0219084E-2</v>
      </c>
      <c r="P35" s="58">
        <v>1.1999999999999999E-3</v>
      </c>
      <c r="Q35" s="58">
        <v>0</v>
      </c>
    </row>
    <row r="36" spans="1:17">
      <c r="A36" t="s">
        <v>3175</v>
      </c>
      <c r="B36" t="s">
        <v>2008</v>
      </c>
      <c r="C36" t="s">
        <v>2035</v>
      </c>
      <c r="D36" s="107" t="s">
        <v>3259</v>
      </c>
      <c r="E36" t="s">
        <v>3173</v>
      </c>
      <c r="F36" t="s">
        <v>2032</v>
      </c>
      <c r="G36" s="107" t="s">
        <v>3259</v>
      </c>
      <c r="H36" s="57">
        <v>7.41</v>
      </c>
      <c r="I36" t="s">
        <v>108</v>
      </c>
      <c r="J36" t="s">
        <v>98</v>
      </c>
      <c r="K36" s="58">
        <v>7.0599999999999996E-2</v>
      </c>
      <c r="L36" s="58">
        <v>7.0599999999999996E-2</v>
      </c>
      <c r="M36" s="57">
        <v>73.83</v>
      </c>
      <c r="N36" s="57">
        <v>80.819999999999993</v>
      </c>
      <c r="O36" s="57">
        <v>5.9669406000000001E-2</v>
      </c>
      <c r="P36" s="58">
        <v>2.3E-3</v>
      </c>
      <c r="Q36" s="58">
        <v>0</v>
      </c>
    </row>
    <row r="37" spans="1:17">
      <c r="A37" t="s">
        <v>3175</v>
      </c>
      <c r="B37" t="s">
        <v>2008</v>
      </c>
      <c r="C37" t="s">
        <v>2031</v>
      </c>
      <c r="D37" s="107" t="s">
        <v>3259</v>
      </c>
      <c r="E37" t="s">
        <v>3173</v>
      </c>
      <c r="F37" t="s">
        <v>2032</v>
      </c>
      <c r="G37" s="107" t="s">
        <v>3259</v>
      </c>
      <c r="H37" s="57">
        <v>9</v>
      </c>
      <c r="I37" t="s">
        <v>108</v>
      </c>
      <c r="J37" t="s">
        <v>98</v>
      </c>
      <c r="K37" s="58">
        <v>7.1300000000000002E-2</v>
      </c>
      <c r="L37" s="58">
        <v>7.1400000000000005E-2</v>
      </c>
      <c r="M37" s="57">
        <v>116.91</v>
      </c>
      <c r="N37" s="57">
        <v>104.73</v>
      </c>
      <c r="O37" s="57">
        <v>0.12243984300000001</v>
      </c>
      <c r="P37" s="58">
        <v>4.7000000000000002E-3</v>
      </c>
      <c r="Q37" s="58">
        <v>0</v>
      </c>
    </row>
    <row r="38" spans="1:17">
      <c r="A38" t="s">
        <v>3175</v>
      </c>
      <c r="B38" t="s">
        <v>2008</v>
      </c>
      <c r="C38" t="s">
        <v>2033</v>
      </c>
      <c r="D38" s="107" t="s">
        <v>3259</v>
      </c>
      <c r="E38" t="s">
        <v>3173</v>
      </c>
      <c r="F38" t="s">
        <v>2032</v>
      </c>
      <c r="G38" s="107" t="s">
        <v>3259</v>
      </c>
      <c r="H38" s="57">
        <v>8.4</v>
      </c>
      <c r="I38" t="s">
        <v>108</v>
      </c>
      <c r="J38" t="s">
        <v>98</v>
      </c>
      <c r="K38" s="58">
        <v>7.1900000000000006E-2</v>
      </c>
      <c r="L38" s="58">
        <v>7.1900000000000006E-2</v>
      </c>
      <c r="M38" s="57">
        <v>9.3800000000000008</v>
      </c>
      <c r="N38" s="57">
        <v>101.69</v>
      </c>
      <c r="O38" s="57">
        <v>9.5385220000000007E-3</v>
      </c>
      <c r="P38" s="58">
        <v>4.0000000000000002E-4</v>
      </c>
      <c r="Q38" s="58">
        <v>0</v>
      </c>
    </row>
    <row r="39" spans="1:17">
      <c r="A39" t="s">
        <v>3175</v>
      </c>
      <c r="B39" t="s">
        <v>2008</v>
      </c>
      <c r="C39" t="s">
        <v>2034</v>
      </c>
      <c r="D39" s="107" t="s">
        <v>3259</v>
      </c>
      <c r="E39" t="s">
        <v>3173</v>
      </c>
      <c r="F39" t="s">
        <v>2032</v>
      </c>
      <c r="G39" s="107" t="s">
        <v>3259</v>
      </c>
      <c r="H39" s="57">
        <v>9.1999999999999993</v>
      </c>
      <c r="I39" t="s">
        <v>108</v>
      </c>
      <c r="J39" t="s">
        <v>98</v>
      </c>
      <c r="K39" s="58">
        <v>7.0599999999999996E-2</v>
      </c>
      <c r="L39" s="58">
        <v>7.0599999999999996E-2</v>
      </c>
      <c r="M39" s="57">
        <v>151.16</v>
      </c>
      <c r="N39" s="57">
        <v>105.04</v>
      </c>
      <c r="O39" s="57">
        <v>0.15877846400000001</v>
      </c>
      <c r="P39" s="58">
        <v>6.1000000000000004E-3</v>
      </c>
      <c r="Q39" s="58">
        <v>0</v>
      </c>
    </row>
    <row r="40" spans="1:17">
      <c r="A40" t="s">
        <v>3175</v>
      </c>
      <c r="B40" t="s">
        <v>2008</v>
      </c>
      <c r="C40" t="s">
        <v>2045</v>
      </c>
      <c r="D40" s="107" t="s">
        <v>3259</v>
      </c>
      <c r="E40" t="s">
        <v>3173</v>
      </c>
      <c r="F40" t="s">
        <v>229</v>
      </c>
      <c r="G40" s="107" t="s">
        <v>3259</v>
      </c>
      <c r="H40" s="57">
        <v>9.57</v>
      </c>
      <c r="I40" t="s">
        <v>108</v>
      </c>
      <c r="J40" t="s">
        <v>98</v>
      </c>
      <c r="K40" s="58">
        <v>4.4600000000000001E-2</v>
      </c>
      <c r="L40" s="58">
        <v>4.4600000000000001E-2</v>
      </c>
      <c r="M40" s="57">
        <v>94.58</v>
      </c>
      <c r="N40" s="57">
        <v>105.39944300000001</v>
      </c>
      <c r="O40" s="57">
        <v>9.9686793189400005E-2</v>
      </c>
      <c r="P40" s="58">
        <v>3.8E-3</v>
      </c>
      <c r="Q40" s="58">
        <v>0</v>
      </c>
    </row>
    <row r="41" spans="1:17">
      <c r="A41" t="s">
        <v>3175</v>
      </c>
      <c r="B41" t="s">
        <v>2008</v>
      </c>
      <c r="C41" t="s">
        <v>2044</v>
      </c>
      <c r="D41" s="107" t="s">
        <v>3259</v>
      </c>
      <c r="E41" t="s">
        <v>3173</v>
      </c>
      <c r="F41" t="s">
        <v>229</v>
      </c>
      <c r="G41" s="107" t="s">
        <v>3259</v>
      </c>
      <c r="H41" s="57">
        <v>8.8800000000000008</v>
      </c>
      <c r="I41" t="s">
        <v>108</v>
      </c>
      <c r="J41" t="s">
        <v>98</v>
      </c>
      <c r="K41" s="58">
        <v>4.6600000000000003E-2</v>
      </c>
      <c r="L41" s="58">
        <v>4.6600000000000003E-2</v>
      </c>
      <c r="M41" s="57">
        <v>61.6</v>
      </c>
      <c r="N41" s="57">
        <v>139.14890399999999</v>
      </c>
      <c r="O41" s="57">
        <v>8.5715724864000004E-2</v>
      </c>
      <c r="P41" s="58">
        <v>3.3E-3</v>
      </c>
      <c r="Q41" s="58">
        <v>0</v>
      </c>
    </row>
    <row r="42" spans="1:17">
      <c r="A42" t="s">
        <v>3175</v>
      </c>
      <c r="B42" t="s">
        <v>2008</v>
      </c>
      <c r="C42" t="s">
        <v>2046</v>
      </c>
      <c r="D42" s="107" t="s">
        <v>3259</v>
      </c>
      <c r="E42" t="s">
        <v>3173</v>
      </c>
      <c r="F42" t="s">
        <v>229</v>
      </c>
      <c r="G42" s="107" t="s">
        <v>3259</v>
      </c>
      <c r="H42" s="57">
        <v>9.99</v>
      </c>
      <c r="I42" t="s">
        <v>108</v>
      </c>
      <c r="J42" t="s">
        <v>98</v>
      </c>
      <c r="K42" s="58">
        <v>2.5899999999999999E-2</v>
      </c>
      <c r="L42" s="58">
        <v>2.5899999999999999E-2</v>
      </c>
      <c r="M42" s="57">
        <v>17.350000000000001</v>
      </c>
      <c r="N42" s="57">
        <v>130.05219399999999</v>
      </c>
      <c r="O42" s="57">
        <v>2.2564055659E-2</v>
      </c>
      <c r="P42" s="58">
        <v>8.9999999999999998E-4</v>
      </c>
      <c r="Q42" s="58">
        <v>0</v>
      </c>
    </row>
    <row r="43" spans="1:17">
      <c r="A43" t="s">
        <v>3175</v>
      </c>
      <c r="B43" t="s">
        <v>2008</v>
      </c>
      <c r="C43" t="s">
        <v>2047</v>
      </c>
      <c r="D43" s="107" t="s">
        <v>3259</v>
      </c>
      <c r="E43" t="s">
        <v>3173</v>
      </c>
      <c r="F43" t="s">
        <v>229</v>
      </c>
      <c r="G43" s="107" t="s">
        <v>3259</v>
      </c>
      <c r="H43" s="57">
        <v>9.58</v>
      </c>
      <c r="I43" t="s">
        <v>108</v>
      </c>
      <c r="J43" t="s">
        <v>98</v>
      </c>
      <c r="K43" s="58">
        <v>2.9899999999999999E-2</v>
      </c>
      <c r="L43" s="58">
        <v>2.9899999999999999E-2</v>
      </c>
      <c r="M43" s="57">
        <v>20.190000000000001</v>
      </c>
      <c r="N43" s="57">
        <v>125.826601</v>
      </c>
      <c r="O43" s="57">
        <v>2.5404390741899999E-2</v>
      </c>
      <c r="P43" s="58">
        <v>1E-3</v>
      </c>
      <c r="Q43" s="58">
        <v>0</v>
      </c>
    </row>
    <row r="44" spans="1:17">
      <c r="A44" t="s">
        <v>3175</v>
      </c>
      <c r="B44" t="s">
        <v>2008</v>
      </c>
      <c r="C44" t="s">
        <v>2043</v>
      </c>
      <c r="D44" s="107" t="s">
        <v>3259</v>
      </c>
      <c r="E44" t="s">
        <v>3173</v>
      </c>
      <c r="F44" t="s">
        <v>229</v>
      </c>
      <c r="G44" s="107" t="s">
        <v>3259</v>
      </c>
      <c r="H44" s="57">
        <v>8.3800000000000008</v>
      </c>
      <c r="I44" t="s">
        <v>108</v>
      </c>
      <c r="J44" t="s">
        <v>98</v>
      </c>
      <c r="K44" s="58">
        <v>7.1099999999999997E-2</v>
      </c>
      <c r="L44" s="58">
        <v>7.1099999999999997E-2</v>
      </c>
      <c r="M44" s="57">
        <v>66.319999999999993</v>
      </c>
      <c r="N44" s="57">
        <v>85.123093999999995</v>
      </c>
      <c r="O44" s="57">
        <v>5.6453635940800002E-2</v>
      </c>
      <c r="P44" s="58">
        <v>2.2000000000000001E-3</v>
      </c>
      <c r="Q44" s="58">
        <v>0</v>
      </c>
    </row>
    <row r="45" spans="1:17">
      <c r="A45" t="s">
        <v>3175</v>
      </c>
      <c r="B45" t="s">
        <v>2008</v>
      </c>
      <c r="C45" t="s">
        <v>2042</v>
      </c>
      <c r="D45" s="107" t="s">
        <v>3259</v>
      </c>
      <c r="E45" t="s">
        <v>3173</v>
      </c>
      <c r="F45" t="s">
        <v>229</v>
      </c>
      <c r="G45" s="107" t="s">
        <v>3259</v>
      </c>
      <c r="H45" s="57">
        <v>7.92</v>
      </c>
      <c r="I45" t="s">
        <v>108</v>
      </c>
      <c r="J45" t="s">
        <v>98</v>
      </c>
      <c r="K45" s="58">
        <v>7.6600000000000001E-2</v>
      </c>
      <c r="L45" s="58">
        <v>7.6600000000000001E-2</v>
      </c>
      <c r="M45" s="57">
        <v>36.119999999999997</v>
      </c>
      <c r="N45" s="57">
        <v>104.248654</v>
      </c>
      <c r="O45" s="57">
        <v>3.7654613824800003E-2</v>
      </c>
      <c r="P45" s="58">
        <v>1.4E-3</v>
      </c>
      <c r="Q45" s="58">
        <v>0</v>
      </c>
    </row>
    <row r="46" spans="1:17">
      <c r="A46" t="s">
        <v>3175</v>
      </c>
      <c r="B46" t="s">
        <v>2008</v>
      </c>
      <c r="C46" t="s">
        <v>2040</v>
      </c>
      <c r="D46" s="107" t="s">
        <v>3259</v>
      </c>
      <c r="E46" t="s">
        <v>3173</v>
      </c>
      <c r="F46" t="s">
        <v>229</v>
      </c>
      <c r="G46" s="107" t="s">
        <v>3259</v>
      </c>
      <c r="H46" s="57">
        <v>8.39</v>
      </c>
      <c r="I46" t="s">
        <v>108</v>
      </c>
      <c r="J46" t="s">
        <v>98</v>
      </c>
      <c r="K46" s="58">
        <v>4.4699999999999997E-2</v>
      </c>
      <c r="L46" s="58">
        <v>4.4699999999999997E-2</v>
      </c>
      <c r="M46" s="57">
        <v>17.899999999999999</v>
      </c>
      <c r="N46" s="57">
        <v>104.551463</v>
      </c>
      <c r="O46" s="57">
        <v>1.8714711876999999E-2</v>
      </c>
      <c r="P46" s="58">
        <v>6.9999999999999999E-4</v>
      </c>
      <c r="Q46" s="58">
        <v>0</v>
      </c>
    </row>
    <row r="47" spans="1:17">
      <c r="A47" t="s">
        <v>3175</v>
      </c>
      <c r="B47" t="s">
        <v>2008</v>
      </c>
      <c r="C47" t="s">
        <v>2041</v>
      </c>
      <c r="D47" s="107" t="s">
        <v>3259</v>
      </c>
      <c r="E47" t="s">
        <v>3173</v>
      </c>
      <c r="F47" t="s">
        <v>229</v>
      </c>
      <c r="G47" s="107" t="s">
        <v>3259</v>
      </c>
      <c r="H47" s="57">
        <v>8.2799999999999994</v>
      </c>
      <c r="I47" t="s">
        <v>108</v>
      </c>
      <c r="J47" t="s">
        <v>98</v>
      </c>
      <c r="K47" s="58">
        <v>7.9500000000000001E-2</v>
      </c>
      <c r="L47" s="58">
        <v>7.9500000000000001E-2</v>
      </c>
      <c r="M47" s="57">
        <v>180.14</v>
      </c>
      <c r="N47" s="57">
        <v>103.45296500000001</v>
      </c>
      <c r="O47" s="57">
        <v>0.18636017115100001</v>
      </c>
      <c r="P47" s="58">
        <v>7.1999999999999998E-3</v>
      </c>
      <c r="Q47" s="58">
        <v>0</v>
      </c>
    </row>
    <row r="48" spans="1:17">
      <c r="A48" s="76" t="s">
        <v>2048</v>
      </c>
      <c r="B48" s="108" t="s">
        <v>3259</v>
      </c>
      <c r="C48" s="108" t="s">
        <v>3259</v>
      </c>
      <c r="D48" s="109" t="s">
        <v>3259</v>
      </c>
      <c r="E48" s="109" t="s">
        <v>3259</v>
      </c>
      <c r="F48" s="109" t="s">
        <v>3259</v>
      </c>
      <c r="G48" s="109" t="s">
        <v>3259</v>
      </c>
      <c r="H48" s="77">
        <v>0</v>
      </c>
      <c r="I48" s="109" t="s">
        <v>3259</v>
      </c>
      <c r="J48" s="109" t="s">
        <v>3259</v>
      </c>
      <c r="K48" s="109" t="s">
        <v>3259</v>
      </c>
      <c r="L48" s="78">
        <v>0</v>
      </c>
      <c r="M48" s="77">
        <v>0</v>
      </c>
      <c r="N48" s="109" t="s">
        <v>3259</v>
      </c>
      <c r="O48" s="77">
        <v>0</v>
      </c>
      <c r="P48" s="78">
        <v>0</v>
      </c>
      <c r="Q48" s="78">
        <v>0</v>
      </c>
    </row>
    <row r="49" spans="1:17">
      <c r="A49" t="s">
        <v>177</v>
      </c>
      <c r="B49" s="108" t="s">
        <v>3259</v>
      </c>
      <c r="C49" t="s">
        <v>177</v>
      </c>
      <c r="D49" s="109" t="s">
        <v>3259</v>
      </c>
      <c r="E49" t="s">
        <v>177</v>
      </c>
      <c r="F49" s="109" t="s">
        <v>3259</v>
      </c>
      <c r="G49" s="109" t="s">
        <v>3259</v>
      </c>
      <c r="H49" s="57">
        <v>0</v>
      </c>
      <c r="I49" t="s">
        <v>177</v>
      </c>
      <c r="J49" t="s">
        <v>177</v>
      </c>
      <c r="K49" s="58">
        <v>0</v>
      </c>
      <c r="L49" s="58">
        <v>0</v>
      </c>
      <c r="M49" s="57">
        <v>0</v>
      </c>
      <c r="N49" s="57">
        <v>0</v>
      </c>
      <c r="O49" s="57">
        <v>0</v>
      </c>
      <c r="P49" s="58">
        <v>0</v>
      </c>
      <c r="Q49" s="58">
        <v>0</v>
      </c>
    </row>
    <row r="50" spans="1:17">
      <c r="A50" s="76" t="s">
        <v>2049</v>
      </c>
      <c r="B50" s="108" t="s">
        <v>3259</v>
      </c>
      <c r="C50" s="108" t="s">
        <v>3259</v>
      </c>
      <c r="D50" s="109" t="s">
        <v>3259</v>
      </c>
      <c r="E50" s="109" t="s">
        <v>3259</v>
      </c>
      <c r="F50" s="109" t="s">
        <v>3259</v>
      </c>
      <c r="G50" s="109" t="s">
        <v>3259</v>
      </c>
      <c r="H50" s="77">
        <v>4.79</v>
      </c>
      <c r="I50" s="109" t="s">
        <v>3259</v>
      </c>
      <c r="J50" s="109" t="s">
        <v>3259</v>
      </c>
      <c r="K50" s="109" t="s">
        <v>3259</v>
      </c>
      <c r="L50" s="78">
        <v>5.0500000000000003E-2</v>
      </c>
      <c r="M50" s="77">
        <v>13579.51</v>
      </c>
      <c r="N50" s="109" t="s">
        <v>3259</v>
      </c>
      <c r="O50" s="77">
        <v>14.470895035806301</v>
      </c>
      <c r="P50" s="78">
        <v>0.55640000000000001</v>
      </c>
      <c r="Q50" s="78">
        <v>1E-4</v>
      </c>
    </row>
    <row r="51" spans="1:17">
      <c r="A51" t="s">
        <v>3176</v>
      </c>
      <c r="B51" t="s">
        <v>2050</v>
      </c>
      <c r="C51" t="s">
        <v>2053</v>
      </c>
      <c r="D51" s="107" t="s">
        <v>3259</v>
      </c>
      <c r="E51" t="s">
        <v>339</v>
      </c>
      <c r="F51" t="s">
        <v>202</v>
      </c>
      <c r="G51" t="s">
        <v>175</v>
      </c>
      <c r="H51" s="57">
        <v>6.87</v>
      </c>
      <c r="I51" t="s">
        <v>110</v>
      </c>
      <c r="J51" t="s">
        <v>98</v>
      </c>
      <c r="K51" s="58">
        <v>2.7400000000000001E-2</v>
      </c>
      <c r="L51" s="58">
        <v>2.5899999999999999E-2</v>
      </c>
      <c r="M51" s="57">
        <v>26.45</v>
      </c>
      <c r="N51" s="57">
        <v>114.57</v>
      </c>
      <c r="O51" s="57">
        <v>3.0303765E-2</v>
      </c>
      <c r="P51" s="58">
        <v>1.1999999999999999E-3</v>
      </c>
      <c r="Q51" s="58">
        <v>0</v>
      </c>
    </row>
    <row r="52" spans="1:17">
      <c r="A52" t="s">
        <v>3176</v>
      </c>
      <c r="B52" t="s">
        <v>2050</v>
      </c>
      <c r="C52" t="s">
        <v>2054</v>
      </c>
      <c r="D52" s="107" t="s">
        <v>3259</v>
      </c>
      <c r="E52" t="s">
        <v>339</v>
      </c>
      <c r="F52" t="s">
        <v>202</v>
      </c>
      <c r="G52" t="s">
        <v>175</v>
      </c>
      <c r="H52" s="57">
        <v>6.79</v>
      </c>
      <c r="I52" t="s">
        <v>110</v>
      </c>
      <c r="J52" t="s">
        <v>98</v>
      </c>
      <c r="K52" s="58">
        <v>3.15E-2</v>
      </c>
      <c r="L52" s="58">
        <v>2.76E-2</v>
      </c>
      <c r="M52" s="57">
        <v>3.78</v>
      </c>
      <c r="N52" s="57">
        <v>116.04</v>
      </c>
      <c r="O52" s="57">
        <v>4.3863119999999998E-3</v>
      </c>
      <c r="P52" s="58">
        <v>2.0000000000000001E-4</v>
      </c>
      <c r="Q52" s="58">
        <v>0</v>
      </c>
    </row>
    <row r="53" spans="1:17">
      <c r="A53" t="s">
        <v>3176</v>
      </c>
      <c r="B53" t="s">
        <v>2050</v>
      </c>
      <c r="C53" t="s">
        <v>2051</v>
      </c>
      <c r="D53" s="107" t="s">
        <v>3259</v>
      </c>
      <c r="E53" t="s">
        <v>339</v>
      </c>
      <c r="F53" t="s">
        <v>202</v>
      </c>
      <c r="G53" t="s">
        <v>175</v>
      </c>
      <c r="H53" s="57">
        <v>6.82</v>
      </c>
      <c r="I53" t="s">
        <v>110</v>
      </c>
      <c r="J53" t="s">
        <v>98</v>
      </c>
      <c r="K53" s="58">
        <v>3.1699999999999999E-2</v>
      </c>
      <c r="L53" s="58">
        <v>2.3900000000000001E-2</v>
      </c>
      <c r="M53" s="57">
        <v>18.89</v>
      </c>
      <c r="N53" s="57">
        <v>118.66</v>
      </c>
      <c r="O53" s="57">
        <v>2.2414874000000001E-2</v>
      </c>
      <c r="P53" s="58">
        <v>8.9999999999999998E-4</v>
      </c>
      <c r="Q53" s="58">
        <v>0</v>
      </c>
    </row>
    <row r="54" spans="1:17">
      <c r="A54" t="s">
        <v>3176</v>
      </c>
      <c r="B54" t="s">
        <v>2050</v>
      </c>
      <c r="C54" t="s">
        <v>2052</v>
      </c>
      <c r="D54" s="107" t="s">
        <v>3259</v>
      </c>
      <c r="E54" t="s">
        <v>339</v>
      </c>
      <c r="F54" t="s">
        <v>202</v>
      </c>
      <c r="G54" t="s">
        <v>175</v>
      </c>
      <c r="H54" s="57">
        <v>6.82</v>
      </c>
      <c r="I54" t="s">
        <v>110</v>
      </c>
      <c r="J54" t="s">
        <v>98</v>
      </c>
      <c r="K54" s="58">
        <v>3.1699999999999999E-2</v>
      </c>
      <c r="L54" s="58">
        <v>2.41E-2</v>
      </c>
      <c r="M54" s="57">
        <v>26.45</v>
      </c>
      <c r="N54" s="57">
        <v>118.83</v>
      </c>
      <c r="O54" s="57">
        <v>3.1430535000000002E-2</v>
      </c>
      <c r="P54" s="58">
        <v>1.1999999999999999E-3</v>
      </c>
      <c r="Q54" s="58">
        <v>0</v>
      </c>
    </row>
    <row r="55" spans="1:17">
      <c r="A55" t="s">
        <v>3176</v>
      </c>
      <c r="B55" t="s">
        <v>2050</v>
      </c>
      <c r="C55" t="s">
        <v>2055</v>
      </c>
      <c r="D55" s="107" t="s">
        <v>3259</v>
      </c>
      <c r="E55" t="s">
        <v>339</v>
      </c>
      <c r="F55" t="s">
        <v>202</v>
      </c>
      <c r="G55" t="s">
        <v>175</v>
      </c>
      <c r="H55" s="57">
        <v>6.76</v>
      </c>
      <c r="I55" t="s">
        <v>110</v>
      </c>
      <c r="J55" t="s">
        <v>98</v>
      </c>
      <c r="K55" s="58">
        <v>3.1899999999999998E-2</v>
      </c>
      <c r="L55" s="58">
        <v>2.9899999999999999E-2</v>
      </c>
      <c r="M55" s="57">
        <v>18.89</v>
      </c>
      <c r="N55" s="57">
        <v>113.75</v>
      </c>
      <c r="O55" s="57">
        <v>2.1487375E-2</v>
      </c>
      <c r="P55" s="58">
        <v>8.0000000000000004E-4</v>
      </c>
      <c r="Q55" s="58">
        <v>0</v>
      </c>
    </row>
    <row r="56" spans="1:17">
      <c r="A56" t="s">
        <v>3176</v>
      </c>
      <c r="B56" t="s">
        <v>2050</v>
      </c>
      <c r="C56" t="s">
        <v>2056</v>
      </c>
      <c r="D56" s="107" t="s">
        <v>3259</v>
      </c>
      <c r="E56" t="s">
        <v>339</v>
      </c>
      <c r="F56" t="s">
        <v>202</v>
      </c>
      <c r="G56" t="s">
        <v>175</v>
      </c>
      <c r="H56" s="57">
        <v>6.79</v>
      </c>
      <c r="I56" t="s">
        <v>110</v>
      </c>
      <c r="J56" t="s">
        <v>98</v>
      </c>
      <c r="K56" s="58">
        <v>2.6599999999999999E-2</v>
      </c>
      <c r="L56" s="58">
        <v>3.56E-2</v>
      </c>
      <c r="M56" s="57">
        <v>39.78</v>
      </c>
      <c r="N56" s="57">
        <v>105.04</v>
      </c>
      <c r="O56" s="57">
        <v>4.1784912E-2</v>
      </c>
      <c r="P56" s="58">
        <v>1.6000000000000001E-3</v>
      </c>
      <c r="Q56" s="58">
        <v>0</v>
      </c>
    </row>
    <row r="57" spans="1:17">
      <c r="A57" t="s">
        <v>3176</v>
      </c>
      <c r="B57" t="s">
        <v>2050</v>
      </c>
      <c r="C57" t="s">
        <v>2057</v>
      </c>
      <c r="D57" s="107" t="s">
        <v>3259</v>
      </c>
      <c r="E57" t="s">
        <v>339</v>
      </c>
      <c r="F57" t="s">
        <v>202</v>
      </c>
      <c r="G57" t="s">
        <v>175</v>
      </c>
      <c r="H57" s="57">
        <v>6.91</v>
      </c>
      <c r="I57" t="s">
        <v>110</v>
      </c>
      <c r="J57" t="s">
        <v>98</v>
      </c>
      <c r="K57" s="58">
        <v>1.89E-2</v>
      </c>
      <c r="L57" s="58">
        <v>3.8100000000000002E-2</v>
      </c>
      <c r="M57" s="57">
        <v>40.29</v>
      </c>
      <c r="N57" s="57">
        <v>97.7</v>
      </c>
      <c r="O57" s="57">
        <v>3.9363330000000002E-2</v>
      </c>
      <c r="P57" s="58">
        <v>1.5E-3</v>
      </c>
      <c r="Q57" s="58">
        <v>0</v>
      </c>
    </row>
    <row r="58" spans="1:17">
      <c r="A58" t="s">
        <v>3176</v>
      </c>
      <c r="B58" t="s">
        <v>2050</v>
      </c>
      <c r="C58" t="s">
        <v>2058</v>
      </c>
      <c r="D58" s="107" t="s">
        <v>3259</v>
      </c>
      <c r="E58" t="s">
        <v>339</v>
      </c>
      <c r="F58" t="s">
        <v>461</v>
      </c>
      <c r="G58" t="s">
        <v>175</v>
      </c>
      <c r="H58" s="57">
        <v>6.82</v>
      </c>
      <c r="I58" t="s">
        <v>110</v>
      </c>
      <c r="J58" t="s">
        <v>98</v>
      </c>
      <c r="K58" s="58">
        <v>1.9E-2</v>
      </c>
      <c r="L58" s="58">
        <v>4.6199999999999998E-2</v>
      </c>
      <c r="M58" s="57">
        <v>61.26</v>
      </c>
      <c r="N58" s="57">
        <v>92.75</v>
      </c>
      <c r="O58" s="57">
        <v>5.6818649999999998E-2</v>
      </c>
      <c r="P58" s="58">
        <v>2.2000000000000001E-3</v>
      </c>
      <c r="Q58" s="58">
        <v>0</v>
      </c>
    </row>
    <row r="59" spans="1:17">
      <c r="A59" t="s">
        <v>3177</v>
      </c>
      <c r="B59" t="s">
        <v>2050</v>
      </c>
      <c r="C59" t="s">
        <v>2065</v>
      </c>
      <c r="D59" s="107" t="s">
        <v>3259</v>
      </c>
      <c r="E59" t="s">
        <v>2064</v>
      </c>
      <c r="F59" t="s">
        <v>2066</v>
      </c>
      <c r="G59" t="s">
        <v>1970</v>
      </c>
      <c r="H59" s="57">
        <v>5.27</v>
      </c>
      <c r="I59" t="s">
        <v>103</v>
      </c>
      <c r="J59" t="s">
        <v>98</v>
      </c>
      <c r="K59" s="58">
        <v>3.9800000000000002E-2</v>
      </c>
      <c r="L59" s="58">
        <v>3.3599999999999998E-2</v>
      </c>
      <c r="M59" s="57">
        <v>401.97</v>
      </c>
      <c r="N59" s="57">
        <v>116.09</v>
      </c>
      <c r="O59" s="57">
        <v>0.46664697300000002</v>
      </c>
      <c r="P59" s="58">
        <v>1.7899999999999999E-2</v>
      </c>
      <c r="Q59" s="58">
        <v>0</v>
      </c>
    </row>
    <row r="60" spans="1:17">
      <c r="A60" t="s">
        <v>3178</v>
      </c>
      <c r="B60" t="s">
        <v>2050</v>
      </c>
      <c r="C60" t="s">
        <v>2063</v>
      </c>
      <c r="D60" s="107" t="s">
        <v>3259</v>
      </c>
      <c r="E60" t="s">
        <v>2064</v>
      </c>
      <c r="F60" t="s">
        <v>202</v>
      </c>
      <c r="G60" t="s">
        <v>1970</v>
      </c>
      <c r="H60" s="57">
        <v>2.96</v>
      </c>
      <c r="I60" t="s">
        <v>332</v>
      </c>
      <c r="J60" t="s">
        <v>98</v>
      </c>
      <c r="K60" s="58">
        <v>4.4999999999999998E-2</v>
      </c>
      <c r="L60" s="58">
        <v>1.66E-2</v>
      </c>
      <c r="M60" s="57">
        <v>132.96</v>
      </c>
      <c r="N60" s="57">
        <v>126.06</v>
      </c>
      <c r="O60" s="57">
        <v>0.167609376</v>
      </c>
      <c r="P60" s="58">
        <v>6.4000000000000003E-3</v>
      </c>
      <c r="Q60" s="58">
        <v>0</v>
      </c>
    </row>
    <row r="61" spans="1:17">
      <c r="A61" t="s">
        <v>3179</v>
      </c>
      <c r="B61" t="s">
        <v>2050</v>
      </c>
      <c r="C61" t="s">
        <v>2060</v>
      </c>
      <c r="D61" s="107" t="s">
        <v>3259</v>
      </c>
      <c r="E61" t="s">
        <v>354</v>
      </c>
      <c r="F61" t="s">
        <v>202</v>
      </c>
      <c r="G61" t="s">
        <v>127</v>
      </c>
      <c r="H61" s="57">
        <v>4.13</v>
      </c>
      <c r="I61" t="s">
        <v>313</v>
      </c>
      <c r="J61" t="s">
        <v>98</v>
      </c>
      <c r="K61" s="58">
        <v>2.98E-2</v>
      </c>
      <c r="L61" s="58">
        <v>2.64E-2</v>
      </c>
      <c r="M61" s="57">
        <v>361.18</v>
      </c>
      <c r="N61" s="57">
        <v>114.6</v>
      </c>
      <c r="O61" s="57">
        <v>0.41391228000000002</v>
      </c>
      <c r="P61" s="58">
        <v>1.5900000000000001E-2</v>
      </c>
      <c r="Q61" s="58">
        <v>0</v>
      </c>
    </row>
    <row r="62" spans="1:17">
      <c r="A62" t="s">
        <v>3180</v>
      </c>
      <c r="B62" t="s">
        <v>2008</v>
      </c>
      <c r="C62" t="s">
        <v>2062</v>
      </c>
      <c r="D62" s="107" t="s">
        <v>3259</v>
      </c>
      <c r="E62" t="s">
        <v>354</v>
      </c>
      <c r="F62" t="s">
        <v>379</v>
      </c>
      <c r="G62" t="s">
        <v>127</v>
      </c>
      <c r="H62" s="57">
        <v>3.94</v>
      </c>
      <c r="I62" t="s">
        <v>660</v>
      </c>
      <c r="J62" t="s">
        <v>98</v>
      </c>
      <c r="K62" s="58">
        <v>2.98E-2</v>
      </c>
      <c r="L62" s="58">
        <v>2.92E-2</v>
      </c>
      <c r="M62" s="57">
        <v>41.41</v>
      </c>
      <c r="N62" s="57">
        <v>113.58</v>
      </c>
      <c r="O62" s="57">
        <v>4.7033477999999997E-2</v>
      </c>
      <c r="P62" s="58">
        <v>1.8E-3</v>
      </c>
      <c r="Q62" s="58">
        <v>0</v>
      </c>
    </row>
    <row r="63" spans="1:17">
      <c r="A63" t="s">
        <v>3180</v>
      </c>
      <c r="B63" t="s">
        <v>2008</v>
      </c>
      <c r="C63" t="s">
        <v>2061</v>
      </c>
      <c r="D63" s="107" t="s">
        <v>3259</v>
      </c>
      <c r="E63" t="s">
        <v>354</v>
      </c>
      <c r="F63" t="s">
        <v>379</v>
      </c>
      <c r="G63" t="s">
        <v>127</v>
      </c>
      <c r="H63" s="57">
        <v>3.94</v>
      </c>
      <c r="I63" t="s">
        <v>660</v>
      </c>
      <c r="J63" t="s">
        <v>98</v>
      </c>
      <c r="K63" s="58">
        <v>2.98E-2</v>
      </c>
      <c r="L63" s="58">
        <v>2.92E-2</v>
      </c>
      <c r="M63" s="57">
        <v>1.17</v>
      </c>
      <c r="N63" s="57">
        <v>113.58</v>
      </c>
      <c r="O63" s="57">
        <v>1.328886E-3</v>
      </c>
      <c r="P63" s="58">
        <v>1E-4</v>
      </c>
      <c r="Q63" s="58">
        <v>0</v>
      </c>
    </row>
    <row r="64" spans="1:17">
      <c r="A64" t="s">
        <v>3181</v>
      </c>
      <c r="B64" t="s">
        <v>2008</v>
      </c>
      <c r="C64" t="s">
        <v>2059</v>
      </c>
      <c r="D64" s="107" t="s">
        <v>3259</v>
      </c>
      <c r="E64" t="s">
        <v>354</v>
      </c>
      <c r="F64" t="s">
        <v>379</v>
      </c>
      <c r="G64" t="s">
        <v>127</v>
      </c>
      <c r="H64" s="57">
        <v>4.01</v>
      </c>
      <c r="I64" t="s">
        <v>660</v>
      </c>
      <c r="J64" t="s">
        <v>98</v>
      </c>
      <c r="K64" s="58">
        <v>2.98E-2</v>
      </c>
      <c r="L64" s="58">
        <v>2.0299999999999999E-2</v>
      </c>
      <c r="M64" s="57">
        <v>55.88</v>
      </c>
      <c r="N64" s="57">
        <v>117.59</v>
      </c>
      <c r="O64" s="57">
        <v>6.5709292000000002E-2</v>
      </c>
      <c r="P64" s="58">
        <v>2.5000000000000001E-3</v>
      </c>
      <c r="Q64" s="58">
        <v>0</v>
      </c>
    </row>
    <row r="65" spans="1:17">
      <c r="A65" t="s">
        <v>3182</v>
      </c>
      <c r="B65" t="s">
        <v>2050</v>
      </c>
      <c r="C65" t="s">
        <v>2068</v>
      </c>
      <c r="D65" s="107" t="s">
        <v>3259</v>
      </c>
      <c r="E65" t="s">
        <v>456</v>
      </c>
      <c r="F65" t="s">
        <v>348</v>
      </c>
      <c r="G65" t="s">
        <v>175</v>
      </c>
      <c r="H65" s="57">
        <v>7.76</v>
      </c>
      <c r="I65" t="s">
        <v>313</v>
      </c>
      <c r="J65" t="s">
        <v>98</v>
      </c>
      <c r="K65" s="58">
        <v>3.2199999999999999E-2</v>
      </c>
      <c r="L65" s="58">
        <v>3.5099999999999999E-2</v>
      </c>
      <c r="M65" s="57">
        <v>55.93</v>
      </c>
      <c r="N65" s="57">
        <v>110.26</v>
      </c>
      <c r="O65" s="57">
        <v>6.1668418000000003E-2</v>
      </c>
      <c r="P65" s="58">
        <v>2.3999999999999998E-3</v>
      </c>
      <c r="Q65" s="58">
        <v>0</v>
      </c>
    </row>
    <row r="66" spans="1:17">
      <c r="A66" t="s">
        <v>3182</v>
      </c>
      <c r="B66" t="s">
        <v>2050</v>
      </c>
      <c r="C66" t="s">
        <v>2069</v>
      </c>
      <c r="D66" s="107" t="s">
        <v>3259</v>
      </c>
      <c r="E66" t="s">
        <v>456</v>
      </c>
      <c r="F66" t="s">
        <v>348</v>
      </c>
      <c r="G66" t="s">
        <v>175</v>
      </c>
      <c r="H66" s="57">
        <v>7.75</v>
      </c>
      <c r="I66" t="s">
        <v>313</v>
      </c>
      <c r="J66" t="s">
        <v>98</v>
      </c>
      <c r="K66" s="58">
        <v>3.2599999999999997E-2</v>
      </c>
      <c r="L66" s="58">
        <v>3.5099999999999999E-2</v>
      </c>
      <c r="M66" s="57">
        <v>11.7</v>
      </c>
      <c r="N66" s="57">
        <v>109.68</v>
      </c>
      <c r="O66" s="57">
        <v>1.283256E-2</v>
      </c>
      <c r="P66" s="58">
        <v>5.0000000000000001E-4</v>
      </c>
      <c r="Q66" s="58">
        <v>0</v>
      </c>
    </row>
    <row r="67" spans="1:17">
      <c r="A67" t="s">
        <v>3182</v>
      </c>
      <c r="B67" t="s">
        <v>2050</v>
      </c>
      <c r="C67" t="s">
        <v>2070</v>
      </c>
      <c r="D67" s="107" t="s">
        <v>3259</v>
      </c>
      <c r="E67" t="s">
        <v>456</v>
      </c>
      <c r="F67" t="s">
        <v>348</v>
      </c>
      <c r="G67" t="s">
        <v>175</v>
      </c>
      <c r="H67" s="57">
        <v>7.69</v>
      </c>
      <c r="I67" t="s">
        <v>313</v>
      </c>
      <c r="J67" t="s">
        <v>98</v>
      </c>
      <c r="K67" s="58">
        <v>3.6600000000000001E-2</v>
      </c>
      <c r="L67" s="58">
        <v>3.4200000000000001E-2</v>
      </c>
      <c r="M67" s="57">
        <v>11.75</v>
      </c>
      <c r="N67" s="57">
        <v>113.19</v>
      </c>
      <c r="O67" s="57">
        <v>1.3299824999999999E-2</v>
      </c>
      <c r="P67" s="58">
        <v>5.0000000000000001E-4</v>
      </c>
      <c r="Q67" s="58">
        <v>0</v>
      </c>
    </row>
    <row r="68" spans="1:17">
      <c r="A68" t="s">
        <v>3182</v>
      </c>
      <c r="B68" t="s">
        <v>2050</v>
      </c>
      <c r="C68" t="s">
        <v>2078</v>
      </c>
      <c r="D68" s="107" t="s">
        <v>3259</v>
      </c>
      <c r="E68" t="s">
        <v>456</v>
      </c>
      <c r="F68" t="s">
        <v>348</v>
      </c>
      <c r="G68" t="s">
        <v>175</v>
      </c>
      <c r="H68" s="57">
        <v>7.76</v>
      </c>
      <c r="I68" t="s">
        <v>313</v>
      </c>
      <c r="J68" t="s">
        <v>98</v>
      </c>
      <c r="K68" s="58">
        <v>3.4500000000000003E-2</v>
      </c>
      <c r="L68" s="58">
        <v>3.2800000000000003E-2</v>
      </c>
      <c r="M68" s="57">
        <v>22.05</v>
      </c>
      <c r="N68" s="57">
        <v>113.25</v>
      </c>
      <c r="O68" s="57">
        <v>2.4971625000000001E-2</v>
      </c>
      <c r="P68" s="58">
        <v>1E-3</v>
      </c>
      <c r="Q68" s="58">
        <v>0</v>
      </c>
    </row>
    <row r="69" spans="1:17">
      <c r="A69" t="s">
        <v>3182</v>
      </c>
      <c r="B69" t="s">
        <v>2050</v>
      </c>
      <c r="C69" t="s">
        <v>2079</v>
      </c>
      <c r="D69" s="107" t="s">
        <v>3259</v>
      </c>
      <c r="E69" t="s">
        <v>456</v>
      </c>
      <c r="F69" t="s">
        <v>348</v>
      </c>
      <c r="G69" t="s">
        <v>175</v>
      </c>
      <c r="H69" s="57">
        <v>7.83</v>
      </c>
      <c r="I69" t="s">
        <v>313</v>
      </c>
      <c r="J69" t="s">
        <v>98</v>
      </c>
      <c r="K69" s="58">
        <v>3.0499999999999999E-2</v>
      </c>
      <c r="L69" s="58">
        <v>3.2800000000000003E-2</v>
      </c>
      <c r="M69" s="57">
        <v>22.24</v>
      </c>
      <c r="N69" s="57">
        <v>109.75</v>
      </c>
      <c r="O69" s="57">
        <v>2.44084E-2</v>
      </c>
      <c r="P69" s="58">
        <v>8.9999999999999998E-4</v>
      </c>
      <c r="Q69" s="58">
        <v>0</v>
      </c>
    </row>
    <row r="70" spans="1:17">
      <c r="A70" t="s">
        <v>3182</v>
      </c>
      <c r="B70" t="s">
        <v>2050</v>
      </c>
      <c r="C70" t="s">
        <v>2071</v>
      </c>
      <c r="D70" s="107" t="s">
        <v>3259</v>
      </c>
      <c r="E70" t="s">
        <v>456</v>
      </c>
      <c r="F70" t="s">
        <v>348</v>
      </c>
      <c r="G70" t="s">
        <v>175</v>
      </c>
      <c r="H70" s="57">
        <v>7.82</v>
      </c>
      <c r="I70" t="s">
        <v>313</v>
      </c>
      <c r="J70" t="s">
        <v>98</v>
      </c>
      <c r="K70" s="58">
        <v>2.9000000000000001E-2</v>
      </c>
      <c r="L70" s="58">
        <v>3.5099999999999999E-2</v>
      </c>
      <c r="M70" s="57">
        <v>20.64</v>
      </c>
      <c r="N70" s="57">
        <v>105</v>
      </c>
      <c r="O70" s="57">
        <v>2.1672E-2</v>
      </c>
      <c r="P70" s="58">
        <v>8.0000000000000004E-4</v>
      </c>
      <c r="Q70" s="58">
        <v>0</v>
      </c>
    </row>
    <row r="71" spans="1:17">
      <c r="A71" t="s">
        <v>3182</v>
      </c>
      <c r="B71" t="s">
        <v>2050</v>
      </c>
      <c r="C71" t="s">
        <v>2080</v>
      </c>
      <c r="D71" s="107" t="s">
        <v>3259</v>
      </c>
      <c r="E71" t="s">
        <v>456</v>
      </c>
      <c r="F71" t="s">
        <v>348</v>
      </c>
      <c r="G71" t="s">
        <v>175</v>
      </c>
      <c r="H71" s="57">
        <v>7.94</v>
      </c>
      <c r="I71" t="s">
        <v>313</v>
      </c>
      <c r="J71" t="s">
        <v>98</v>
      </c>
      <c r="K71" s="58">
        <v>2.3800000000000002E-2</v>
      </c>
      <c r="L71" s="58">
        <v>3.4599999999999999E-2</v>
      </c>
      <c r="M71" s="57">
        <v>1.47</v>
      </c>
      <c r="N71" s="57">
        <v>102</v>
      </c>
      <c r="O71" s="57">
        <v>1.4993999999999999E-3</v>
      </c>
      <c r="P71" s="58">
        <v>1E-4</v>
      </c>
      <c r="Q71" s="58">
        <v>0</v>
      </c>
    </row>
    <row r="72" spans="1:17">
      <c r="A72" t="s">
        <v>3182</v>
      </c>
      <c r="B72" t="s">
        <v>2050</v>
      </c>
      <c r="C72" t="s">
        <v>2081</v>
      </c>
      <c r="D72" s="107" t="s">
        <v>3259</v>
      </c>
      <c r="E72" t="s">
        <v>456</v>
      </c>
      <c r="F72" t="s">
        <v>348</v>
      </c>
      <c r="G72" t="s">
        <v>175</v>
      </c>
      <c r="H72" s="57">
        <v>7.86</v>
      </c>
      <c r="I72" t="s">
        <v>313</v>
      </c>
      <c r="J72" t="s">
        <v>98</v>
      </c>
      <c r="K72" s="58">
        <v>2.4299999999999999E-2</v>
      </c>
      <c r="L72" s="58">
        <v>3.7900000000000003E-2</v>
      </c>
      <c r="M72" s="57">
        <v>21.66</v>
      </c>
      <c r="N72" s="57">
        <v>99.67</v>
      </c>
      <c r="O72" s="57">
        <v>2.1588521999999999E-2</v>
      </c>
      <c r="P72" s="58">
        <v>8.0000000000000004E-4</v>
      </c>
      <c r="Q72" s="58">
        <v>0</v>
      </c>
    </row>
    <row r="73" spans="1:17">
      <c r="A73" t="s">
        <v>3182</v>
      </c>
      <c r="B73" t="s">
        <v>2050</v>
      </c>
      <c r="C73" t="s">
        <v>2082</v>
      </c>
      <c r="D73" s="107" t="s">
        <v>3259</v>
      </c>
      <c r="E73" t="s">
        <v>456</v>
      </c>
      <c r="F73" t="s">
        <v>348</v>
      </c>
      <c r="G73" t="s">
        <v>175</v>
      </c>
      <c r="H73" s="57">
        <v>7.85</v>
      </c>
      <c r="I73" t="s">
        <v>313</v>
      </c>
      <c r="J73" t="s">
        <v>98</v>
      </c>
      <c r="K73" s="58">
        <v>2.3800000000000002E-2</v>
      </c>
      <c r="L73" s="58">
        <v>3.9199999999999999E-2</v>
      </c>
      <c r="M73" s="57">
        <v>22.48</v>
      </c>
      <c r="N73" s="57">
        <v>98.42</v>
      </c>
      <c r="O73" s="57">
        <v>2.2124815999999999E-2</v>
      </c>
      <c r="P73" s="58">
        <v>8.9999999999999998E-4</v>
      </c>
      <c r="Q73" s="58">
        <v>0</v>
      </c>
    </row>
    <row r="74" spans="1:17">
      <c r="A74" t="s">
        <v>3182</v>
      </c>
      <c r="B74" t="s">
        <v>2050</v>
      </c>
      <c r="C74" t="s">
        <v>2072</v>
      </c>
      <c r="D74" s="107" t="s">
        <v>3259</v>
      </c>
      <c r="E74" t="s">
        <v>456</v>
      </c>
      <c r="F74" t="s">
        <v>348</v>
      </c>
      <c r="G74" t="s">
        <v>175</v>
      </c>
      <c r="H74" s="57">
        <v>7.89</v>
      </c>
      <c r="I74" t="s">
        <v>313</v>
      </c>
      <c r="J74" t="s">
        <v>98</v>
      </c>
      <c r="K74" s="58">
        <v>2.7699999999999999E-2</v>
      </c>
      <c r="L74" s="58">
        <v>3.27E-2</v>
      </c>
      <c r="M74" s="57">
        <v>13.46</v>
      </c>
      <c r="N74" s="57">
        <v>107.36</v>
      </c>
      <c r="O74" s="57">
        <v>1.4450655999999999E-2</v>
      </c>
      <c r="P74" s="58">
        <v>5.9999999999999995E-4</v>
      </c>
      <c r="Q74" s="58">
        <v>0</v>
      </c>
    </row>
    <row r="75" spans="1:17">
      <c r="A75" t="s">
        <v>3182</v>
      </c>
      <c r="B75" t="s">
        <v>2050</v>
      </c>
      <c r="C75" t="s">
        <v>2073</v>
      </c>
      <c r="D75" s="107" t="s">
        <v>3259</v>
      </c>
      <c r="E75" t="s">
        <v>456</v>
      </c>
      <c r="F75" t="s">
        <v>348</v>
      </c>
      <c r="G75" t="s">
        <v>175</v>
      </c>
      <c r="H75" s="57">
        <v>7.91</v>
      </c>
      <c r="I75" t="s">
        <v>313</v>
      </c>
      <c r="J75" t="s">
        <v>98</v>
      </c>
      <c r="K75" s="58">
        <v>2.3E-2</v>
      </c>
      <c r="L75" s="58">
        <v>3.6799999999999999E-2</v>
      </c>
      <c r="M75" s="57">
        <v>5.65</v>
      </c>
      <c r="N75" s="57">
        <v>100</v>
      </c>
      <c r="O75" s="57">
        <v>5.6499999999999996E-3</v>
      </c>
      <c r="P75" s="58">
        <v>2.0000000000000001E-4</v>
      </c>
      <c r="Q75" s="58">
        <v>0</v>
      </c>
    </row>
    <row r="76" spans="1:17">
      <c r="A76" t="s">
        <v>3182</v>
      </c>
      <c r="B76" t="s">
        <v>2050</v>
      </c>
      <c r="C76" t="s">
        <v>2074</v>
      </c>
      <c r="D76" s="107" t="s">
        <v>3259</v>
      </c>
      <c r="E76" t="s">
        <v>456</v>
      </c>
      <c r="F76" t="s">
        <v>348</v>
      </c>
      <c r="G76" t="s">
        <v>175</v>
      </c>
      <c r="H76" s="57">
        <v>7.99</v>
      </c>
      <c r="I76" t="s">
        <v>313</v>
      </c>
      <c r="J76" t="s">
        <v>98</v>
      </c>
      <c r="K76" s="58">
        <v>2.1999999999999999E-2</v>
      </c>
      <c r="L76" s="58">
        <v>3.4299999999999997E-2</v>
      </c>
      <c r="M76" s="57">
        <v>8.85</v>
      </c>
      <c r="N76" s="57">
        <v>101.37</v>
      </c>
      <c r="O76" s="57">
        <v>8.9712449999999992E-3</v>
      </c>
      <c r="P76" s="58">
        <v>2.9999999999999997E-4</v>
      </c>
      <c r="Q76" s="58">
        <v>0</v>
      </c>
    </row>
    <row r="77" spans="1:17">
      <c r="A77" t="s">
        <v>3182</v>
      </c>
      <c r="B77" t="s">
        <v>2050</v>
      </c>
      <c r="C77" t="s">
        <v>2075</v>
      </c>
      <c r="D77" s="107" t="s">
        <v>3259</v>
      </c>
      <c r="E77" t="s">
        <v>456</v>
      </c>
      <c r="F77" t="s">
        <v>348</v>
      </c>
      <c r="G77" t="s">
        <v>175</v>
      </c>
      <c r="H77" s="57">
        <v>7.9</v>
      </c>
      <c r="I77" t="s">
        <v>313</v>
      </c>
      <c r="J77" t="s">
        <v>98</v>
      </c>
      <c r="K77" s="58">
        <v>2.3800000000000002E-2</v>
      </c>
      <c r="L77" s="58">
        <v>3.6900000000000002E-2</v>
      </c>
      <c r="M77" s="57">
        <v>11.51</v>
      </c>
      <c r="N77" s="57">
        <v>100.91</v>
      </c>
      <c r="O77" s="57">
        <v>1.1614741E-2</v>
      </c>
      <c r="P77" s="58">
        <v>4.0000000000000002E-4</v>
      </c>
      <c r="Q77" s="58">
        <v>0</v>
      </c>
    </row>
    <row r="78" spans="1:17">
      <c r="A78" t="s">
        <v>3182</v>
      </c>
      <c r="B78" t="s">
        <v>2050</v>
      </c>
      <c r="C78" t="s">
        <v>2076</v>
      </c>
      <c r="D78" s="107" t="s">
        <v>3259</v>
      </c>
      <c r="E78" t="s">
        <v>456</v>
      </c>
      <c r="F78" t="s">
        <v>348</v>
      </c>
      <c r="G78" t="s">
        <v>175</v>
      </c>
      <c r="H78" s="57">
        <v>7.79</v>
      </c>
      <c r="I78" t="s">
        <v>313</v>
      </c>
      <c r="J78" t="s">
        <v>98</v>
      </c>
      <c r="K78" s="58">
        <v>2.3599999999999999E-2</v>
      </c>
      <c r="L78" s="58">
        <v>4.24E-2</v>
      </c>
      <c r="M78" s="57">
        <v>34.18</v>
      </c>
      <c r="N78" s="57">
        <v>96.74</v>
      </c>
      <c r="O78" s="57">
        <v>3.3065732E-2</v>
      </c>
      <c r="P78" s="58">
        <v>1.2999999999999999E-3</v>
      </c>
      <c r="Q78" s="58">
        <v>0</v>
      </c>
    </row>
    <row r="79" spans="1:17">
      <c r="A79" t="s">
        <v>3182</v>
      </c>
      <c r="B79" t="s">
        <v>2050</v>
      </c>
      <c r="C79" t="s">
        <v>2067</v>
      </c>
      <c r="D79" s="107" t="s">
        <v>3259</v>
      </c>
      <c r="E79" t="s">
        <v>456</v>
      </c>
      <c r="F79" t="s">
        <v>348</v>
      </c>
      <c r="G79" t="s">
        <v>175</v>
      </c>
      <c r="H79" s="57">
        <v>7.76</v>
      </c>
      <c r="I79" t="s">
        <v>313</v>
      </c>
      <c r="J79" t="s">
        <v>98</v>
      </c>
      <c r="K79" s="58">
        <v>2.3199999999999998E-2</v>
      </c>
      <c r="L79" s="58">
        <v>4.4400000000000002E-2</v>
      </c>
      <c r="M79" s="57">
        <v>24.59</v>
      </c>
      <c r="N79" s="57">
        <v>94.71</v>
      </c>
      <c r="O79" s="57">
        <v>2.3289188999999998E-2</v>
      </c>
      <c r="P79" s="58">
        <v>8.9999999999999998E-4</v>
      </c>
      <c r="Q79" s="58">
        <v>0</v>
      </c>
    </row>
    <row r="80" spans="1:17">
      <c r="A80" t="s">
        <v>3182</v>
      </c>
      <c r="B80" t="s">
        <v>2050</v>
      </c>
      <c r="C80" t="s">
        <v>2077</v>
      </c>
      <c r="D80" s="107" t="s">
        <v>3259</v>
      </c>
      <c r="E80" t="s">
        <v>456</v>
      </c>
      <c r="F80" t="s">
        <v>348</v>
      </c>
      <c r="G80" t="s">
        <v>175</v>
      </c>
      <c r="H80" s="57">
        <v>7.64</v>
      </c>
      <c r="I80" t="s">
        <v>313</v>
      </c>
      <c r="J80" t="s">
        <v>98</v>
      </c>
      <c r="K80" s="58">
        <v>2.0899999999999998E-2</v>
      </c>
      <c r="L80" s="58">
        <v>5.3800000000000001E-2</v>
      </c>
      <c r="M80" s="57">
        <v>35.229999999999997</v>
      </c>
      <c r="N80" s="57">
        <v>84.42</v>
      </c>
      <c r="O80" s="57">
        <v>2.9741165999999999E-2</v>
      </c>
      <c r="P80" s="58">
        <v>1.1000000000000001E-3</v>
      </c>
      <c r="Q80" s="58">
        <v>0</v>
      </c>
    </row>
    <row r="81" spans="1:17">
      <c r="A81" t="s">
        <v>3183</v>
      </c>
      <c r="B81" t="s">
        <v>2008</v>
      </c>
      <c r="C81" t="s">
        <v>2087</v>
      </c>
      <c r="D81" s="107" t="s">
        <v>3259</v>
      </c>
      <c r="E81" t="s">
        <v>469</v>
      </c>
      <c r="F81" t="s">
        <v>202</v>
      </c>
      <c r="G81" t="s">
        <v>127</v>
      </c>
      <c r="H81" s="57">
        <v>7.61</v>
      </c>
      <c r="I81" t="s">
        <v>537</v>
      </c>
      <c r="J81" t="s">
        <v>98</v>
      </c>
      <c r="K81" s="58">
        <v>1.6299999999999999E-2</v>
      </c>
      <c r="L81" s="58">
        <v>3.1199999999999999E-2</v>
      </c>
      <c r="M81" s="57">
        <v>83.72</v>
      </c>
      <c r="N81" s="57">
        <v>99.62</v>
      </c>
      <c r="O81" s="57">
        <v>8.3401864000000006E-2</v>
      </c>
      <c r="P81" s="58">
        <v>3.2000000000000002E-3</v>
      </c>
      <c r="Q81" s="58">
        <v>0</v>
      </c>
    </row>
    <row r="82" spans="1:17">
      <c r="A82" t="s">
        <v>3183</v>
      </c>
      <c r="B82" t="s">
        <v>2008</v>
      </c>
      <c r="C82" t="s">
        <v>2088</v>
      </c>
      <c r="D82" s="107" t="s">
        <v>3259</v>
      </c>
      <c r="E82" t="s">
        <v>469</v>
      </c>
      <c r="F82" t="s">
        <v>2089</v>
      </c>
      <c r="G82" t="s">
        <v>127</v>
      </c>
      <c r="H82" s="57">
        <v>7.62</v>
      </c>
      <c r="I82" t="s">
        <v>537</v>
      </c>
      <c r="J82" t="s">
        <v>98</v>
      </c>
      <c r="K82" s="58">
        <v>1.4999999999999999E-2</v>
      </c>
      <c r="L82" s="58">
        <v>3.1899999999999998E-2</v>
      </c>
      <c r="M82" s="57">
        <v>39.36</v>
      </c>
      <c r="N82" s="57">
        <v>97.96</v>
      </c>
      <c r="O82" s="57">
        <v>3.8557055999999999E-2</v>
      </c>
      <c r="P82" s="58">
        <v>1.5E-3</v>
      </c>
      <c r="Q82" s="58">
        <v>0</v>
      </c>
    </row>
    <row r="83" spans="1:17">
      <c r="A83" t="s">
        <v>3184</v>
      </c>
      <c r="B83" t="s">
        <v>2050</v>
      </c>
      <c r="C83" t="s">
        <v>2160</v>
      </c>
      <c r="D83" s="107" t="s">
        <v>3259</v>
      </c>
      <c r="E83" t="s">
        <v>2084</v>
      </c>
      <c r="F83" t="s">
        <v>2161</v>
      </c>
      <c r="G83" t="s">
        <v>1970</v>
      </c>
      <c r="H83" s="57">
        <v>4.72</v>
      </c>
      <c r="I83" t="s">
        <v>332</v>
      </c>
      <c r="J83" t="s">
        <v>98</v>
      </c>
      <c r="K83" s="58">
        <v>3.1E-2</v>
      </c>
      <c r="L83" s="58">
        <v>2.6700000000000002E-2</v>
      </c>
      <c r="M83" s="57">
        <v>88.21</v>
      </c>
      <c r="N83" s="57">
        <v>113.73</v>
      </c>
      <c r="O83" s="57">
        <v>0.100321233</v>
      </c>
      <c r="P83" s="58">
        <v>3.8999999999999998E-3</v>
      </c>
      <c r="Q83" s="58">
        <v>0</v>
      </c>
    </row>
    <row r="84" spans="1:17">
      <c r="A84" t="s">
        <v>3184</v>
      </c>
      <c r="B84" t="s">
        <v>2050</v>
      </c>
      <c r="C84" t="s">
        <v>2162</v>
      </c>
      <c r="D84" s="107" t="s">
        <v>3259</v>
      </c>
      <c r="E84" t="s">
        <v>2084</v>
      </c>
      <c r="F84" t="s">
        <v>2163</v>
      </c>
      <c r="G84" t="s">
        <v>1970</v>
      </c>
      <c r="H84" s="57">
        <v>4.74</v>
      </c>
      <c r="I84" t="s">
        <v>332</v>
      </c>
      <c r="J84" t="s">
        <v>98</v>
      </c>
      <c r="K84" s="58">
        <v>2.4899999999999999E-2</v>
      </c>
      <c r="L84" s="58">
        <v>2.6800000000000001E-2</v>
      </c>
      <c r="M84" s="57">
        <v>37.06</v>
      </c>
      <c r="N84" s="57">
        <v>112.44</v>
      </c>
      <c r="O84" s="57">
        <v>4.1670263999999999E-2</v>
      </c>
      <c r="P84" s="58">
        <v>1.6000000000000001E-3</v>
      </c>
      <c r="Q84" s="58">
        <v>0</v>
      </c>
    </row>
    <row r="85" spans="1:17">
      <c r="A85" t="s">
        <v>3184</v>
      </c>
      <c r="B85" t="s">
        <v>2050</v>
      </c>
      <c r="C85" t="s">
        <v>2164</v>
      </c>
      <c r="D85" s="107" t="s">
        <v>3259</v>
      </c>
      <c r="E85" t="s">
        <v>2084</v>
      </c>
      <c r="F85" t="s">
        <v>2163</v>
      </c>
      <c r="G85" t="s">
        <v>1970</v>
      </c>
      <c r="H85" s="57">
        <v>4.99</v>
      </c>
      <c r="I85" t="s">
        <v>332</v>
      </c>
      <c r="J85" t="s">
        <v>98</v>
      </c>
      <c r="K85" s="58">
        <v>3.5999999999999997E-2</v>
      </c>
      <c r="L85" s="58">
        <v>2.7099999999999999E-2</v>
      </c>
      <c r="M85" s="57">
        <v>24.66</v>
      </c>
      <c r="N85" s="57">
        <v>116.58</v>
      </c>
      <c r="O85" s="57">
        <v>2.8748627999999998E-2</v>
      </c>
      <c r="P85" s="58">
        <v>1.1000000000000001E-3</v>
      </c>
      <c r="Q85" s="58">
        <v>0</v>
      </c>
    </row>
    <row r="86" spans="1:17">
      <c r="A86" t="s">
        <v>3185</v>
      </c>
      <c r="B86" t="s">
        <v>2008</v>
      </c>
      <c r="C86" t="s">
        <v>2144</v>
      </c>
      <c r="D86" s="107" t="s">
        <v>3259</v>
      </c>
      <c r="E86" t="s">
        <v>2084</v>
      </c>
      <c r="F86" t="s">
        <v>432</v>
      </c>
      <c r="G86" t="s">
        <v>1970</v>
      </c>
      <c r="H86" s="57">
        <v>7.5</v>
      </c>
      <c r="I86" t="s">
        <v>332</v>
      </c>
      <c r="J86" t="s">
        <v>98</v>
      </c>
      <c r="K86" s="58">
        <v>1.7999999999999999E-2</v>
      </c>
      <c r="L86" s="58">
        <v>3.7699999999999997E-2</v>
      </c>
      <c r="M86" s="57">
        <v>444.92</v>
      </c>
      <c r="N86" s="57">
        <v>93.1</v>
      </c>
      <c r="O86" s="57">
        <v>0.41422051999999998</v>
      </c>
      <c r="P86" s="58">
        <v>1.5900000000000001E-2</v>
      </c>
      <c r="Q86" s="58">
        <v>0</v>
      </c>
    </row>
    <row r="87" spans="1:17">
      <c r="A87" t="s">
        <v>3185</v>
      </c>
      <c r="B87" t="s">
        <v>2008</v>
      </c>
      <c r="C87" t="s">
        <v>2146</v>
      </c>
      <c r="D87" s="107" t="s">
        <v>3259</v>
      </c>
      <c r="E87" t="s">
        <v>2084</v>
      </c>
      <c r="F87" t="s">
        <v>432</v>
      </c>
      <c r="G87" t="s">
        <v>1970</v>
      </c>
      <c r="H87" s="57">
        <v>7.09</v>
      </c>
      <c r="I87" t="s">
        <v>332</v>
      </c>
      <c r="J87" t="s">
        <v>98</v>
      </c>
      <c r="K87" s="58">
        <v>1.8800000000000001E-2</v>
      </c>
      <c r="L87" s="58">
        <v>3.9E-2</v>
      </c>
      <c r="M87" s="57">
        <v>274.83</v>
      </c>
      <c r="N87" s="57">
        <v>93.53</v>
      </c>
      <c r="O87" s="57">
        <v>0.25704849899999999</v>
      </c>
      <c r="P87" s="58">
        <v>9.9000000000000008E-3</v>
      </c>
      <c r="Q87" s="58">
        <v>0</v>
      </c>
    </row>
    <row r="88" spans="1:17">
      <c r="A88" t="s">
        <v>3185</v>
      </c>
      <c r="B88" t="s">
        <v>2008</v>
      </c>
      <c r="C88" t="s">
        <v>2143</v>
      </c>
      <c r="D88" s="107" t="s">
        <v>3259</v>
      </c>
      <c r="E88" t="s">
        <v>2084</v>
      </c>
      <c r="F88" t="s">
        <v>348</v>
      </c>
      <c r="G88" t="s">
        <v>1970</v>
      </c>
      <c r="H88" s="57">
        <v>7.4</v>
      </c>
      <c r="I88" t="s">
        <v>332</v>
      </c>
      <c r="J88" t="s">
        <v>98</v>
      </c>
      <c r="K88" s="58">
        <v>2.3699999999999999E-2</v>
      </c>
      <c r="L88" s="58">
        <v>2.5999999999999999E-2</v>
      </c>
      <c r="M88" s="57">
        <v>181.59</v>
      </c>
      <c r="N88" s="57">
        <v>104.47</v>
      </c>
      <c r="O88" s="57">
        <v>0.189707073</v>
      </c>
      <c r="P88" s="58">
        <v>7.3000000000000001E-3</v>
      </c>
      <c r="Q88" s="58">
        <v>0</v>
      </c>
    </row>
    <row r="89" spans="1:17">
      <c r="A89" t="s">
        <v>3185</v>
      </c>
      <c r="B89" t="s">
        <v>2008</v>
      </c>
      <c r="C89" t="s">
        <v>2145</v>
      </c>
      <c r="D89" s="107" t="s">
        <v>3259</v>
      </c>
      <c r="E89" t="s">
        <v>2084</v>
      </c>
      <c r="F89" t="s">
        <v>348</v>
      </c>
      <c r="G89" t="s">
        <v>1970</v>
      </c>
      <c r="H89" s="57">
        <v>7.03</v>
      </c>
      <c r="I89" t="s">
        <v>332</v>
      </c>
      <c r="J89" t="s">
        <v>98</v>
      </c>
      <c r="K89" s="58">
        <v>2.3199999999999998E-2</v>
      </c>
      <c r="L89" s="58">
        <v>2.7400000000000001E-2</v>
      </c>
      <c r="M89" s="57">
        <v>129.05000000000001</v>
      </c>
      <c r="N89" s="57">
        <v>103.18</v>
      </c>
      <c r="O89" s="57">
        <v>0.13315378999999999</v>
      </c>
      <c r="P89" s="58">
        <v>5.1000000000000004E-3</v>
      </c>
      <c r="Q89" s="58">
        <v>0</v>
      </c>
    </row>
    <row r="90" spans="1:17">
      <c r="A90" t="s">
        <v>3186</v>
      </c>
      <c r="B90" t="s">
        <v>2050</v>
      </c>
      <c r="C90" t="s">
        <v>2083</v>
      </c>
      <c r="D90" s="107" t="s">
        <v>3259</v>
      </c>
      <c r="E90" t="s">
        <v>2084</v>
      </c>
      <c r="F90" t="s">
        <v>2085</v>
      </c>
      <c r="G90" t="s">
        <v>1970</v>
      </c>
      <c r="H90" s="57">
        <v>5.16</v>
      </c>
      <c r="I90" t="s">
        <v>332</v>
      </c>
      <c r="J90" t="s">
        <v>98</v>
      </c>
      <c r="K90" s="58">
        <v>1.7899999999999999E-2</v>
      </c>
      <c r="L90" s="58">
        <v>2.9000000000000001E-2</v>
      </c>
      <c r="M90" s="57">
        <v>104.9</v>
      </c>
      <c r="N90" s="57">
        <v>105.5</v>
      </c>
      <c r="O90" s="57">
        <v>0.1106695</v>
      </c>
      <c r="P90" s="58">
        <v>4.3E-3</v>
      </c>
      <c r="Q90" s="58">
        <v>0</v>
      </c>
    </row>
    <row r="91" spans="1:17">
      <c r="A91" t="s">
        <v>3186</v>
      </c>
      <c r="B91" t="s">
        <v>2050</v>
      </c>
      <c r="C91" t="s">
        <v>2086</v>
      </c>
      <c r="D91" s="107" t="s">
        <v>3259</v>
      </c>
      <c r="E91" t="s">
        <v>2084</v>
      </c>
      <c r="F91" t="s">
        <v>2085</v>
      </c>
      <c r="G91" t="s">
        <v>1970</v>
      </c>
      <c r="H91" s="57">
        <v>6.53</v>
      </c>
      <c r="I91" t="s">
        <v>332</v>
      </c>
      <c r="J91" t="s">
        <v>98</v>
      </c>
      <c r="K91" s="58">
        <v>7.5499999999999998E-2</v>
      </c>
      <c r="L91" s="58">
        <v>7.5700000000000003E-2</v>
      </c>
      <c r="M91" s="57">
        <v>4.17</v>
      </c>
      <c r="N91" s="57">
        <v>101.83</v>
      </c>
      <c r="O91" s="57">
        <v>4.246311E-3</v>
      </c>
      <c r="P91" s="58">
        <v>2.0000000000000001E-4</v>
      </c>
      <c r="Q91" s="58">
        <v>0</v>
      </c>
    </row>
    <row r="92" spans="1:17">
      <c r="A92" t="s">
        <v>3187</v>
      </c>
      <c r="B92" t="s">
        <v>2050</v>
      </c>
      <c r="C92" t="s">
        <v>2165</v>
      </c>
      <c r="D92" s="107" t="s">
        <v>3259</v>
      </c>
      <c r="E92" t="s">
        <v>2084</v>
      </c>
      <c r="F92" t="s">
        <v>2166</v>
      </c>
      <c r="G92" t="s">
        <v>1970</v>
      </c>
      <c r="H92" s="57">
        <v>4.7300000000000004</v>
      </c>
      <c r="I92" t="s">
        <v>110</v>
      </c>
      <c r="J92" t="s">
        <v>98</v>
      </c>
      <c r="K92" s="58">
        <v>6.9500000000000006E-2</v>
      </c>
      <c r="L92" s="58">
        <v>7.0499999999999993E-2</v>
      </c>
      <c r="M92" s="57">
        <v>28.2</v>
      </c>
      <c r="N92" s="57">
        <v>100.41</v>
      </c>
      <c r="O92" s="57">
        <v>2.831562E-2</v>
      </c>
      <c r="P92" s="58">
        <v>1.1000000000000001E-3</v>
      </c>
      <c r="Q92" s="58">
        <v>0</v>
      </c>
    </row>
    <row r="93" spans="1:17">
      <c r="A93" t="s">
        <v>3187</v>
      </c>
      <c r="B93" t="s">
        <v>2050</v>
      </c>
      <c r="C93" t="s">
        <v>2167</v>
      </c>
      <c r="D93" s="107" t="s">
        <v>3259</v>
      </c>
      <c r="E93" t="s">
        <v>2084</v>
      </c>
      <c r="F93" t="s">
        <v>2166</v>
      </c>
      <c r="G93" t="s">
        <v>1970</v>
      </c>
      <c r="H93" s="57">
        <v>3.53</v>
      </c>
      <c r="I93" t="s">
        <v>110</v>
      </c>
      <c r="J93" t="s">
        <v>98</v>
      </c>
      <c r="K93" s="58">
        <v>6.9500000000000006E-2</v>
      </c>
      <c r="L93" s="58">
        <v>7.0800000000000002E-2</v>
      </c>
      <c r="M93" s="57">
        <v>35.44</v>
      </c>
      <c r="N93" s="57">
        <v>100.21</v>
      </c>
      <c r="O93" s="57">
        <v>3.5514424000000003E-2</v>
      </c>
      <c r="P93" s="58">
        <v>1.4E-3</v>
      </c>
      <c r="Q93" s="58">
        <v>0</v>
      </c>
    </row>
    <row r="94" spans="1:17">
      <c r="A94" t="s">
        <v>3189</v>
      </c>
      <c r="B94" t="s">
        <v>2050</v>
      </c>
      <c r="C94" t="s">
        <v>2141</v>
      </c>
      <c r="D94" s="107" t="s">
        <v>3259</v>
      </c>
      <c r="E94" t="s">
        <v>456</v>
      </c>
      <c r="F94" t="s">
        <v>2142</v>
      </c>
      <c r="G94" t="s">
        <v>175</v>
      </c>
      <c r="H94" s="57">
        <v>3.67</v>
      </c>
      <c r="I94" t="s">
        <v>313</v>
      </c>
      <c r="J94" t="s">
        <v>98</v>
      </c>
      <c r="K94" s="58">
        <v>5.2600000000000001E-2</v>
      </c>
      <c r="L94" s="58">
        <v>3.2099999999999997E-2</v>
      </c>
      <c r="M94" s="57">
        <v>3.94</v>
      </c>
      <c r="N94" s="57">
        <v>124.46</v>
      </c>
      <c r="O94" s="57">
        <v>4.9037239999999999E-3</v>
      </c>
      <c r="P94" s="58">
        <v>2.0000000000000001E-4</v>
      </c>
      <c r="Q94" s="58">
        <v>0</v>
      </c>
    </row>
    <row r="95" spans="1:17">
      <c r="A95" t="s">
        <v>3189</v>
      </c>
      <c r="B95" t="s">
        <v>2050</v>
      </c>
      <c r="C95" t="s">
        <v>2128</v>
      </c>
      <c r="D95" s="107" t="s">
        <v>3259</v>
      </c>
      <c r="E95" t="s">
        <v>456</v>
      </c>
      <c r="F95" t="s">
        <v>2129</v>
      </c>
      <c r="G95" t="s">
        <v>175</v>
      </c>
      <c r="H95" s="57">
        <v>3.7</v>
      </c>
      <c r="I95" t="s">
        <v>313</v>
      </c>
      <c r="J95" t="s">
        <v>98</v>
      </c>
      <c r="K95" s="58">
        <v>5.1299999999999998E-2</v>
      </c>
      <c r="L95" s="58">
        <v>2.5499999999999998E-2</v>
      </c>
      <c r="M95" s="57">
        <v>14.53</v>
      </c>
      <c r="N95" s="57">
        <v>126.84</v>
      </c>
      <c r="O95" s="57">
        <v>1.8429852E-2</v>
      </c>
      <c r="P95" s="58">
        <v>6.9999999999999999E-4</v>
      </c>
      <c r="Q95" s="58">
        <v>0</v>
      </c>
    </row>
    <row r="96" spans="1:17">
      <c r="A96" t="s">
        <v>3189</v>
      </c>
      <c r="B96" t="s">
        <v>2050</v>
      </c>
      <c r="C96" t="s">
        <v>2130</v>
      </c>
      <c r="D96" s="107" t="s">
        <v>3259</v>
      </c>
      <c r="E96" t="s">
        <v>456</v>
      </c>
      <c r="F96" t="s">
        <v>2131</v>
      </c>
      <c r="G96" t="s">
        <v>175</v>
      </c>
      <c r="H96" s="57">
        <v>3.7</v>
      </c>
      <c r="I96" t="s">
        <v>313</v>
      </c>
      <c r="J96" t="s">
        <v>98</v>
      </c>
      <c r="K96" s="58">
        <v>5.1499999999999997E-2</v>
      </c>
      <c r="L96" s="58">
        <v>2.5499999999999998E-2</v>
      </c>
      <c r="M96" s="57">
        <v>8.4499999999999993</v>
      </c>
      <c r="N96" s="57">
        <v>126.9</v>
      </c>
      <c r="O96" s="57">
        <v>1.072305E-2</v>
      </c>
      <c r="P96" s="58">
        <v>4.0000000000000002E-4</v>
      </c>
      <c r="Q96" s="58">
        <v>0</v>
      </c>
    </row>
    <row r="97" spans="1:17">
      <c r="A97" t="s">
        <v>3189</v>
      </c>
      <c r="B97" t="s">
        <v>2050</v>
      </c>
      <c r="C97" t="s">
        <v>2132</v>
      </c>
      <c r="D97" s="107" t="s">
        <v>3259</v>
      </c>
      <c r="E97" t="s">
        <v>456</v>
      </c>
      <c r="F97" t="s">
        <v>2133</v>
      </c>
      <c r="G97" t="s">
        <v>175</v>
      </c>
      <c r="H97" s="57">
        <v>3.77</v>
      </c>
      <c r="I97" t="s">
        <v>313</v>
      </c>
      <c r="J97" t="s">
        <v>98</v>
      </c>
      <c r="K97" s="58">
        <v>5.0999999999999997E-2</v>
      </c>
      <c r="L97" s="58">
        <v>2.5999999999999999E-2</v>
      </c>
      <c r="M97" s="57">
        <v>5.95</v>
      </c>
      <c r="N97" s="57">
        <v>125.11</v>
      </c>
      <c r="O97" s="57">
        <v>7.4440449999999998E-3</v>
      </c>
      <c r="P97" s="58">
        <v>2.9999999999999997E-4</v>
      </c>
      <c r="Q97" s="58">
        <v>0</v>
      </c>
    </row>
    <row r="98" spans="1:17">
      <c r="A98" t="s">
        <v>3189</v>
      </c>
      <c r="B98" t="s">
        <v>2050</v>
      </c>
      <c r="C98" t="s">
        <v>2104</v>
      </c>
      <c r="D98" s="107" t="s">
        <v>3259</v>
      </c>
      <c r="E98" t="s">
        <v>456</v>
      </c>
      <c r="F98" t="s">
        <v>2105</v>
      </c>
      <c r="G98" t="s">
        <v>175</v>
      </c>
      <c r="H98" s="57">
        <v>3.72</v>
      </c>
      <c r="I98" t="s">
        <v>313</v>
      </c>
      <c r="J98" t="s">
        <v>98</v>
      </c>
      <c r="K98" s="58">
        <v>5.0999999999999997E-2</v>
      </c>
      <c r="L98" s="58">
        <v>2.2599999999999999E-2</v>
      </c>
      <c r="M98" s="57">
        <v>3.36</v>
      </c>
      <c r="N98" s="57">
        <v>126.24</v>
      </c>
      <c r="O98" s="57">
        <v>4.241664E-3</v>
      </c>
      <c r="P98" s="58">
        <v>2.0000000000000001E-4</v>
      </c>
      <c r="Q98" s="58">
        <v>0</v>
      </c>
    </row>
    <row r="99" spans="1:17">
      <c r="A99" t="s">
        <v>3189</v>
      </c>
      <c r="B99" t="s">
        <v>2050</v>
      </c>
      <c r="C99" t="s">
        <v>2106</v>
      </c>
      <c r="D99" s="107" t="s">
        <v>3259</v>
      </c>
      <c r="E99" t="s">
        <v>456</v>
      </c>
      <c r="F99" t="s">
        <v>2107</v>
      </c>
      <c r="G99" t="s">
        <v>175</v>
      </c>
      <c r="H99" s="57">
        <v>3.7</v>
      </c>
      <c r="I99" t="s">
        <v>313</v>
      </c>
      <c r="J99" t="s">
        <v>98</v>
      </c>
      <c r="K99" s="58">
        <v>5.0999999999999997E-2</v>
      </c>
      <c r="L99" s="58">
        <v>2.5600000000000001E-2</v>
      </c>
      <c r="M99" s="57">
        <v>6.81</v>
      </c>
      <c r="N99" s="57">
        <v>124.63</v>
      </c>
      <c r="O99" s="57">
        <v>8.4873029999999999E-3</v>
      </c>
      <c r="P99" s="58">
        <v>2.9999999999999997E-4</v>
      </c>
      <c r="Q99" s="58">
        <v>0</v>
      </c>
    </row>
    <row r="100" spans="1:17">
      <c r="A100" t="s">
        <v>3189</v>
      </c>
      <c r="B100" t="s">
        <v>2050</v>
      </c>
      <c r="C100" t="s">
        <v>2093</v>
      </c>
      <c r="D100" s="107" t="s">
        <v>3259</v>
      </c>
      <c r="E100" t="s">
        <v>456</v>
      </c>
      <c r="F100" t="s">
        <v>579</v>
      </c>
      <c r="G100" t="s">
        <v>175</v>
      </c>
      <c r="H100" s="57">
        <v>3.7</v>
      </c>
      <c r="I100" t="s">
        <v>313</v>
      </c>
      <c r="J100" t="s">
        <v>98</v>
      </c>
      <c r="K100" s="58">
        <v>5.0999999999999997E-2</v>
      </c>
      <c r="L100" s="58">
        <v>2.5499999999999998E-2</v>
      </c>
      <c r="M100" s="57">
        <v>10.55</v>
      </c>
      <c r="N100" s="57">
        <v>124.86</v>
      </c>
      <c r="O100" s="57">
        <v>1.3172730000000001E-2</v>
      </c>
      <c r="P100" s="58">
        <v>5.0000000000000001E-4</v>
      </c>
      <c r="Q100" s="58">
        <v>0</v>
      </c>
    </row>
    <row r="101" spans="1:17">
      <c r="A101" t="s">
        <v>3189</v>
      </c>
      <c r="B101" t="s">
        <v>2050</v>
      </c>
      <c r="C101" t="s">
        <v>2108</v>
      </c>
      <c r="D101" s="107" t="s">
        <v>3259</v>
      </c>
      <c r="E101" t="s">
        <v>456</v>
      </c>
      <c r="F101" t="s">
        <v>579</v>
      </c>
      <c r="G101" t="s">
        <v>175</v>
      </c>
      <c r="H101" s="57">
        <v>3.72</v>
      </c>
      <c r="I101" t="s">
        <v>313</v>
      </c>
      <c r="J101" t="s">
        <v>98</v>
      </c>
      <c r="K101" s="58">
        <v>5.0999999999999997E-2</v>
      </c>
      <c r="L101" s="58">
        <v>2.2599999999999999E-2</v>
      </c>
      <c r="M101" s="57">
        <v>4.62</v>
      </c>
      <c r="N101" s="57">
        <v>125.97</v>
      </c>
      <c r="O101" s="57">
        <v>5.8198140000000004E-3</v>
      </c>
      <c r="P101" s="58">
        <v>2.0000000000000001E-4</v>
      </c>
      <c r="Q101" s="58">
        <v>0</v>
      </c>
    </row>
    <row r="102" spans="1:17">
      <c r="A102" t="s">
        <v>3189</v>
      </c>
      <c r="B102" t="s">
        <v>2050</v>
      </c>
      <c r="C102" t="s">
        <v>2134</v>
      </c>
      <c r="D102" s="107" t="s">
        <v>3259</v>
      </c>
      <c r="E102" t="s">
        <v>456</v>
      </c>
      <c r="F102" t="s">
        <v>2135</v>
      </c>
      <c r="G102" t="s">
        <v>175</v>
      </c>
      <c r="H102" s="57">
        <v>3.7</v>
      </c>
      <c r="I102" t="s">
        <v>313</v>
      </c>
      <c r="J102" t="s">
        <v>98</v>
      </c>
      <c r="K102" s="58">
        <v>5.0999999999999997E-2</v>
      </c>
      <c r="L102" s="58">
        <v>2.5600000000000001E-2</v>
      </c>
      <c r="M102" s="57">
        <v>10.96</v>
      </c>
      <c r="N102" s="57">
        <v>125.11</v>
      </c>
      <c r="O102" s="57">
        <v>1.3712056E-2</v>
      </c>
      <c r="P102" s="58">
        <v>5.0000000000000001E-4</v>
      </c>
      <c r="Q102" s="58">
        <v>0</v>
      </c>
    </row>
    <row r="103" spans="1:17">
      <c r="A103" t="s">
        <v>3189</v>
      </c>
      <c r="B103" t="s">
        <v>2050</v>
      </c>
      <c r="C103" t="s">
        <v>2118</v>
      </c>
      <c r="D103" s="107" t="s">
        <v>3259</v>
      </c>
      <c r="E103" t="s">
        <v>456</v>
      </c>
      <c r="F103" t="s">
        <v>2119</v>
      </c>
      <c r="G103" t="s">
        <v>175</v>
      </c>
      <c r="H103" s="57">
        <v>3.7</v>
      </c>
      <c r="I103" t="s">
        <v>313</v>
      </c>
      <c r="J103" t="s">
        <v>98</v>
      </c>
      <c r="K103" s="58">
        <v>5.0999999999999997E-2</v>
      </c>
      <c r="L103" s="58">
        <v>2.5700000000000001E-2</v>
      </c>
      <c r="M103" s="57">
        <v>4.8600000000000003</v>
      </c>
      <c r="N103" s="57">
        <v>125.41</v>
      </c>
      <c r="O103" s="57">
        <v>6.0949259999999996E-3</v>
      </c>
      <c r="P103" s="58">
        <v>2.0000000000000001E-4</v>
      </c>
      <c r="Q103" s="58">
        <v>0</v>
      </c>
    </row>
    <row r="104" spans="1:17">
      <c r="A104" t="s">
        <v>3189</v>
      </c>
      <c r="B104" t="s">
        <v>2050</v>
      </c>
      <c r="C104" t="s">
        <v>2120</v>
      </c>
      <c r="D104" s="107" t="s">
        <v>3259</v>
      </c>
      <c r="E104" t="s">
        <v>456</v>
      </c>
      <c r="F104" t="s">
        <v>2121</v>
      </c>
      <c r="G104" t="s">
        <v>175</v>
      </c>
      <c r="H104" s="57">
        <v>3.7</v>
      </c>
      <c r="I104" t="s">
        <v>313</v>
      </c>
      <c r="J104" t="s">
        <v>98</v>
      </c>
      <c r="K104" s="58">
        <v>5.0999999999999997E-2</v>
      </c>
      <c r="L104" s="58">
        <v>2.5600000000000001E-2</v>
      </c>
      <c r="M104" s="57">
        <v>6.13</v>
      </c>
      <c r="N104" s="57">
        <v>124.05</v>
      </c>
      <c r="O104" s="57">
        <v>7.6042649999999998E-3</v>
      </c>
      <c r="P104" s="58">
        <v>2.9999999999999997E-4</v>
      </c>
      <c r="Q104" s="58">
        <v>0</v>
      </c>
    </row>
    <row r="105" spans="1:17">
      <c r="A105" t="s">
        <v>3189</v>
      </c>
      <c r="B105" t="s">
        <v>2050</v>
      </c>
      <c r="C105" t="s">
        <v>2137</v>
      </c>
      <c r="D105" s="107" t="s">
        <v>3259</v>
      </c>
      <c r="E105" t="s">
        <v>456</v>
      </c>
      <c r="F105" t="s">
        <v>2138</v>
      </c>
      <c r="G105" t="s">
        <v>175</v>
      </c>
      <c r="H105" s="57">
        <v>3.72</v>
      </c>
      <c r="I105" t="s">
        <v>313</v>
      </c>
      <c r="J105" t="s">
        <v>98</v>
      </c>
      <c r="K105" s="58">
        <v>5.0999999999999997E-2</v>
      </c>
      <c r="L105" s="58">
        <v>2.2499999999999999E-2</v>
      </c>
      <c r="M105" s="57">
        <v>1.4</v>
      </c>
      <c r="N105" s="57">
        <v>125.43</v>
      </c>
      <c r="O105" s="57">
        <v>1.7560200000000001E-3</v>
      </c>
      <c r="P105" s="58">
        <v>1E-4</v>
      </c>
      <c r="Q105" s="58">
        <v>0</v>
      </c>
    </row>
    <row r="106" spans="1:17">
      <c r="A106" t="s">
        <v>3189</v>
      </c>
      <c r="B106" t="s">
        <v>2050</v>
      </c>
      <c r="C106" t="s">
        <v>2102</v>
      </c>
      <c r="D106" s="107" t="s">
        <v>3259</v>
      </c>
      <c r="E106" t="s">
        <v>456</v>
      </c>
      <c r="F106" t="s">
        <v>2103</v>
      </c>
      <c r="G106" t="s">
        <v>175</v>
      </c>
      <c r="H106" s="57">
        <v>3.7</v>
      </c>
      <c r="I106" t="s">
        <v>313</v>
      </c>
      <c r="J106" t="s">
        <v>98</v>
      </c>
      <c r="K106" s="58">
        <v>5.0999999999999997E-2</v>
      </c>
      <c r="L106" s="58">
        <v>2.5499999999999998E-2</v>
      </c>
      <c r="M106" s="57">
        <v>12.35</v>
      </c>
      <c r="N106" s="57">
        <v>124.29</v>
      </c>
      <c r="O106" s="57">
        <v>1.5349814999999999E-2</v>
      </c>
      <c r="P106" s="58">
        <v>5.9999999999999995E-4</v>
      </c>
      <c r="Q106" s="58">
        <v>0</v>
      </c>
    </row>
    <row r="107" spans="1:17">
      <c r="A107" t="s">
        <v>3189</v>
      </c>
      <c r="B107" t="s">
        <v>2050</v>
      </c>
      <c r="C107" t="s">
        <v>2109</v>
      </c>
      <c r="D107" s="107" t="s">
        <v>3259</v>
      </c>
      <c r="E107" t="s">
        <v>456</v>
      </c>
      <c r="F107" t="s">
        <v>579</v>
      </c>
      <c r="G107" t="s">
        <v>175</v>
      </c>
      <c r="H107" s="57">
        <v>3.72</v>
      </c>
      <c r="I107" t="s">
        <v>313</v>
      </c>
      <c r="J107" t="s">
        <v>98</v>
      </c>
      <c r="K107" s="58">
        <v>5.0999999999999997E-2</v>
      </c>
      <c r="L107" s="58">
        <v>2.2700000000000001E-2</v>
      </c>
      <c r="M107" s="57">
        <v>2.79</v>
      </c>
      <c r="N107" s="57">
        <v>125.29</v>
      </c>
      <c r="O107" s="57">
        <v>3.4955910000000001E-3</v>
      </c>
      <c r="P107" s="58">
        <v>1E-4</v>
      </c>
      <c r="Q107" s="58">
        <v>0</v>
      </c>
    </row>
    <row r="108" spans="1:17">
      <c r="A108" t="s">
        <v>3189</v>
      </c>
      <c r="B108" t="s">
        <v>2050</v>
      </c>
      <c r="C108" t="s">
        <v>2110</v>
      </c>
      <c r="D108" s="107" t="s">
        <v>3259</v>
      </c>
      <c r="E108" t="s">
        <v>456</v>
      </c>
      <c r="F108" t="s">
        <v>579</v>
      </c>
      <c r="G108" t="s">
        <v>175</v>
      </c>
      <c r="H108" s="57">
        <v>3.72</v>
      </c>
      <c r="I108" t="s">
        <v>313</v>
      </c>
      <c r="J108" t="s">
        <v>98</v>
      </c>
      <c r="K108" s="58">
        <v>5.0999999999999997E-2</v>
      </c>
      <c r="L108" s="58">
        <v>2.3199999999999998E-2</v>
      </c>
      <c r="M108" s="57">
        <v>2.4500000000000002</v>
      </c>
      <c r="N108" s="57">
        <v>124.07</v>
      </c>
      <c r="O108" s="57">
        <v>3.0397150000000001E-3</v>
      </c>
      <c r="P108" s="58">
        <v>1E-4</v>
      </c>
      <c r="Q108" s="58">
        <v>0</v>
      </c>
    </row>
    <row r="109" spans="1:17">
      <c r="A109" t="s">
        <v>3189</v>
      </c>
      <c r="B109" t="s">
        <v>2050</v>
      </c>
      <c r="C109" t="s">
        <v>2111</v>
      </c>
      <c r="D109" s="107" t="s">
        <v>3259</v>
      </c>
      <c r="E109" t="s">
        <v>456</v>
      </c>
      <c r="F109" t="s">
        <v>579</v>
      </c>
      <c r="G109" t="s">
        <v>175</v>
      </c>
      <c r="H109" s="57">
        <v>3.67</v>
      </c>
      <c r="I109" t="s">
        <v>313</v>
      </c>
      <c r="J109" t="s">
        <v>98</v>
      </c>
      <c r="K109" s="58">
        <v>5.0999999999999997E-2</v>
      </c>
      <c r="L109" s="58">
        <v>3.2300000000000002E-2</v>
      </c>
      <c r="M109" s="57">
        <v>7.63</v>
      </c>
      <c r="N109" s="57">
        <v>119.74</v>
      </c>
      <c r="O109" s="57">
        <v>9.1361619999999998E-3</v>
      </c>
      <c r="P109" s="58">
        <v>4.0000000000000002E-4</v>
      </c>
      <c r="Q109" s="58">
        <v>0</v>
      </c>
    </row>
    <row r="110" spans="1:17">
      <c r="A110" t="s">
        <v>3189</v>
      </c>
      <c r="B110" t="s">
        <v>2050</v>
      </c>
      <c r="C110" t="s">
        <v>2112</v>
      </c>
      <c r="D110" s="107" t="s">
        <v>3259</v>
      </c>
      <c r="E110" t="s">
        <v>456</v>
      </c>
      <c r="F110" t="s">
        <v>579</v>
      </c>
      <c r="G110" t="s">
        <v>175</v>
      </c>
      <c r="H110" s="57">
        <v>3.67</v>
      </c>
      <c r="I110" t="s">
        <v>313</v>
      </c>
      <c r="J110" t="s">
        <v>98</v>
      </c>
      <c r="K110" s="58">
        <v>5.0999999999999997E-2</v>
      </c>
      <c r="L110" s="58">
        <v>3.2300000000000002E-2</v>
      </c>
      <c r="M110" s="57">
        <v>5.58</v>
      </c>
      <c r="N110" s="57">
        <v>119.5</v>
      </c>
      <c r="O110" s="57">
        <v>6.6680999999999997E-3</v>
      </c>
      <c r="P110" s="58">
        <v>2.9999999999999997E-4</v>
      </c>
      <c r="Q110" s="58">
        <v>0</v>
      </c>
    </row>
    <row r="111" spans="1:17">
      <c r="A111" t="s">
        <v>3189</v>
      </c>
      <c r="B111" t="s">
        <v>2050</v>
      </c>
      <c r="C111" t="s">
        <v>2113</v>
      </c>
      <c r="D111" s="107" t="s">
        <v>3259</v>
      </c>
      <c r="E111" t="s">
        <v>456</v>
      </c>
      <c r="F111" t="s">
        <v>579</v>
      </c>
      <c r="G111" t="s">
        <v>175</v>
      </c>
      <c r="H111" s="57">
        <v>3.71</v>
      </c>
      <c r="I111" t="s">
        <v>313</v>
      </c>
      <c r="J111" t="s">
        <v>98</v>
      </c>
      <c r="K111" s="58">
        <v>5.0999999999999997E-2</v>
      </c>
      <c r="L111" s="58">
        <v>2.3699999999999999E-2</v>
      </c>
      <c r="M111" s="57">
        <v>2.72</v>
      </c>
      <c r="N111" s="57">
        <v>123.25</v>
      </c>
      <c r="O111" s="57">
        <v>3.3524000000000002E-3</v>
      </c>
      <c r="P111" s="58">
        <v>1E-4</v>
      </c>
      <c r="Q111" s="58">
        <v>0</v>
      </c>
    </row>
    <row r="112" spans="1:17">
      <c r="A112" t="s">
        <v>3189</v>
      </c>
      <c r="B112" t="s">
        <v>2050</v>
      </c>
      <c r="C112" t="s">
        <v>2094</v>
      </c>
      <c r="D112" s="107" t="s">
        <v>3259</v>
      </c>
      <c r="E112" t="s">
        <v>456</v>
      </c>
      <c r="F112" t="s">
        <v>579</v>
      </c>
      <c r="G112" t="s">
        <v>175</v>
      </c>
      <c r="H112" s="57">
        <v>3.71</v>
      </c>
      <c r="I112" t="s">
        <v>313</v>
      </c>
      <c r="J112" t="s">
        <v>98</v>
      </c>
      <c r="K112" s="58">
        <v>5.0999999999999997E-2</v>
      </c>
      <c r="L112" s="58">
        <v>2.3900000000000001E-2</v>
      </c>
      <c r="M112" s="57">
        <v>0.7</v>
      </c>
      <c r="N112" s="57">
        <v>122.81</v>
      </c>
      <c r="O112" s="57">
        <v>8.5966999999999999E-4</v>
      </c>
      <c r="P112" s="58">
        <v>0</v>
      </c>
      <c r="Q112" s="58">
        <v>0</v>
      </c>
    </row>
    <row r="113" spans="1:17">
      <c r="A113" t="s">
        <v>3189</v>
      </c>
      <c r="B113" t="s">
        <v>2050</v>
      </c>
      <c r="C113" t="s">
        <v>2095</v>
      </c>
      <c r="D113" s="107" t="s">
        <v>3259</v>
      </c>
      <c r="E113" t="s">
        <v>456</v>
      </c>
      <c r="F113" t="s">
        <v>579</v>
      </c>
      <c r="G113" t="s">
        <v>175</v>
      </c>
      <c r="H113" s="57">
        <v>3.7</v>
      </c>
      <c r="I113" t="s">
        <v>313</v>
      </c>
      <c r="J113" t="s">
        <v>98</v>
      </c>
      <c r="K113" s="58">
        <v>5.0999999999999997E-2</v>
      </c>
      <c r="L113" s="58">
        <v>2.5600000000000001E-2</v>
      </c>
      <c r="M113" s="57">
        <v>8</v>
      </c>
      <c r="N113" s="57">
        <v>122.53</v>
      </c>
      <c r="O113" s="57">
        <v>9.8023999999999993E-3</v>
      </c>
      <c r="P113" s="58">
        <v>4.0000000000000002E-4</v>
      </c>
      <c r="Q113" s="58">
        <v>0</v>
      </c>
    </row>
    <row r="114" spans="1:17">
      <c r="A114" t="s">
        <v>3189</v>
      </c>
      <c r="B114" t="s">
        <v>2050</v>
      </c>
      <c r="C114" t="s">
        <v>2096</v>
      </c>
      <c r="D114" s="107" t="s">
        <v>3259</v>
      </c>
      <c r="E114" t="s">
        <v>456</v>
      </c>
      <c r="F114" t="s">
        <v>579</v>
      </c>
      <c r="G114" t="s">
        <v>175</v>
      </c>
      <c r="H114" s="57">
        <v>3.71</v>
      </c>
      <c r="I114" t="s">
        <v>313</v>
      </c>
      <c r="J114" t="s">
        <v>98</v>
      </c>
      <c r="K114" s="58">
        <v>5.0999999999999997E-2</v>
      </c>
      <c r="L114" s="58">
        <v>2.5499999999999998E-2</v>
      </c>
      <c r="M114" s="57">
        <v>1.55</v>
      </c>
      <c r="N114" s="57">
        <v>122.43</v>
      </c>
      <c r="O114" s="57">
        <v>1.897665E-3</v>
      </c>
      <c r="P114" s="58">
        <v>1E-4</v>
      </c>
      <c r="Q114" s="58">
        <v>0</v>
      </c>
    </row>
    <row r="115" spans="1:17">
      <c r="A115" t="s">
        <v>3189</v>
      </c>
      <c r="B115" t="s">
        <v>2050</v>
      </c>
      <c r="C115" t="s">
        <v>2097</v>
      </c>
      <c r="D115" s="107" t="s">
        <v>3259</v>
      </c>
      <c r="E115" t="s">
        <v>456</v>
      </c>
      <c r="F115" t="s">
        <v>579</v>
      </c>
      <c r="G115" t="s">
        <v>175</v>
      </c>
      <c r="H115" s="57">
        <v>3.71</v>
      </c>
      <c r="I115" t="s">
        <v>313</v>
      </c>
      <c r="J115" t="s">
        <v>98</v>
      </c>
      <c r="K115" s="58">
        <v>5.0999999999999997E-2</v>
      </c>
      <c r="L115" s="58">
        <v>2.5499999999999998E-2</v>
      </c>
      <c r="M115" s="57">
        <v>1.49</v>
      </c>
      <c r="N115" s="57">
        <v>123.16</v>
      </c>
      <c r="O115" s="57">
        <v>1.8350840000000001E-3</v>
      </c>
      <c r="P115" s="58">
        <v>1E-4</v>
      </c>
      <c r="Q115" s="58">
        <v>0</v>
      </c>
    </row>
    <row r="116" spans="1:17">
      <c r="A116" t="s">
        <v>3189</v>
      </c>
      <c r="B116" t="s">
        <v>2050</v>
      </c>
      <c r="C116" t="s">
        <v>2098</v>
      </c>
      <c r="D116" s="107" t="s">
        <v>3259</v>
      </c>
      <c r="E116" t="s">
        <v>456</v>
      </c>
      <c r="F116" t="s">
        <v>579</v>
      </c>
      <c r="G116" t="s">
        <v>175</v>
      </c>
      <c r="H116" s="57">
        <v>3.7</v>
      </c>
      <c r="I116" t="s">
        <v>313</v>
      </c>
      <c r="J116" t="s">
        <v>98</v>
      </c>
      <c r="K116" s="58">
        <v>5.0999999999999997E-2</v>
      </c>
      <c r="L116" s="58">
        <v>2.5499999999999998E-2</v>
      </c>
      <c r="M116" s="57">
        <v>2.96</v>
      </c>
      <c r="N116" s="57">
        <v>123.39</v>
      </c>
      <c r="O116" s="57">
        <v>3.6523440000000001E-3</v>
      </c>
      <c r="P116" s="58">
        <v>1E-4</v>
      </c>
      <c r="Q116" s="58">
        <v>0</v>
      </c>
    </row>
    <row r="117" spans="1:17">
      <c r="A117" t="s">
        <v>3189</v>
      </c>
      <c r="B117" t="s">
        <v>2050</v>
      </c>
      <c r="C117" t="s">
        <v>2099</v>
      </c>
      <c r="D117" s="107" t="s">
        <v>3259</v>
      </c>
      <c r="E117" t="s">
        <v>456</v>
      </c>
      <c r="F117" t="s">
        <v>579</v>
      </c>
      <c r="G117" t="s">
        <v>175</v>
      </c>
      <c r="H117" s="57">
        <v>3.7</v>
      </c>
      <c r="I117" t="s">
        <v>313</v>
      </c>
      <c r="J117" t="s">
        <v>98</v>
      </c>
      <c r="K117" s="58">
        <v>5.0999999999999997E-2</v>
      </c>
      <c r="L117" s="58">
        <v>2.5499999999999998E-2</v>
      </c>
      <c r="M117" s="57">
        <v>1.87</v>
      </c>
      <c r="N117" s="57">
        <v>122.91</v>
      </c>
      <c r="O117" s="57">
        <v>2.2984170000000001E-3</v>
      </c>
      <c r="P117" s="58">
        <v>1E-4</v>
      </c>
      <c r="Q117" s="58">
        <v>0</v>
      </c>
    </row>
    <row r="118" spans="1:17">
      <c r="A118" t="s">
        <v>3189</v>
      </c>
      <c r="B118" t="s">
        <v>2050</v>
      </c>
      <c r="C118" t="s">
        <v>2100</v>
      </c>
      <c r="D118" s="107" t="s">
        <v>3259</v>
      </c>
      <c r="E118" t="s">
        <v>456</v>
      </c>
      <c r="F118" t="s">
        <v>579</v>
      </c>
      <c r="G118" t="s">
        <v>175</v>
      </c>
      <c r="H118" s="57">
        <v>3.71</v>
      </c>
      <c r="I118" t="s">
        <v>313</v>
      </c>
      <c r="J118" t="s">
        <v>98</v>
      </c>
      <c r="K118" s="58">
        <v>5.0999999999999997E-2</v>
      </c>
      <c r="L118" s="58">
        <v>2.5499999999999998E-2</v>
      </c>
      <c r="M118" s="57">
        <v>1.05</v>
      </c>
      <c r="N118" s="57">
        <v>122.8</v>
      </c>
      <c r="O118" s="57">
        <v>1.2894E-3</v>
      </c>
      <c r="P118" s="58">
        <v>0</v>
      </c>
      <c r="Q118" s="58">
        <v>0</v>
      </c>
    </row>
    <row r="119" spans="1:17">
      <c r="A119" t="s">
        <v>3189</v>
      </c>
      <c r="B119" t="s">
        <v>2050</v>
      </c>
      <c r="C119" t="s">
        <v>2101</v>
      </c>
      <c r="D119" s="107" t="s">
        <v>3259</v>
      </c>
      <c r="E119" t="s">
        <v>456</v>
      </c>
      <c r="F119" t="s">
        <v>579</v>
      </c>
      <c r="G119" t="s">
        <v>175</v>
      </c>
      <c r="H119" s="57">
        <v>3.71</v>
      </c>
      <c r="I119" t="s">
        <v>313</v>
      </c>
      <c r="J119" t="s">
        <v>98</v>
      </c>
      <c r="K119" s="58">
        <v>5.0999999999999997E-2</v>
      </c>
      <c r="L119" s="58">
        <v>2.5499999999999998E-2</v>
      </c>
      <c r="M119" s="57">
        <v>3.12</v>
      </c>
      <c r="N119" s="57">
        <v>122.44</v>
      </c>
      <c r="O119" s="57">
        <v>3.8201279999999999E-3</v>
      </c>
      <c r="P119" s="58">
        <v>1E-4</v>
      </c>
      <c r="Q119" s="58">
        <v>0</v>
      </c>
    </row>
    <row r="120" spans="1:17">
      <c r="A120" t="s">
        <v>3189</v>
      </c>
      <c r="B120" t="s">
        <v>2050</v>
      </c>
      <c r="C120" t="s">
        <v>2114</v>
      </c>
      <c r="D120" s="107" t="s">
        <v>3259</v>
      </c>
      <c r="E120" t="s">
        <v>456</v>
      </c>
      <c r="F120" t="s">
        <v>579</v>
      </c>
      <c r="G120" t="s">
        <v>175</v>
      </c>
      <c r="H120" s="57">
        <v>3.71</v>
      </c>
      <c r="I120" t="s">
        <v>313</v>
      </c>
      <c r="J120" t="s">
        <v>98</v>
      </c>
      <c r="K120" s="58">
        <v>5.0999999999999997E-2</v>
      </c>
      <c r="L120" s="58">
        <v>2.5499999999999998E-2</v>
      </c>
      <c r="M120" s="57">
        <v>1.22</v>
      </c>
      <c r="N120" s="57">
        <v>122.44</v>
      </c>
      <c r="O120" s="57">
        <v>1.4937679999999999E-3</v>
      </c>
      <c r="P120" s="58">
        <v>1E-4</v>
      </c>
      <c r="Q120" s="58">
        <v>0</v>
      </c>
    </row>
    <row r="121" spans="1:17">
      <c r="A121" t="s">
        <v>3189</v>
      </c>
      <c r="B121" t="s">
        <v>2050</v>
      </c>
      <c r="C121" t="s">
        <v>2115</v>
      </c>
      <c r="D121" s="107" t="s">
        <v>3259</v>
      </c>
      <c r="E121" t="s">
        <v>456</v>
      </c>
      <c r="F121" t="s">
        <v>579</v>
      </c>
      <c r="G121" t="s">
        <v>175</v>
      </c>
      <c r="H121" s="57">
        <v>3.71</v>
      </c>
      <c r="I121" t="s">
        <v>313</v>
      </c>
      <c r="J121" t="s">
        <v>98</v>
      </c>
      <c r="K121" s="58">
        <v>5.0999999999999997E-2</v>
      </c>
      <c r="L121" s="58">
        <v>2.5499999999999998E-2</v>
      </c>
      <c r="M121" s="57">
        <v>8.15</v>
      </c>
      <c r="N121" s="57">
        <v>122.68</v>
      </c>
      <c r="O121" s="57">
        <v>9.9984199999999992E-3</v>
      </c>
      <c r="P121" s="58">
        <v>4.0000000000000002E-4</v>
      </c>
      <c r="Q121" s="58">
        <v>0</v>
      </c>
    </row>
    <row r="122" spans="1:17">
      <c r="A122" t="s">
        <v>3189</v>
      </c>
      <c r="B122" t="s">
        <v>2050</v>
      </c>
      <c r="C122" t="s">
        <v>2116</v>
      </c>
      <c r="D122" s="107" t="s">
        <v>3259</v>
      </c>
      <c r="E122" t="s">
        <v>456</v>
      </c>
      <c r="F122" t="s">
        <v>579</v>
      </c>
      <c r="G122" t="s">
        <v>175</v>
      </c>
      <c r="H122" s="57">
        <v>3.7</v>
      </c>
      <c r="I122" t="s">
        <v>313</v>
      </c>
      <c r="J122" t="s">
        <v>98</v>
      </c>
      <c r="K122" s="58">
        <v>5.0999999999999997E-2</v>
      </c>
      <c r="L122" s="58">
        <v>2.5600000000000001E-2</v>
      </c>
      <c r="M122" s="57">
        <v>15.92</v>
      </c>
      <c r="N122" s="57">
        <v>123.76</v>
      </c>
      <c r="O122" s="57">
        <v>1.9702592000000001E-2</v>
      </c>
      <c r="P122" s="58">
        <v>8.0000000000000004E-4</v>
      </c>
      <c r="Q122" s="58">
        <v>0</v>
      </c>
    </row>
    <row r="123" spans="1:17">
      <c r="A123" t="s">
        <v>3189</v>
      </c>
      <c r="B123" t="s">
        <v>2050</v>
      </c>
      <c r="C123" t="s">
        <v>2092</v>
      </c>
      <c r="D123" s="107" t="s">
        <v>3259</v>
      </c>
      <c r="E123" t="s">
        <v>456</v>
      </c>
      <c r="F123" t="s">
        <v>579</v>
      </c>
      <c r="G123" t="s">
        <v>175</v>
      </c>
      <c r="H123" s="57">
        <v>3.72</v>
      </c>
      <c r="I123" t="s">
        <v>313</v>
      </c>
      <c r="J123" t="s">
        <v>98</v>
      </c>
      <c r="K123" s="58">
        <v>5.0999999999999997E-2</v>
      </c>
      <c r="L123" s="58">
        <v>2.2599999999999999E-2</v>
      </c>
      <c r="M123" s="57">
        <v>1.69</v>
      </c>
      <c r="N123" s="57">
        <v>125.43</v>
      </c>
      <c r="O123" s="57">
        <v>2.1197669999999998E-3</v>
      </c>
      <c r="P123" s="58">
        <v>1E-4</v>
      </c>
      <c r="Q123" s="58">
        <v>0</v>
      </c>
    </row>
    <row r="124" spans="1:17">
      <c r="A124" t="s">
        <v>3189</v>
      </c>
      <c r="B124" t="s">
        <v>2050</v>
      </c>
      <c r="C124" t="s">
        <v>2117</v>
      </c>
      <c r="D124" s="107" t="s">
        <v>3259</v>
      </c>
      <c r="E124" t="s">
        <v>456</v>
      </c>
      <c r="F124" t="s">
        <v>579</v>
      </c>
      <c r="G124" t="s">
        <v>175</v>
      </c>
      <c r="H124" s="57">
        <v>3.7</v>
      </c>
      <c r="I124" t="s">
        <v>313</v>
      </c>
      <c r="J124" t="s">
        <v>98</v>
      </c>
      <c r="K124" s="58">
        <v>5.0999999999999997E-2</v>
      </c>
      <c r="L124" s="58">
        <v>2.5600000000000001E-2</v>
      </c>
      <c r="M124" s="57">
        <v>19.440000000000001</v>
      </c>
      <c r="N124" s="57">
        <v>124.26</v>
      </c>
      <c r="O124" s="57">
        <v>2.4156144000000001E-2</v>
      </c>
      <c r="P124" s="58">
        <v>8.9999999999999998E-4</v>
      </c>
      <c r="Q124" s="58">
        <v>0</v>
      </c>
    </row>
    <row r="125" spans="1:17">
      <c r="A125" t="s">
        <v>3189</v>
      </c>
      <c r="B125" t="s">
        <v>2050</v>
      </c>
      <c r="C125" t="s">
        <v>2139</v>
      </c>
      <c r="D125" s="107" t="s">
        <v>3259</v>
      </c>
      <c r="E125" t="s">
        <v>456</v>
      </c>
      <c r="F125" t="s">
        <v>2140</v>
      </c>
      <c r="G125" t="s">
        <v>175</v>
      </c>
      <c r="H125" s="57">
        <v>3.7</v>
      </c>
      <c r="I125" t="s">
        <v>313</v>
      </c>
      <c r="J125" t="s">
        <v>98</v>
      </c>
      <c r="K125" s="58">
        <v>5.1900000000000002E-2</v>
      </c>
      <c r="L125" s="58">
        <v>2.5499999999999998E-2</v>
      </c>
      <c r="M125" s="57">
        <v>3.84</v>
      </c>
      <c r="N125" s="57">
        <v>126.96</v>
      </c>
      <c r="O125" s="57">
        <v>4.8752639999999998E-3</v>
      </c>
      <c r="P125" s="58">
        <v>2.0000000000000001E-4</v>
      </c>
      <c r="Q125" s="58">
        <v>0</v>
      </c>
    </row>
    <row r="126" spans="1:17">
      <c r="A126" t="s">
        <v>3189</v>
      </c>
      <c r="B126" t="s">
        <v>2050</v>
      </c>
      <c r="C126" t="s">
        <v>2126</v>
      </c>
      <c r="D126" s="107" t="s">
        <v>3259</v>
      </c>
      <c r="E126" t="s">
        <v>456</v>
      </c>
      <c r="F126" t="s">
        <v>2127</v>
      </c>
      <c r="G126" t="s">
        <v>175</v>
      </c>
      <c r="H126" s="57">
        <v>3.72</v>
      </c>
      <c r="I126" t="s">
        <v>313</v>
      </c>
      <c r="J126" t="s">
        <v>98</v>
      </c>
      <c r="K126" s="58">
        <v>5.0999999999999997E-2</v>
      </c>
      <c r="L126" s="58">
        <v>2.2599999999999999E-2</v>
      </c>
      <c r="M126" s="57">
        <v>98.55</v>
      </c>
      <c r="N126" s="57">
        <v>130.84</v>
      </c>
      <c r="O126" s="57">
        <v>0.12894282000000001</v>
      </c>
      <c r="P126" s="58">
        <v>5.0000000000000001E-3</v>
      </c>
      <c r="Q126" s="58">
        <v>0</v>
      </c>
    </row>
    <row r="127" spans="1:17">
      <c r="A127" t="s">
        <v>3190</v>
      </c>
      <c r="B127" t="s">
        <v>2008</v>
      </c>
      <c r="C127" t="s">
        <v>2122</v>
      </c>
      <c r="D127" s="107" t="s">
        <v>3259</v>
      </c>
      <c r="E127" t="s">
        <v>469</v>
      </c>
      <c r="F127" t="s">
        <v>404</v>
      </c>
      <c r="G127" t="s">
        <v>127</v>
      </c>
      <c r="H127" s="57">
        <v>2.84</v>
      </c>
      <c r="I127" t="s">
        <v>332</v>
      </c>
      <c r="J127" t="s">
        <v>98</v>
      </c>
      <c r="K127" s="58">
        <v>0.05</v>
      </c>
      <c r="L127" s="58">
        <v>2.0400000000000001E-2</v>
      </c>
      <c r="M127" s="57">
        <v>32.42</v>
      </c>
      <c r="N127" s="57">
        <v>122.33</v>
      </c>
      <c r="O127" s="57">
        <v>3.9659385999999998E-2</v>
      </c>
      <c r="P127" s="58">
        <v>1.5E-3</v>
      </c>
      <c r="Q127" s="58">
        <v>0</v>
      </c>
    </row>
    <row r="128" spans="1:17">
      <c r="A128" t="s">
        <v>3190</v>
      </c>
      <c r="B128" t="s">
        <v>2008</v>
      </c>
      <c r="C128" t="s">
        <v>2123</v>
      </c>
      <c r="D128" s="107" t="s">
        <v>3259</v>
      </c>
      <c r="E128" t="s">
        <v>469</v>
      </c>
      <c r="F128" t="s">
        <v>404</v>
      </c>
      <c r="G128" t="s">
        <v>127</v>
      </c>
      <c r="H128" s="57">
        <v>2.84</v>
      </c>
      <c r="I128" t="s">
        <v>332</v>
      </c>
      <c r="J128" t="s">
        <v>98</v>
      </c>
      <c r="K128" s="58">
        <v>0.05</v>
      </c>
      <c r="L128" s="58">
        <v>2.0400000000000001E-2</v>
      </c>
      <c r="M128" s="57">
        <v>10.43</v>
      </c>
      <c r="N128" s="57">
        <v>122.33</v>
      </c>
      <c r="O128" s="57">
        <v>1.2759019E-2</v>
      </c>
      <c r="P128" s="58">
        <v>5.0000000000000001E-4</v>
      </c>
      <c r="Q128" s="58">
        <v>0</v>
      </c>
    </row>
    <row r="129" spans="1:17">
      <c r="A129" t="s">
        <v>3190</v>
      </c>
      <c r="B129" t="s">
        <v>2008</v>
      </c>
      <c r="C129" t="s">
        <v>2168</v>
      </c>
      <c r="D129" s="107" t="s">
        <v>3259</v>
      </c>
      <c r="E129" t="s">
        <v>469</v>
      </c>
      <c r="F129" t="s">
        <v>2169</v>
      </c>
      <c r="G129" t="s">
        <v>127</v>
      </c>
      <c r="H129" s="57">
        <v>1.61</v>
      </c>
      <c r="I129" t="s">
        <v>332</v>
      </c>
      <c r="J129" t="s">
        <v>98</v>
      </c>
      <c r="K129" s="58">
        <v>5.7000000000000002E-2</v>
      </c>
      <c r="L129" s="58">
        <v>2.0199999999999999E-2</v>
      </c>
      <c r="M129" s="57">
        <v>21.29</v>
      </c>
      <c r="N129" s="57">
        <v>125.54</v>
      </c>
      <c r="O129" s="57">
        <v>2.6727465999999998E-2</v>
      </c>
      <c r="P129" s="58">
        <v>1E-3</v>
      </c>
      <c r="Q129" s="58">
        <v>0</v>
      </c>
    </row>
    <row r="130" spans="1:17">
      <c r="A130" t="s">
        <v>3190</v>
      </c>
      <c r="B130" t="s">
        <v>2008</v>
      </c>
      <c r="C130" t="s">
        <v>2091</v>
      </c>
      <c r="D130" s="107" t="s">
        <v>3259</v>
      </c>
      <c r="E130" t="s">
        <v>469</v>
      </c>
      <c r="F130" t="s">
        <v>404</v>
      </c>
      <c r="G130" t="s">
        <v>127</v>
      </c>
      <c r="H130" s="57">
        <v>6.78</v>
      </c>
      <c r="I130" t="s">
        <v>332</v>
      </c>
      <c r="J130" t="s">
        <v>98</v>
      </c>
      <c r="K130" s="58">
        <v>4.1000000000000002E-2</v>
      </c>
      <c r="L130" s="58">
        <v>2.9499999999999998E-2</v>
      </c>
      <c r="M130" s="57">
        <v>38.44</v>
      </c>
      <c r="N130" s="57">
        <v>121.36</v>
      </c>
      <c r="O130" s="57">
        <v>4.6650784000000001E-2</v>
      </c>
      <c r="P130" s="58">
        <v>1.8E-3</v>
      </c>
      <c r="Q130" s="58">
        <v>0</v>
      </c>
    </row>
    <row r="131" spans="1:17">
      <c r="A131" t="s">
        <v>3190</v>
      </c>
      <c r="B131" t="s">
        <v>2008</v>
      </c>
      <c r="C131" t="s">
        <v>2124</v>
      </c>
      <c r="D131" s="107" t="s">
        <v>3259</v>
      </c>
      <c r="E131" t="s">
        <v>469</v>
      </c>
      <c r="F131" t="s">
        <v>404</v>
      </c>
      <c r="G131" t="s">
        <v>127</v>
      </c>
      <c r="H131" s="57">
        <v>5.1100000000000003</v>
      </c>
      <c r="I131" t="s">
        <v>332</v>
      </c>
      <c r="J131" t="s">
        <v>98</v>
      </c>
      <c r="K131" s="58">
        <v>0.05</v>
      </c>
      <c r="L131" s="58">
        <v>2.6100000000000002E-2</v>
      </c>
      <c r="M131" s="57">
        <v>41.58</v>
      </c>
      <c r="N131" s="57">
        <v>125.93</v>
      </c>
      <c r="O131" s="57">
        <v>5.2361694E-2</v>
      </c>
      <c r="P131" s="58">
        <v>2E-3</v>
      </c>
      <c r="Q131" s="58">
        <v>0</v>
      </c>
    </row>
    <row r="132" spans="1:17">
      <c r="A132" t="s">
        <v>3190</v>
      </c>
      <c r="B132" t="s">
        <v>2008</v>
      </c>
      <c r="C132" t="s">
        <v>2125</v>
      </c>
      <c r="D132" s="107" t="s">
        <v>3259</v>
      </c>
      <c r="E132" t="s">
        <v>469</v>
      </c>
      <c r="F132" t="s">
        <v>404</v>
      </c>
      <c r="G132" t="s">
        <v>127</v>
      </c>
      <c r="H132" s="57">
        <v>6.82</v>
      </c>
      <c r="I132" t="s">
        <v>332</v>
      </c>
      <c r="J132" t="s">
        <v>98</v>
      </c>
      <c r="K132" s="58">
        <v>4.1000000000000002E-2</v>
      </c>
      <c r="L132" s="58">
        <v>2.7099999999999999E-2</v>
      </c>
      <c r="M132" s="57">
        <v>129.52000000000001</v>
      </c>
      <c r="N132" s="57">
        <v>122.83</v>
      </c>
      <c r="O132" s="57">
        <v>0.15908941600000001</v>
      </c>
      <c r="P132" s="58">
        <v>6.1000000000000004E-3</v>
      </c>
      <c r="Q132" s="58">
        <v>0</v>
      </c>
    </row>
    <row r="133" spans="1:17">
      <c r="A133" t="s">
        <v>3190</v>
      </c>
      <c r="B133" t="s">
        <v>2008</v>
      </c>
      <c r="C133" t="s">
        <v>2090</v>
      </c>
      <c r="D133" s="107" t="s">
        <v>3259</v>
      </c>
      <c r="E133" t="s">
        <v>469</v>
      </c>
      <c r="F133" t="s">
        <v>202</v>
      </c>
      <c r="G133" t="s">
        <v>127</v>
      </c>
      <c r="H133" s="57">
        <v>12.25</v>
      </c>
      <c r="I133" t="s">
        <v>332</v>
      </c>
      <c r="J133" t="s">
        <v>98</v>
      </c>
      <c r="K133" s="58">
        <v>2.1499999999999998E-2</v>
      </c>
      <c r="L133" s="58">
        <v>4.07E-2</v>
      </c>
      <c r="M133" s="57">
        <v>184.75</v>
      </c>
      <c r="N133" s="57">
        <v>88.6</v>
      </c>
      <c r="O133" s="57">
        <v>0.16368849999999999</v>
      </c>
      <c r="P133" s="58">
        <v>6.3E-3</v>
      </c>
      <c r="Q133" s="58">
        <v>0</v>
      </c>
    </row>
    <row r="134" spans="1:17">
      <c r="A134" t="s">
        <v>3191</v>
      </c>
      <c r="B134" t="s">
        <v>2050</v>
      </c>
      <c r="C134" t="s">
        <v>2151</v>
      </c>
      <c r="D134" s="107" t="s">
        <v>3259</v>
      </c>
      <c r="E134" t="s">
        <v>469</v>
      </c>
      <c r="F134" t="s">
        <v>348</v>
      </c>
      <c r="G134" t="s">
        <v>127</v>
      </c>
      <c r="H134" s="57">
        <v>4.25</v>
      </c>
      <c r="I134" t="s">
        <v>660</v>
      </c>
      <c r="J134" t="s">
        <v>98</v>
      </c>
      <c r="K134" s="58">
        <v>5.3499999999999999E-2</v>
      </c>
      <c r="L134" s="58">
        <v>2.5100000000000001E-2</v>
      </c>
      <c r="M134" s="57">
        <v>2.2599999999999998</v>
      </c>
      <c r="N134" s="57">
        <v>127.33</v>
      </c>
      <c r="O134" s="57">
        <v>2.877658E-3</v>
      </c>
      <c r="P134" s="58">
        <v>1E-4</v>
      </c>
      <c r="Q134" s="58">
        <v>0</v>
      </c>
    </row>
    <row r="135" spans="1:17">
      <c r="A135" t="s">
        <v>3191</v>
      </c>
      <c r="B135" t="s">
        <v>2050</v>
      </c>
      <c r="C135" t="s">
        <v>2153</v>
      </c>
      <c r="D135" s="107" t="s">
        <v>3259</v>
      </c>
      <c r="E135" t="s">
        <v>469</v>
      </c>
      <c r="F135" t="s">
        <v>348</v>
      </c>
      <c r="G135" t="s">
        <v>127</v>
      </c>
      <c r="H135" s="57">
        <v>4.25</v>
      </c>
      <c r="I135" t="s">
        <v>660</v>
      </c>
      <c r="J135" t="s">
        <v>98</v>
      </c>
      <c r="K135" s="58">
        <v>5.3499999999999999E-2</v>
      </c>
      <c r="L135" s="58">
        <v>2.5100000000000001E-2</v>
      </c>
      <c r="M135" s="57">
        <v>2.89</v>
      </c>
      <c r="N135" s="57">
        <v>127.33</v>
      </c>
      <c r="O135" s="57">
        <v>3.679837E-3</v>
      </c>
      <c r="P135" s="58">
        <v>1E-4</v>
      </c>
      <c r="Q135" s="58">
        <v>0</v>
      </c>
    </row>
    <row r="136" spans="1:17">
      <c r="A136" t="s">
        <v>3191</v>
      </c>
      <c r="B136" t="s">
        <v>2050</v>
      </c>
      <c r="C136" t="s">
        <v>2154</v>
      </c>
      <c r="D136" s="107" t="s">
        <v>3259</v>
      </c>
      <c r="E136" t="s">
        <v>469</v>
      </c>
      <c r="F136" t="s">
        <v>348</v>
      </c>
      <c r="G136" t="s">
        <v>127</v>
      </c>
      <c r="H136" s="57">
        <v>4.29</v>
      </c>
      <c r="I136" t="s">
        <v>660</v>
      </c>
      <c r="J136" t="s">
        <v>98</v>
      </c>
      <c r="K136" s="58">
        <v>5.3499999999999999E-2</v>
      </c>
      <c r="L136" s="58">
        <v>1.9400000000000001E-2</v>
      </c>
      <c r="M136" s="57">
        <v>19.239999999999998</v>
      </c>
      <c r="N136" s="57">
        <v>132.38</v>
      </c>
      <c r="O136" s="57">
        <v>2.5469912000000001E-2</v>
      </c>
      <c r="P136" s="58">
        <v>1E-3</v>
      </c>
      <c r="Q136" s="58">
        <v>0</v>
      </c>
    </row>
    <row r="137" spans="1:17">
      <c r="A137" t="s">
        <v>3191</v>
      </c>
      <c r="B137" t="s">
        <v>2050</v>
      </c>
      <c r="C137" t="s">
        <v>2155</v>
      </c>
      <c r="D137" s="107" t="s">
        <v>3259</v>
      </c>
      <c r="E137" t="s">
        <v>469</v>
      </c>
      <c r="F137" t="s">
        <v>348</v>
      </c>
      <c r="G137" t="s">
        <v>127</v>
      </c>
      <c r="H137" s="57">
        <v>4.25</v>
      </c>
      <c r="I137" t="s">
        <v>660</v>
      </c>
      <c r="J137" t="s">
        <v>98</v>
      </c>
      <c r="K137" s="58">
        <v>5.3499999999999999E-2</v>
      </c>
      <c r="L137" s="58">
        <v>2.5100000000000001E-2</v>
      </c>
      <c r="M137" s="57">
        <v>3.4</v>
      </c>
      <c r="N137" s="57">
        <v>127.33</v>
      </c>
      <c r="O137" s="57">
        <v>4.3292199999999999E-3</v>
      </c>
      <c r="P137" s="58">
        <v>2.0000000000000001E-4</v>
      </c>
      <c r="Q137" s="58">
        <v>0</v>
      </c>
    </row>
    <row r="138" spans="1:17">
      <c r="A138" t="s">
        <v>3191</v>
      </c>
      <c r="B138" t="s">
        <v>2050</v>
      </c>
      <c r="C138" t="s">
        <v>2156</v>
      </c>
      <c r="D138" s="107" t="s">
        <v>3259</v>
      </c>
      <c r="E138" t="s">
        <v>469</v>
      </c>
      <c r="F138" t="s">
        <v>348</v>
      </c>
      <c r="G138" t="s">
        <v>127</v>
      </c>
      <c r="H138" s="57">
        <v>4.29</v>
      </c>
      <c r="I138" t="s">
        <v>660</v>
      </c>
      <c r="J138" t="s">
        <v>98</v>
      </c>
      <c r="K138" s="58">
        <v>5.3499999999999999E-2</v>
      </c>
      <c r="L138" s="58">
        <v>1.9400000000000001E-2</v>
      </c>
      <c r="M138" s="57">
        <v>13.86</v>
      </c>
      <c r="N138" s="57">
        <v>132.38</v>
      </c>
      <c r="O138" s="57">
        <v>1.8347868E-2</v>
      </c>
      <c r="P138" s="58">
        <v>6.9999999999999999E-4</v>
      </c>
      <c r="Q138" s="58">
        <v>0</v>
      </c>
    </row>
    <row r="139" spans="1:17">
      <c r="A139" t="s">
        <v>3191</v>
      </c>
      <c r="B139" t="s">
        <v>2050</v>
      </c>
      <c r="C139" t="s">
        <v>2157</v>
      </c>
      <c r="D139" s="107" t="s">
        <v>3259</v>
      </c>
      <c r="E139" t="s">
        <v>469</v>
      </c>
      <c r="F139" t="s">
        <v>348</v>
      </c>
      <c r="G139" t="s">
        <v>127</v>
      </c>
      <c r="H139" s="57">
        <v>4.25</v>
      </c>
      <c r="I139" t="s">
        <v>660</v>
      </c>
      <c r="J139" t="s">
        <v>98</v>
      </c>
      <c r="K139" s="58">
        <v>5.3499999999999999E-2</v>
      </c>
      <c r="L139" s="58">
        <v>2.5100000000000001E-2</v>
      </c>
      <c r="M139" s="57">
        <v>2.77</v>
      </c>
      <c r="N139" s="57">
        <v>127.33</v>
      </c>
      <c r="O139" s="57">
        <v>3.5270409999999999E-3</v>
      </c>
      <c r="P139" s="58">
        <v>1E-4</v>
      </c>
      <c r="Q139" s="58">
        <v>0</v>
      </c>
    </row>
    <row r="140" spans="1:17">
      <c r="A140" t="s">
        <v>3191</v>
      </c>
      <c r="B140" t="s">
        <v>2050</v>
      </c>
      <c r="C140" t="s">
        <v>2148</v>
      </c>
      <c r="D140" s="107" t="s">
        <v>3259</v>
      </c>
      <c r="E140" t="s">
        <v>469</v>
      </c>
      <c r="F140" t="s">
        <v>348</v>
      </c>
      <c r="G140" t="s">
        <v>127</v>
      </c>
      <c r="H140" s="57">
        <v>4.29</v>
      </c>
      <c r="I140" t="s">
        <v>660</v>
      </c>
      <c r="J140" t="s">
        <v>98</v>
      </c>
      <c r="K140" s="58">
        <v>5.3499999999999999E-2</v>
      </c>
      <c r="L140" s="58">
        <v>1.9400000000000001E-2</v>
      </c>
      <c r="M140" s="57">
        <v>16.64</v>
      </c>
      <c r="N140" s="57">
        <v>132.38</v>
      </c>
      <c r="O140" s="57">
        <v>2.2028031999999999E-2</v>
      </c>
      <c r="P140" s="58">
        <v>8.0000000000000004E-4</v>
      </c>
      <c r="Q140" s="58">
        <v>0</v>
      </c>
    </row>
    <row r="141" spans="1:17">
      <c r="A141" t="s">
        <v>3191</v>
      </c>
      <c r="B141" t="s">
        <v>2050</v>
      </c>
      <c r="C141" t="s">
        <v>2149</v>
      </c>
      <c r="D141" s="107" t="s">
        <v>3259</v>
      </c>
      <c r="E141" t="s">
        <v>469</v>
      </c>
      <c r="F141" t="s">
        <v>348</v>
      </c>
      <c r="G141" t="s">
        <v>127</v>
      </c>
      <c r="H141" s="57">
        <v>4.25</v>
      </c>
      <c r="I141" t="s">
        <v>660</v>
      </c>
      <c r="J141" t="s">
        <v>98</v>
      </c>
      <c r="K141" s="58">
        <v>5.3499999999999999E-2</v>
      </c>
      <c r="L141" s="58">
        <v>2.5100000000000001E-2</v>
      </c>
      <c r="M141" s="57">
        <v>2.89</v>
      </c>
      <c r="N141" s="57">
        <v>127.33</v>
      </c>
      <c r="O141" s="57">
        <v>3.679837E-3</v>
      </c>
      <c r="P141" s="58">
        <v>1E-4</v>
      </c>
      <c r="Q141" s="58">
        <v>0</v>
      </c>
    </row>
    <row r="142" spans="1:17">
      <c r="A142" t="s">
        <v>3191</v>
      </c>
      <c r="B142" t="s">
        <v>2050</v>
      </c>
      <c r="C142" t="s">
        <v>2152</v>
      </c>
      <c r="D142" s="107" t="s">
        <v>3259</v>
      </c>
      <c r="E142" t="s">
        <v>469</v>
      </c>
      <c r="F142" t="s">
        <v>348</v>
      </c>
      <c r="G142" t="s">
        <v>127</v>
      </c>
      <c r="H142" s="57">
        <v>4.29</v>
      </c>
      <c r="I142" t="s">
        <v>660</v>
      </c>
      <c r="J142" t="s">
        <v>98</v>
      </c>
      <c r="K142" s="58">
        <v>5.3499999999999999E-2</v>
      </c>
      <c r="L142" s="58">
        <v>1.9300000000000001E-2</v>
      </c>
      <c r="M142" s="57">
        <v>15.27</v>
      </c>
      <c r="N142" s="57">
        <v>132.41999999999999</v>
      </c>
      <c r="O142" s="57">
        <v>2.0220533999999998E-2</v>
      </c>
      <c r="P142" s="58">
        <v>8.0000000000000004E-4</v>
      </c>
      <c r="Q142" s="58">
        <v>0</v>
      </c>
    </row>
    <row r="143" spans="1:17">
      <c r="A143" t="s">
        <v>3191</v>
      </c>
      <c r="B143" t="s">
        <v>2050</v>
      </c>
      <c r="C143" t="s">
        <v>2150</v>
      </c>
      <c r="D143" s="107" t="s">
        <v>3259</v>
      </c>
      <c r="E143" t="s">
        <v>469</v>
      </c>
      <c r="F143" t="s">
        <v>348</v>
      </c>
      <c r="G143" t="s">
        <v>127</v>
      </c>
      <c r="H143" s="57">
        <v>4.29</v>
      </c>
      <c r="I143" t="s">
        <v>660</v>
      </c>
      <c r="J143" t="s">
        <v>98</v>
      </c>
      <c r="K143" s="58">
        <v>5.3499999999999999E-2</v>
      </c>
      <c r="L143" s="58">
        <v>1.9300000000000001E-2</v>
      </c>
      <c r="M143" s="57">
        <v>14.37</v>
      </c>
      <c r="N143" s="57">
        <v>132.41999999999999</v>
      </c>
      <c r="O143" s="57">
        <v>1.9028753999999998E-2</v>
      </c>
      <c r="P143" s="58">
        <v>6.9999999999999999E-4</v>
      </c>
      <c r="Q143" s="58">
        <v>0</v>
      </c>
    </row>
    <row r="144" spans="1:17">
      <c r="A144" t="s">
        <v>3192</v>
      </c>
      <c r="B144" t="s">
        <v>2008</v>
      </c>
      <c r="C144" t="s">
        <v>2147</v>
      </c>
      <c r="D144" s="107" t="s">
        <v>3259</v>
      </c>
      <c r="E144" t="s">
        <v>469</v>
      </c>
      <c r="F144" t="s">
        <v>379</v>
      </c>
      <c r="G144" t="s">
        <v>127</v>
      </c>
      <c r="H144" s="57">
        <v>3.97</v>
      </c>
      <c r="I144" t="s">
        <v>660</v>
      </c>
      <c r="J144" t="s">
        <v>98</v>
      </c>
      <c r="K144" s="58">
        <v>2.98E-2</v>
      </c>
      <c r="L144" s="58">
        <v>0.02</v>
      </c>
      <c r="M144" s="57">
        <v>46.95</v>
      </c>
      <c r="N144" s="57">
        <v>117.66</v>
      </c>
      <c r="O144" s="57">
        <v>5.5241369999999998E-2</v>
      </c>
      <c r="P144" s="58">
        <v>2.0999999999999999E-3</v>
      </c>
      <c r="Q144" s="58">
        <v>0</v>
      </c>
    </row>
    <row r="145" spans="1:17">
      <c r="A145" t="s">
        <v>3193</v>
      </c>
      <c r="B145" t="s">
        <v>2008</v>
      </c>
      <c r="C145" t="s">
        <v>2136</v>
      </c>
      <c r="D145" s="107" t="s">
        <v>3259</v>
      </c>
      <c r="E145" t="s">
        <v>456</v>
      </c>
      <c r="F145" t="s">
        <v>1912</v>
      </c>
      <c r="G145" t="s">
        <v>175</v>
      </c>
      <c r="H145" s="57">
        <v>0.46</v>
      </c>
      <c r="I145" t="s">
        <v>113</v>
      </c>
      <c r="J145" t="s">
        <v>98</v>
      </c>
      <c r="K145" s="58">
        <v>0.04</v>
      </c>
      <c r="L145" s="58">
        <v>5.4800000000000001E-2</v>
      </c>
      <c r="M145" s="57">
        <v>69.17</v>
      </c>
      <c r="N145" s="57">
        <v>99.54</v>
      </c>
      <c r="O145" s="57">
        <v>6.8851817999999995E-2</v>
      </c>
      <c r="P145" s="58">
        <v>2.5999999999999999E-3</v>
      </c>
      <c r="Q145" s="58">
        <v>0</v>
      </c>
    </row>
    <row r="146" spans="1:17">
      <c r="A146" s="66" t="s">
        <v>3194</v>
      </c>
      <c r="B146" t="s">
        <v>2008</v>
      </c>
      <c r="C146" t="s">
        <v>2171</v>
      </c>
      <c r="D146" s="107" t="s">
        <v>3259</v>
      </c>
      <c r="E146" t="s">
        <v>289</v>
      </c>
      <c r="F146" t="s">
        <v>1912</v>
      </c>
      <c r="G146" t="s">
        <v>1970</v>
      </c>
      <c r="H146" s="57">
        <v>3.28</v>
      </c>
      <c r="I146" t="s">
        <v>110</v>
      </c>
      <c r="J146" t="s">
        <v>98</v>
      </c>
      <c r="K146" s="58">
        <v>2.3900000000000001E-2</v>
      </c>
      <c r="L146" s="58">
        <v>4.7399999999999998E-2</v>
      </c>
      <c r="M146" s="57">
        <v>66.510000000000005</v>
      </c>
      <c r="N146" s="57">
        <v>92.77</v>
      </c>
      <c r="O146" s="57">
        <v>6.1701327E-2</v>
      </c>
      <c r="P146" s="58">
        <v>2.3999999999999998E-3</v>
      </c>
      <c r="Q146" s="58">
        <v>0</v>
      </c>
    </row>
    <row r="147" spans="1:17">
      <c r="A147" s="66" t="s">
        <v>3194</v>
      </c>
      <c r="B147" t="s">
        <v>2008</v>
      </c>
      <c r="C147" t="s">
        <v>2170</v>
      </c>
      <c r="D147" s="107" t="s">
        <v>3259</v>
      </c>
      <c r="E147" t="s">
        <v>289</v>
      </c>
      <c r="F147" t="s">
        <v>1912</v>
      </c>
      <c r="G147" t="s">
        <v>1970</v>
      </c>
      <c r="H147" s="57">
        <v>3.39</v>
      </c>
      <c r="I147" t="s">
        <v>110</v>
      </c>
      <c r="J147" t="s">
        <v>98</v>
      </c>
      <c r="K147" s="58">
        <v>1.2999999999999999E-2</v>
      </c>
      <c r="L147" s="58">
        <v>2.12E-2</v>
      </c>
      <c r="M147" s="57">
        <v>82.56</v>
      </c>
      <c r="N147" s="57">
        <v>108.17</v>
      </c>
      <c r="O147" s="57">
        <v>8.9305151999999999E-2</v>
      </c>
      <c r="P147" s="58">
        <v>3.3999999999999998E-3</v>
      </c>
      <c r="Q147" s="58">
        <v>0</v>
      </c>
    </row>
    <row r="148" spans="1:17">
      <c r="A148" t="s">
        <v>3203</v>
      </c>
      <c r="B148" t="s">
        <v>2050</v>
      </c>
      <c r="C148" t="s">
        <v>2233</v>
      </c>
      <c r="D148" s="107" t="s">
        <v>3259</v>
      </c>
      <c r="E148" t="s">
        <v>538</v>
      </c>
      <c r="F148" t="s">
        <v>579</v>
      </c>
      <c r="G148" t="s">
        <v>127</v>
      </c>
      <c r="H148" s="57">
        <v>11.07</v>
      </c>
      <c r="I148" t="s">
        <v>660</v>
      </c>
      <c r="J148" t="s">
        <v>98</v>
      </c>
      <c r="K148" s="58">
        <v>2.75E-2</v>
      </c>
      <c r="L148" s="58">
        <v>4.2500000000000003E-2</v>
      </c>
      <c r="M148" s="57">
        <v>23.27</v>
      </c>
      <c r="N148" s="57">
        <v>85.68</v>
      </c>
      <c r="O148" s="57">
        <v>1.9937736000000001E-2</v>
      </c>
      <c r="P148" s="58">
        <v>8.0000000000000004E-4</v>
      </c>
      <c r="Q148" s="58">
        <v>0</v>
      </c>
    </row>
    <row r="149" spans="1:17">
      <c r="A149" t="s">
        <v>3195</v>
      </c>
      <c r="B149" t="s">
        <v>2008</v>
      </c>
      <c r="C149" t="s">
        <v>2256</v>
      </c>
      <c r="D149" s="107" t="s">
        <v>3259</v>
      </c>
      <c r="E149" t="s">
        <v>289</v>
      </c>
      <c r="F149" t="s">
        <v>1912</v>
      </c>
      <c r="G149" t="s">
        <v>1970</v>
      </c>
      <c r="H149" s="57">
        <v>0.56000000000000005</v>
      </c>
      <c r="I149" t="s">
        <v>110</v>
      </c>
      <c r="J149" t="s">
        <v>98</v>
      </c>
      <c r="K149" s="58">
        <v>2.76E-2</v>
      </c>
      <c r="L149" s="58">
        <v>5.6899999999999999E-2</v>
      </c>
      <c r="M149" s="57">
        <v>23.39</v>
      </c>
      <c r="N149" s="57">
        <v>99.35</v>
      </c>
      <c r="O149" s="57">
        <v>2.3237964999999999E-2</v>
      </c>
      <c r="P149" s="58">
        <v>8.9999999999999998E-4</v>
      </c>
      <c r="Q149" s="58">
        <v>0</v>
      </c>
    </row>
    <row r="150" spans="1:17">
      <c r="A150" t="s">
        <v>3196</v>
      </c>
      <c r="B150" t="s">
        <v>2050</v>
      </c>
      <c r="C150" t="s">
        <v>2265</v>
      </c>
      <c r="D150" s="107" t="s">
        <v>3259</v>
      </c>
      <c r="E150" t="s">
        <v>538</v>
      </c>
      <c r="F150" t="s">
        <v>262</v>
      </c>
      <c r="G150" t="s">
        <v>127</v>
      </c>
      <c r="H150" s="57">
        <v>6.83</v>
      </c>
      <c r="I150" t="s">
        <v>660</v>
      </c>
      <c r="J150" t="s">
        <v>98</v>
      </c>
      <c r="K150" s="58">
        <v>2.6200000000000001E-2</v>
      </c>
      <c r="L150" s="58">
        <v>3.5799999999999998E-2</v>
      </c>
      <c r="M150" s="57">
        <v>36.119999999999997</v>
      </c>
      <c r="N150" s="57">
        <v>106.14</v>
      </c>
      <c r="O150" s="57">
        <v>3.8337768000000001E-2</v>
      </c>
      <c r="P150" s="58">
        <v>1.5E-3</v>
      </c>
      <c r="Q150" s="58">
        <v>0</v>
      </c>
    </row>
    <row r="151" spans="1:17">
      <c r="A151" t="s">
        <v>3196</v>
      </c>
      <c r="B151" t="s">
        <v>2050</v>
      </c>
      <c r="C151" t="s">
        <v>2266</v>
      </c>
      <c r="D151" s="107" t="s">
        <v>3259</v>
      </c>
      <c r="E151" t="s">
        <v>538</v>
      </c>
      <c r="F151" t="s">
        <v>262</v>
      </c>
      <c r="G151" t="s">
        <v>127</v>
      </c>
      <c r="H151" s="57">
        <v>6.88</v>
      </c>
      <c r="I151" t="s">
        <v>660</v>
      </c>
      <c r="J151" t="s">
        <v>98</v>
      </c>
      <c r="K151" s="58">
        <v>2.7799999999999998E-2</v>
      </c>
      <c r="L151" s="58">
        <v>3.1600000000000003E-2</v>
      </c>
      <c r="M151" s="57">
        <v>5.76</v>
      </c>
      <c r="N151" s="57">
        <v>110.49</v>
      </c>
      <c r="O151" s="57">
        <v>6.3642239999999999E-3</v>
      </c>
      <c r="P151" s="58">
        <v>2.0000000000000001E-4</v>
      </c>
      <c r="Q151" s="58">
        <v>0</v>
      </c>
    </row>
    <row r="152" spans="1:17">
      <c r="A152" t="s">
        <v>3196</v>
      </c>
      <c r="B152" t="s">
        <v>2050</v>
      </c>
      <c r="C152" t="s">
        <v>2267</v>
      </c>
      <c r="D152" s="107" t="s">
        <v>3259</v>
      </c>
      <c r="E152" t="s">
        <v>538</v>
      </c>
      <c r="F152" t="s">
        <v>262</v>
      </c>
      <c r="G152" t="s">
        <v>127</v>
      </c>
      <c r="H152" s="57">
        <v>6.9</v>
      </c>
      <c r="I152" t="s">
        <v>660</v>
      </c>
      <c r="J152" t="s">
        <v>98</v>
      </c>
      <c r="K152" s="58">
        <v>2.7799999999999998E-2</v>
      </c>
      <c r="L152" s="58">
        <v>3.0700000000000002E-2</v>
      </c>
      <c r="M152" s="57">
        <v>6.74</v>
      </c>
      <c r="N152" s="57">
        <v>110.19</v>
      </c>
      <c r="O152" s="57">
        <v>7.4268060000000002E-3</v>
      </c>
      <c r="P152" s="58">
        <v>2.9999999999999997E-4</v>
      </c>
      <c r="Q152" s="58">
        <v>0</v>
      </c>
    </row>
    <row r="153" spans="1:17">
      <c r="A153" t="s">
        <v>3196</v>
      </c>
      <c r="B153" t="s">
        <v>2050</v>
      </c>
      <c r="C153" t="s">
        <v>2269</v>
      </c>
      <c r="D153" s="107" t="s">
        <v>3259</v>
      </c>
      <c r="E153" t="s">
        <v>538</v>
      </c>
      <c r="F153" t="s">
        <v>262</v>
      </c>
      <c r="G153" t="s">
        <v>127</v>
      </c>
      <c r="H153" s="57">
        <v>6.85</v>
      </c>
      <c r="I153" t="s">
        <v>660</v>
      </c>
      <c r="J153" t="s">
        <v>98</v>
      </c>
      <c r="K153" s="58">
        <v>3.0800000000000001E-2</v>
      </c>
      <c r="L153" s="58">
        <v>3.1199999999999999E-2</v>
      </c>
      <c r="M153" s="57">
        <v>42.97</v>
      </c>
      <c r="N153" s="57">
        <v>111.79</v>
      </c>
      <c r="O153" s="57">
        <v>4.8036163E-2</v>
      </c>
      <c r="P153" s="58">
        <v>1.8E-3</v>
      </c>
      <c r="Q153" s="58">
        <v>0</v>
      </c>
    </row>
    <row r="154" spans="1:17">
      <c r="A154" t="s">
        <v>3196</v>
      </c>
      <c r="B154" t="s">
        <v>2050</v>
      </c>
      <c r="C154" t="s">
        <v>2268</v>
      </c>
      <c r="D154" s="107" t="s">
        <v>3259</v>
      </c>
      <c r="E154" t="s">
        <v>538</v>
      </c>
      <c r="F154" t="s">
        <v>262</v>
      </c>
      <c r="G154" t="s">
        <v>127</v>
      </c>
      <c r="H154" s="57">
        <v>6.9</v>
      </c>
      <c r="I154" t="s">
        <v>660</v>
      </c>
      <c r="J154" t="s">
        <v>98</v>
      </c>
      <c r="K154" s="58">
        <v>2.8500000000000001E-2</v>
      </c>
      <c r="L154" s="58">
        <v>3.04E-2</v>
      </c>
      <c r="M154" s="57">
        <v>37.74</v>
      </c>
      <c r="N154" s="57">
        <v>110.9</v>
      </c>
      <c r="O154" s="57">
        <v>4.1853660000000001E-2</v>
      </c>
      <c r="P154" s="58">
        <v>1.6000000000000001E-3</v>
      </c>
      <c r="Q154" s="58">
        <v>0</v>
      </c>
    </row>
    <row r="155" spans="1:17">
      <c r="A155" t="s">
        <v>3196</v>
      </c>
      <c r="B155" t="s">
        <v>2050</v>
      </c>
      <c r="C155" t="s">
        <v>2270</v>
      </c>
      <c r="D155" s="107" t="s">
        <v>3259</v>
      </c>
      <c r="E155" t="s">
        <v>538</v>
      </c>
      <c r="F155" t="s">
        <v>262</v>
      </c>
      <c r="G155" t="s">
        <v>127</v>
      </c>
      <c r="H155" s="57">
        <v>6.88</v>
      </c>
      <c r="I155" t="s">
        <v>660</v>
      </c>
      <c r="J155" t="s">
        <v>98</v>
      </c>
      <c r="K155" s="58">
        <v>3.0200000000000001E-2</v>
      </c>
      <c r="L155" s="58">
        <v>2.98E-2</v>
      </c>
      <c r="M155" s="57">
        <v>54.3</v>
      </c>
      <c r="N155" s="57">
        <v>112.72</v>
      </c>
      <c r="O155" s="57">
        <v>6.1206959999999998E-2</v>
      </c>
      <c r="P155" s="58">
        <v>2.3999999999999998E-3</v>
      </c>
      <c r="Q155" s="58">
        <v>0</v>
      </c>
    </row>
    <row r="156" spans="1:17">
      <c r="A156" t="s">
        <v>3196</v>
      </c>
      <c r="B156" t="s">
        <v>2050</v>
      </c>
      <c r="C156" t="s">
        <v>2271</v>
      </c>
      <c r="D156" s="107" t="s">
        <v>3259</v>
      </c>
      <c r="E156" t="s">
        <v>538</v>
      </c>
      <c r="F156" t="s">
        <v>262</v>
      </c>
      <c r="G156" t="s">
        <v>127</v>
      </c>
      <c r="H156" s="57">
        <v>6.91</v>
      </c>
      <c r="I156" t="s">
        <v>660</v>
      </c>
      <c r="J156" t="s">
        <v>98</v>
      </c>
      <c r="K156" s="58">
        <v>2.7300000000000001E-2</v>
      </c>
      <c r="L156" s="58">
        <v>3.0800000000000001E-2</v>
      </c>
      <c r="M156" s="57">
        <v>4.66</v>
      </c>
      <c r="N156" s="57">
        <v>109.73</v>
      </c>
      <c r="O156" s="57">
        <v>5.1134179999999998E-3</v>
      </c>
      <c r="P156" s="58">
        <v>2.0000000000000001E-4</v>
      </c>
      <c r="Q156" s="58">
        <v>0</v>
      </c>
    </row>
    <row r="157" spans="1:17">
      <c r="A157" t="s">
        <v>3196</v>
      </c>
      <c r="B157" t="s">
        <v>2050</v>
      </c>
      <c r="C157" t="s">
        <v>2272</v>
      </c>
      <c r="D157" s="107" t="s">
        <v>3259</v>
      </c>
      <c r="E157" t="s">
        <v>538</v>
      </c>
      <c r="F157" t="s">
        <v>262</v>
      </c>
      <c r="G157" t="s">
        <v>127</v>
      </c>
      <c r="H157" s="57">
        <v>6.92</v>
      </c>
      <c r="I157" t="s">
        <v>660</v>
      </c>
      <c r="J157" t="s">
        <v>98</v>
      </c>
      <c r="K157" s="58">
        <v>2.52E-2</v>
      </c>
      <c r="L157" s="58">
        <v>3.1699999999999999E-2</v>
      </c>
      <c r="M157" s="57">
        <v>14.33</v>
      </c>
      <c r="N157" s="57">
        <v>106.56</v>
      </c>
      <c r="O157" s="57">
        <v>1.5270048E-2</v>
      </c>
      <c r="P157" s="58">
        <v>5.9999999999999995E-4</v>
      </c>
      <c r="Q157" s="58">
        <v>0</v>
      </c>
    </row>
    <row r="158" spans="1:17">
      <c r="A158" t="s">
        <v>3196</v>
      </c>
      <c r="B158" t="s">
        <v>2050</v>
      </c>
      <c r="C158" t="s">
        <v>2273</v>
      </c>
      <c r="D158" s="107" t="s">
        <v>3259</v>
      </c>
      <c r="E158" t="s">
        <v>538</v>
      </c>
      <c r="F158" t="s">
        <v>262</v>
      </c>
      <c r="G158" t="s">
        <v>127</v>
      </c>
      <c r="H158" s="57">
        <v>6.85</v>
      </c>
      <c r="I158" t="s">
        <v>660</v>
      </c>
      <c r="J158" t="s">
        <v>98</v>
      </c>
      <c r="K158" s="58">
        <v>2.52E-2</v>
      </c>
      <c r="L158" s="58">
        <v>3.5900000000000001E-2</v>
      </c>
      <c r="M158" s="57">
        <v>14.14</v>
      </c>
      <c r="N158" s="57">
        <v>102.96</v>
      </c>
      <c r="O158" s="57">
        <v>1.4558544E-2</v>
      </c>
      <c r="P158" s="58">
        <v>5.9999999999999995E-4</v>
      </c>
      <c r="Q158" s="58">
        <v>0</v>
      </c>
    </row>
    <row r="159" spans="1:17">
      <c r="A159" t="s">
        <v>3196</v>
      </c>
      <c r="B159" t="s">
        <v>2050</v>
      </c>
      <c r="C159" t="s">
        <v>2263</v>
      </c>
      <c r="D159" s="107" t="s">
        <v>3259</v>
      </c>
      <c r="E159" t="s">
        <v>538</v>
      </c>
      <c r="F159" t="s">
        <v>262</v>
      </c>
      <c r="G159" t="s">
        <v>127</v>
      </c>
      <c r="H159" s="57">
        <v>6.85</v>
      </c>
      <c r="I159" t="s">
        <v>660</v>
      </c>
      <c r="J159" t="s">
        <v>98</v>
      </c>
      <c r="K159" s="58">
        <v>2.52E-2</v>
      </c>
      <c r="L159" s="58">
        <v>3.5400000000000001E-2</v>
      </c>
      <c r="M159" s="57">
        <v>17.510000000000002</v>
      </c>
      <c r="N159" s="57">
        <v>104.18</v>
      </c>
      <c r="O159" s="57">
        <v>1.8241917999999999E-2</v>
      </c>
      <c r="P159" s="58">
        <v>6.9999999999999999E-4</v>
      </c>
      <c r="Q159" s="58">
        <v>0</v>
      </c>
    </row>
    <row r="160" spans="1:17">
      <c r="A160" t="s">
        <v>3196</v>
      </c>
      <c r="B160" t="s">
        <v>2050</v>
      </c>
      <c r="C160" t="s">
        <v>2264</v>
      </c>
      <c r="D160" s="107" t="s">
        <v>3259</v>
      </c>
      <c r="E160" t="s">
        <v>538</v>
      </c>
      <c r="F160" t="s">
        <v>262</v>
      </c>
      <c r="G160" t="s">
        <v>127</v>
      </c>
      <c r="H160" s="57">
        <v>6.85</v>
      </c>
      <c r="I160" t="s">
        <v>660</v>
      </c>
      <c r="J160" t="s">
        <v>98</v>
      </c>
      <c r="K160" s="58">
        <v>2.52E-2</v>
      </c>
      <c r="L160" s="58">
        <v>3.5799999999999998E-2</v>
      </c>
      <c r="M160" s="57">
        <v>9.75</v>
      </c>
      <c r="N160" s="57">
        <v>103.91</v>
      </c>
      <c r="O160" s="57">
        <v>1.0131225000000001E-2</v>
      </c>
      <c r="P160" s="58">
        <v>4.0000000000000002E-4</v>
      </c>
      <c r="Q160" s="58">
        <v>0</v>
      </c>
    </row>
    <row r="161" spans="1:17">
      <c r="A161" t="s">
        <v>3196</v>
      </c>
      <c r="B161" t="s">
        <v>2050</v>
      </c>
      <c r="C161" t="s">
        <v>2262</v>
      </c>
      <c r="D161" s="107" t="s">
        <v>3259</v>
      </c>
      <c r="E161" t="s">
        <v>538</v>
      </c>
      <c r="F161" t="s">
        <v>262</v>
      </c>
      <c r="G161" t="s">
        <v>127</v>
      </c>
      <c r="H161" s="57">
        <v>6.56</v>
      </c>
      <c r="I161" t="s">
        <v>660</v>
      </c>
      <c r="J161" t="s">
        <v>98</v>
      </c>
      <c r="K161" s="58">
        <v>2.52E-2</v>
      </c>
      <c r="L161" s="58">
        <v>3.1800000000000002E-2</v>
      </c>
      <c r="M161" s="57">
        <v>55.08</v>
      </c>
      <c r="N161" s="57">
        <v>107.73</v>
      </c>
      <c r="O161" s="57">
        <v>5.9337684000000002E-2</v>
      </c>
      <c r="P161" s="58">
        <v>2.3E-3</v>
      </c>
      <c r="Q161" s="58">
        <v>0</v>
      </c>
    </row>
    <row r="162" spans="1:17">
      <c r="A162" t="s">
        <v>3196</v>
      </c>
      <c r="B162" t="s">
        <v>2050</v>
      </c>
      <c r="C162" t="s">
        <v>2257</v>
      </c>
      <c r="D162" s="107" t="s">
        <v>3259</v>
      </c>
      <c r="E162" t="s">
        <v>538</v>
      </c>
      <c r="F162" t="s">
        <v>2258</v>
      </c>
      <c r="G162" t="s">
        <v>127</v>
      </c>
      <c r="H162" s="57">
        <v>9.3800000000000008</v>
      </c>
      <c r="I162" t="s">
        <v>660</v>
      </c>
      <c r="J162" t="s">
        <v>98</v>
      </c>
      <c r="K162" s="58">
        <v>2.63E-2</v>
      </c>
      <c r="L162" s="58">
        <v>3.1600000000000003E-2</v>
      </c>
      <c r="M162" s="57">
        <v>24.18</v>
      </c>
      <c r="N162" s="57">
        <v>101.28</v>
      </c>
      <c r="O162" s="57">
        <v>2.4489503999999999E-2</v>
      </c>
      <c r="P162" s="58">
        <v>8.9999999999999998E-4</v>
      </c>
      <c r="Q162" s="58">
        <v>0</v>
      </c>
    </row>
    <row r="163" spans="1:17">
      <c r="A163" t="s">
        <v>3196</v>
      </c>
      <c r="B163" t="s">
        <v>2050</v>
      </c>
      <c r="C163" t="s">
        <v>2259</v>
      </c>
      <c r="D163" s="107" t="s">
        <v>3259</v>
      </c>
      <c r="E163" t="s">
        <v>538</v>
      </c>
      <c r="F163" t="s">
        <v>515</v>
      </c>
      <c r="G163" t="s">
        <v>127</v>
      </c>
      <c r="H163" s="57">
        <v>9.09</v>
      </c>
      <c r="I163" t="s">
        <v>660</v>
      </c>
      <c r="J163" t="s">
        <v>98</v>
      </c>
      <c r="K163" s="58">
        <v>3.0800000000000001E-2</v>
      </c>
      <c r="L163" s="58">
        <v>3.6799999999999999E-2</v>
      </c>
      <c r="M163" s="57">
        <v>7.87</v>
      </c>
      <c r="N163" s="57">
        <v>98.95</v>
      </c>
      <c r="O163" s="57">
        <v>7.7873650000000001E-3</v>
      </c>
      <c r="P163" s="58">
        <v>2.9999999999999997E-4</v>
      </c>
      <c r="Q163" s="58">
        <v>0</v>
      </c>
    </row>
    <row r="164" spans="1:17">
      <c r="A164" t="s">
        <v>3197</v>
      </c>
      <c r="B164" t="s">
        <v>2050</v>
      </c>
      <c r="C164" t="s">
        <v>2227</v>
      </c>
      <c r="D164" s="107" t="s">
        <v>3259</v>
      </c>
      <c r="E164" t="s">
        <v>538</v>
      </c>
      <c r="F164" t="s">
        <v>404</v>
      </c>
      <c r="G164" t="s">
        <v>127</v>
      </c>
      <c r="H164" s="57">
        <v>7.55</v>
      </c>
      <c r="I164" t="s">
        <v>660</v>
      </c>
      <c r="J164" t="s">
        <v>98</v>
      </c>
      <c r="K164" s="58">
        <v>3.73E-2</v>
      </c>
      <c r="L164" s="58">
        <v>3.5999999999999997E-2</v>
      </c>
      <c r="M164" s="57">
        <v>54.46</v>
      </c>
      <c r="N164" s="57">
        <v>114.27</v>
      </c>
      <c r="O164" s="57">
        <v>6.2231441999999998E-2</v>
      </c>
      <c r="P164" s="58">
        <v>2.3999999999999998E-3</v>
      </c>
      <c r="Q164" s="58">
        <v>0</v>
      </c>
    </row>
    <row r="165" spans="1:17">
      <c r="A165" t="s">
        <v>3197</v>
      </c>
      <c r="B165" t="s">
        <v>2050</v>
      </c>
      <c r="C165" t="s">
        <v>2228</v>
      </c>
      <c r="D165" s="107" t="s">
        <v>3259</v>
      </c>
      <c r="E165" t="s">
        <v>538</v>
      </c>
      <c r="F165" t="s">
        <v>404</v>
      </c>
      <c r="G165" t="s">
        <v>127</v>
      </c>
      <c r="H165" s="57">
        <v>7.57</v>
      </c>
      <c r="I165" t="s">
        <v>660</v>
      </c>
      <c r="J165" t="s">
        <v>98</v>
      </c>
      <c r="K165" s="58">
        <v>3.5499999999999997E-2</v>
      </c>
      <c r="L165" s="58">
        <v>3.6299999999999999E-2</v>
      </c>
      <c r="M165" s="57">
        <v>11.63</v>
      </c>
      <c r="N165" s="57">
        <v>112.34</v>
      </c>
      <c r="O165" s="57">
        <v>1.3065142E-2</v>
      </c>
      <c r="P165" s="58">
        <v>5.0000000000000001E-4</v>
      </c>
      <c r="Q165" s="58">
        <v>0</v>
      </c>
    </row>
    <row r="166" spans="1:17">
      <c r="A166" t="s">
        <v>3197</v>
      </c>
      <c r="B166" t="s">
        <v>2050</v>
      </c>
      <c r="C166" t="s">
        <v>2229</v>
      </c>
      <c r="D166" s="107" t="s">
        <v>3259</v>
      </c>
      <c r="E166" t="s">
        <v>538</v>
      </c>
      <c r="F166" t="s">
        <v>404</v>
      </c>
      <c r="G166" t="s">
        <v>127</v>
      </c>
      <c r="H166" s="57">
        <v>7.41</v>
      </c>
      <c r="I166" t="s">
        <v>660</v>
      </c>
      <c r="J166" t="s">
        <v>98</v>
      </c>
      <c r="K166" s="58">
        <v>3.4700000000000002E-2</v>
      </c>
      <c r="L166" s="58">
        <v>4.3799999999999999E-2</v>
      </c>
      <c r="M166" s="57">
        <v>20.66</v>
      </c>
      <c r="N166" s="57">
        <v>105.64</v>
      </c>
      <c r="O166" s="57">
        <v>2.1825224000000001E-2</v>
      </c>
      <c r="P166" s="58">
        <v>8.0000000000000004E-4</v>
      </c>
      <c r="Q166" s="58">
        <v>0</v>
      </c>
    </row>
    <row r="167" spans="1:17">
      <c r="A167" t="s">
        <v>3197</v>
      </c>
      <c r="B167" t="s">
        <v>2050</v>
      </c>
      <c r="C167" t="s">
        <v>2223</v>
      </c>
      <c r="D167" s="107" t="s">
        <v>3259</v>
      </c>
      <c r="E167" t="s">
        <v>538</v>
      </c>
      <c r="F167" t="s">
        <v>404</v>
      </c>
      <c r="G167" t="s">
        <v>127</v>
      </c>
      <c r="H167" s="57">
        <v>7.57</v>
      </c>
      <c r="I167" t="s">
        <v>660</v>
      </c>
      <c r="J167" t="s">
        <v>98</v>
      </c>
      <c r="K167" s="58">
        <v>3.44E-2</v>
      </c>
      <c r="L167" s="58">
        <v>3.6900000000000002E-2</v>
      </c>
      <c r="M167" s="57">
        <v>13.33</v>
      </c>
      <c r="N167" s="57">
        <v>111.1</v>
      </c>
      <c r="O167" s="57">
        <v>1.4809630000000001E-2</v>
      </c>
      <c r="P167" s="58">
        <v>5.9999999999999995E-4</v>
      </c>
      <c r="Q167" s="58">
        <v>0</v>
      </c>
    </row>
    <row r="168" spans="1:17">
      <c r="A168" t="s">
        <v>3197</v>
      </c>
      <c r="B168" t="s">
        <v>2050</v>
      </c>
      <c r="C168" t="s">
        <v>2224</v>
      </c>
      <c r="D168" s="107" t="s">
        <v>3259</v>
      </c>
      <c r="E168" t="s">
        <v>538</v>
      </c>
      <c r="F168" t="s">
        <v>404</v>
      </c>
      <c r="G168" t="s">
        <v>127</v>
      </c>
      <c r="H168" s="57">
        <v>7.53</v>
      </c>
      <c r="I168" t="s">
        <v>660</v>
      </c>
      <c r="J168" t="s">
        <v>98</v>
      </c>
      <c r="K168" s="58">
        <v>3.6600000000000001E-2</v>
      </c>
      <c r="L168" s="58">
        <v>3.6999999999999998E-2</v>
      </c>
      <c r="M168" s="57">
        <v>17.78</v>
      </c>
      <c r="N168" s="57">
        <v>111.56</v>
      </c>
      <c r="O168" s="57">
        <v>1.9835367999999999E-2</v>
      </c>
      <c r="P168" s="58">
        <v>8.0000000000000004E-4</v>
      </c>
      <c r="Q168" s="58">
        <v>0</v>
      </c>
    </row>
    <row r="169" spans="1:17">
      <c r="A169" t="s">
        <v>3197</v>
      </c>
      <c r="B169" t="s">
        <v>2050</v>
      </c>
      <c r="C169" t="s">
        <v>2226</v>
      </c>
      <c r="D169" s="107" t="s">
        <v>3259</v>
      </c>
      <c r="E169" t="s">
        <v>538</v>
      </c>
      <c r="F169" t="s">
        <v>404</v>
      </c>
      <c r="G169" t="s">
        <v>127</v>
      </c>
      <c r="H169" s="57">
        <v>7.5</v>
      </c>
      <c r="I169" t="s">
        <v>660</v>
      </c>
      <c r="J169" t="s">
        <v>98</v>
      </c>
      <c r="K169" s="58">
        <v>3.6200000000000003E-2</v>
      </c>
      <c r="L169" s="58">
        <v>3.8800000000000001E-2</v>
      </c>
      <c r="M169" s="57">
        <v>35.549999999999997</v>
      </c>
      <c r="N169" s="57">
        <v>109.59</v>
      </c>
      <c r="O169" s="57">
        <v>3.8959245000000003E-2</v>
      </c>
      <c r="P169" s="58">
        <v>1.5E-3</v>
      </c>
      <c r="Q169" s="58">
        <v>0</v>
      </c>
    </row>
    <row r="170" spans="1:17">
      <c r="A170" t="s">
        <v>3197</v>
      </c>
      <c r="B170" t="s">
        <v>2050</v>
      </c>
      <c r="C170" t="s">
        <v>2230</v>
      </c>
      <c r="D170" s="107" t="s">
        <v>3259</v>
      </c>
      <c r="E170" t="s">
        <v>538</v>
      </c>
      <c r="F170" t="s">
        <v>404</v>
      </c>
      <c r="G170" t="s">
        <v>127</v>
      </c>
      <c r="H170" s="57">
        <v>7.58</v>
      </c>
      <c r="I170" t="s">
        <v>660</v>
      </c>
      <c r="J170" t="s">
        <v>98</v>
      </c>
      <c r="K170" s="58">
        <v>3.8199999999999998E-2</v>
      </c>
      <c r="L170" s="58">
        <v>3.3799999999999997E-2</v>
      </c>
      <c r="M170" s="57">
        <v>25.11</v>
      </c>
      <c r="N170" s="57">
        <v>115.23</v>
      </c>
      <c r="O170" s="57">
        <v>2.8934253E-2</v>
      </c>
      <c r="P170" s="58">
        <v>1.1000000000000001E-3</v>
      </c>
      <c r="Q170" s="58">
        <v>0</v>
      </c>
    </row>
    <row r="171" spans="1:17">
      <c r="A171" t="s">
        <v>3197</v>
      </c>
      <c r="B171" t="s">
        <v>2050</v>
      </c>
      <c r="C171" t="s">
        <v>2219</v>
      </c>
      <c r="D171" s="107" t="s">
        <v>3259</v>
      </c>
      <c r="E171" t="s">
        <v>538</v>
      </c>
      <c r="F171" t="s">
        <v>404</v>
      </c>
      <c r="G171" t="s">
        <v>127</v>
      </c>
      <c r="H171" s="57">
        <v>7.6</v>
      </c>
      <c r="I171" t="s">
        <v>660</v>
      </c>
      <c r="J171" t="s">
        <v>98</v>
      </c>
      <c r="K171" s="58">
        <v>3.3700000000000001E-2</v>
      </c>
      <c r="L171" s="58">
        <v>3.6299999999999999E-2</v>
      </c>
      <c r="M171" s="57">
        <v>59.64</v>
      </c>
      <c r="N171" s="57">
        <v>109.67</v>
      </c>
      <c r="O171" s="57">
        <v>6.5407188000000005E-2</v>
      </c>
      <c r="P171" s="58">
        <v>2.5000000000000001E-3</v>
      </c>
      <c r="Q171" s="58">
        <v>0</v>
      </c>
    </row>
    <row r="172" spans="1:17">
      <c r="A172" t="s">
        <v>3197</v>
      </c>
      <c r="B172" t="s">
        <v>2050</v>
      </c>
      <c r="C172" t="s">
        <v>2225</v>
      </c>
      <c r="D172" s="107" t="s">
        <v>3259</v>
      </c>
      <c r="E172" t="s">
        <v>538</v>
      </c>
      <c r="F172" t="s">
        <v>404</v>
      </c>
      <c r="G172" t="s">
        <v>127</v>
      </c>
      <c r="H172" s="57">
        <v>7.47</v>
      </c>
      <c r="I172" t="s">
        <v>660</v>
      </c>
      <c r="J172" t="s">
        <v>98</v>
      </c>
      <c r="K172" s="58">
        <v>2.75E-2</v>
      </c>
      <c r="L172" s="58">
        <v>4.6399999999999997E-2</v>
      </c>
      <c r="M172" s="57">
        <v>69.430000000000007</v>
      </c>
      <c r="N172" s="57">
        <v>96.34</v>
      </c>
      <c r="O172" s="57">
        <v>6.6888861999999993E-2</v>
      </c>
      <c r="P172" s="58">
        <v>2.5999999999999999E-3</v>
      </c>
      <c r="Q172" s="58">
        <v>0</v>
      </c>
    </row>
    <row r="173" spans="1:17">
      <c r="A173" t="s">
        <v>3197</v>
      </c>
      <c r="B173" t="s">
        <v>2050</v>
      </c>
      <c r="C173" t="s">
        <v>2220</v>
      </c>
      <c r="D173" s="107" t="s">
        <v>3259</v>
      </c>
      <c r="E173" t="s">
        <v>538</v>
      </c>
      <c r="F173" t="s">
        <v>404</v>
      </c>
      <c r="G173" t="s">
        <v>127</v>
      </c>
      <c r="H173" s="57">
        <v>7.8</v>
      </c>
      <c r="I173" t="s">
        <v>660</v>
      </c>
      <c r="J173" t="s">
        <v>98</v>
      </c>
      <c r="K173" s="58">
        <v>2.7900000000000001E-2</v>
      </c>
      <c r="L173" s="58">
        <v>3.1899999999999998E-2</v>
      </c>
      <c r="M173" s="57">
        <v>14.13</v>
      </c>
      <c r="N173" s="57">
        <v>108.25</v>
      </c>
      <c r="O173" s="57">
        <v>1.5295725E-2</v>
      </c>
      <c r="P173" s="58">
        <v>5.9999999999999995E-4</v>
      </c>
      <c r="Q173" s="58">
        <v>0</v>
      </c>
    </row>
    <row r="174" spans="1:17">
      <c r="A174" t="s">
        <v>3197</v>
      </c>
      <c r="B174" t="s">
        <v>2050</v>
      </c>
      <c r="C174" t="s">
        <v>2221</v>
      </c>
      <c r="D174" s="107" t="s">
        <v>3259</v>
      </c>
      <c r="E174" t="s">
        <v>538</v>
      </c>
      <c r="F174" t="s">
        <v>404</v>
      </c>
      <c r="G174" t="s">
        <v>127</v>
      </c>
      <c r="H174" s="57">
        <v>7.58</v>
      </c>
      <c r="I174" t="s">
        <v>660</v>
      </c>
      <c r="J174" t="s">
        <v>98</v>
      </c>
      <c r="K174" s="58">
        <v>2.75E-2</v>
      </c>
      <c r="L174" s="58">
        <v>4.1700000000000001E-2</v>
      </c>
      <c r="M174" s="57">
        <v>11.64</v>
      </c>
      <c r="N174" s="57">
        <v>100.5</v>
      </c>
      <c r="O174" s="57">
        <v>1.1698200000000001E-2</v>
      </c>
      <c r="P174" s="58">
        <v>4.0000000000000002E-4</v>
      </c>
      <c r="Q174" s="58">
        <v>0</v>
      </c>
    </row>
    <row r="175" spans="1:17">
      <c r="A175" t="s">
        <v>3197</v>
      </c>
      <c r="B175" t="s">
        <v>2050</v>
      </c>
      <c r="C175" t="s">
        <v>2222</v>
      </c>
      <c r="D175" s="107" t="s">
        <v>3259</v>
      </c>
      <c r="E175" t="s">
        <v>538</v>
      </c>
      <c r="F175" t="s">
        <v>404</v>
      </c>
      <c r="G175" t="s">
        <v>127</v>
      </c>
      <c r="H175" s="57">
        <v>7.48</v>
      </c>
      <c r="I175" t="s">
        <v>660</v>
      </c>
      <c r="J175" t="s">
        <v>98</v>
      </c>
      <c r="K175" s="58">
        <v>2.75E-2</v>
      </c>
      <c r="L175" s="58">
        <v>4.5999999999999999E-2</v>
      </c>
      <c r="M175" s="57">
        <v>18.89</v>
      </c>
      <c r="N175" s="57">
        <v>97.38</v>
      </c>
      <c r="O175" s="57">
        <v>1.8395082E-2</v>
      </c>
      <c r="P175" s="58">
        <v>6.9999999999999999E-4</v>
      </c>
      <c r="Q175" s="58">
        <v>0</v>
      </c>
    </row>
    <row r="176" spans="1:17">
      <c r="A176" t="s">
        <v>3197</v>
      </c>
      <c r="B176" t="s">
        <v>2050</v>
      </c>
      <c r="C176" t="s">
        <v>2207</v>
      </c>
      <c r="D176" s="107" t="s">
        <v>3259</v>
      </c>
      <c r="E176" t="s">
        <v>538</v>
      </c>
      <c r="F176" t="s">
        <v>404</v>
      </c>
      <c r="G176" t="s">
        <v>127</v>
      </c>
      <c r="H176" s="57">
        <v>7.35</v>
      </c>
      <c r="I176" t="s">
        <v>660</v>
      </c>
      <c r="J176" t="s">
        <v>98</v>
      </c>
      <c r="K176" s="58">
        <v>2.75E-2</v>
      </c>
      <c r="L176" s="58">
        <v>5.16E-2</v>
      </c>
      <c r="M176" s="57">
        <v>9.8000000000000007</v>
      </c>
      <c r="N176" s="57">
        <v>93.59</v>
      </c>
      <c r="O176" s="57">
        <v>9.1718200000000007E-3</v>
      </c>
      <c r="P176" s="58">
        <v>4.0000000000000002E-4</v>
      </c>
      <c r="Q176" s="58">
        <v>0</v>
      </c>
    </row>
    <row r="177" spans="1:17">
      <c r="A177" t="s">
        <v>3197</v>
      </c>
      <c r="B177" t="s">
        <v>2050</v>
      </c>
      <c r="C177" t="s">
        <v>2208</v>
      </c>
      <c r="D177" s="107" t="s">
        <v>3259</v>
      </c>
      <c r="E177" t="s">
        <v>538</v>
      </c>
      <c r="F177" t="s">
        <v>2209</v>
      </c>
      <c r="G177" t="s">
        <v>127</v>
      </c>
      <c r="H177" s="57">
        <v>7.27</v>
      </c>
      <c r="I177" t="s">
        <v>660</v>
      </c>
      <c r="J177" t="s">
        <v>98</v>
      </c>
      <c r="K177" s="58">
        <v>2.75E-2</v>
      </c>
      <c r="L177" s="58">
        <v>5.5399999999999998E-2</v>
      </c>
      <c r="M177" s="57">
        <v>18.82</v>
      </c>
      <c r="N177" s="57">
        <v>91.05</v>
      </c>
      <c r="O177" s="57">
        <v>1.7135609999999999E-2</v>
      </c>
      <c r="P177" s="58">
        <v>6.9999999999999999E-4</v>
      </c>
      <c r="Q177" s="58">
        <v>0</v>
      </c>
    </row>
    <row r="178" spans="1:17">
      <c r="A178" t="s">
        <v>3197</v>
      </c>
      <c r="B178" t="s">
        <v>2050</v>
      </c>
      <c r="C178" t="s">
        <v>2210</v>
      </c>
      <c r="D178" s="107" t="s">
        <v>3259</v>
      </c>
      <c r="E178" t="s">
        <v>538</v>
      </c>
      <c r="F178" t="s">
        <v>275</v>
      </c>
      <c r="G178" t="s">
        <v>127</v>
      </c>
      <c r="H178" s="57">
        <v>6.71</v>
      </c>
      <c r="I178" t="s">
        <v>660</v>
      </c>
      <c r="J178" t="s">
        <v>98</v>
      </c>
      <c r="K178" s="58">
        <v>2.75E-2</v>
      </c>
      <c r="L178" s="58">
        <v>8.1600000000000006E-2</v>
      </c>
      <c r="M178" s="57">
        <v>21.08</v>
      </c>
      <c r="N178" s="57">
        <v>74.97</v>
      </c>
      <c r="O178" s="57">
        <v>1.5803675999999999E-2</v>
      </c>
      <c r="P178" s="58">
        <v>5.9999999999999995E-4</v>
      </c>
      <c r="Q178" s="58">
        <v>0</v>
      </c>
    </row>
    <row r="179" spans="1:17">
      <c r="A179" t="s">
        <v>3197</v>
      </c>
      <c r="B179" t="s">
        <v>2050</v>
      </c>
      <c r="C179" t="s">
        <v>2211</v>
      </c>
      <c r="D179" s="107" t="s">
        <v>3259</v>
      </c>
      <c r="E179" t="s">
        <v>538</v>
      </c>
      <c r="F179" t="s">
        <v>262</v>
      </c>
      <c r="G179" t="s">
        <v>127</v>
      </c>
      <c r="H179" s="57">
        <v>6.95</v>
      </c>
      <c r="I179" t="s">
        <v>660</v>
      </c>
      <c r="J179" t="s">
        <v>98</v>
      </c>
      <c r="K179" s="58">
        <v>2.75E-2</v>
      </c>
      <c r="L179" s="58">
        <v>7.0199999999999999E-2</v>
      </c>
      <c r="M179" s="57">
        <v>25.59</v>
      </c>
      <c r="N179" s="57">
        <v>80.209999999999994</v>
      </c>
      <c r="O179" s="57">
        <v>2.0525739000000001E-2</v>
      </c>
      <c r="P179" s="58">
        <v>8.0000000000000004E-4</v>
      </c>
      <c r="Q179" s="58">
        <v>0</v>
      </c>
    </row>
    <row r="180" spans="1:17">
      <c r="A180" t="s">
        <v>3197</v>
      </c>
      <c r="B180" t="s">
        <v>2050</v>
      </c>
      <c r="C180" t="s">
        <v>2213</v>
      </c>
      <c r="D180" s="107" t="s">
        <v>3259</v>
      </c>
      <c r="E180" t="s">
        <v>538</v>
      </c>
      <c r="F180" t="s">
        <v>2214</v>
      </c>
      <c r="G180" t="s">
        <v>127</v>
      </c>
      <c r="H180" s="57">
        <v>7.57</v>
      </c>
      <c r="I180" t="s">
        <v>660</v>
      </c>
      <c r="J180" t="s">
        <v>98</v>
      </c>
      <c r="K180" s="58">
        <v>2.9100000000000001E-2</v>
      </c>
      <c r="L180" s="58">
        <v>4.07E-2</v>
      </c>
      <c r="M180" s="57">
        <v>37.78</v>
      </c>
      <c r="N180" s="57">
        <v>97.05</v>
      </c>
      <c r="O180" s="57">
        <v>3.6665490000000002E-2</v>
      </c>
      <c r="P180" s="58">
        <v>1.4E-3</v>
      </c>
      <c r="Q180" s="58">
        <v>0</v>
      </c>
    </row>
    <row r="181" spans="1:17">
      <c r="A181" t="s">
        <v>3197</v>
      </c>
      <c r="B181" t="s">
        <v>2050</v>
      </c>
      <c r="C181" t="s">
        <v>2215</v>
      </c>
      <c r="D181" s="107" t="s">
        <v>3259</v>
      </c>
      <c r="E181" t="s">
        <v>538</v>
      </c>
      <c r="F181" t="s">
        <v>2216</v>
      </c>
      <c r="G181" t="s">
        <v>127</v>
      </c>
      <c r="H181" s="57">
        <v>7.45</v>
      </c>
      <c r="I181" t="s">
        <v>660</v>
      </c>
      <c r="J181" t="s">
        <v>98</v>
      </c>
      <c r="K181" s="58">
        <v>3.4599999999999999E-2</v>
      </c>
      <c r="L181" s="58">
        <v>4.2200000000000001E-2</v>
      </c>
      <c r="M181" s="57">
        <v>18.28</v>
      </c>
      <c r="N181" s="57">
        <v>97.91</v>
      </c>
      <c r="O181" s="57">
        <v>1.7897948E-2</v>
      </c>
      <c r="P181" s="58">
        <v>6.9999999999999999E-4</v>
      </c>
      <c r="Q181" s="58">
        <v>0</v>
      </c>
    </row>
    <row r="182" spans="1:17">
      <c r="A182" t="s">
        <v>3197</v>
      </c>
      <c r="B182" t="s">
        <v>2050</v>
      </c>
      <c r="C182" t="s">
        <v>2217</v>
      </c>
      <c r="D182" s="107" t="s">
        <v>3259</v>
      </c>
      <c r="E182" t="s">
        <v>538</v>
      </c>
      <c r="F182" t="s">
        <v>2218</v>
      </c>
      <c r="G182" t="s">
        <v>127</v>
      </c>
      <c r="H182" s="57">
        <v>7.33</v>
      </c>
      <c r="I182" t="s">
        <v>660</v>
      </c>
      <c r="J182" t="s">
        <v>98</v>
      </c>
      <c r="K182" s="58">
        <v>3.9699999999999999E-2</v>
      </c>
      <c r="L182" s="58">
        <v>4.3799999999999999E-2</v>
      </c>
      <c r="M182" s="57">
        <v>20.77</v>
      </c>
      <c r="N182" s="57">
        <v>98.41</v>
      </c>
      <c r="O182" s="57">
        <v>2.0439756999999999E-2</v>
      </c>
      <c r="P182" s="58">
        <v>8.0000000000000004E-4</v>
      </c>
      <c r="Q182" s="58">
        <v>0</v>
      </c>
    </row>
    <row r="183" spans="1:17">
      <c r="A183" t="s">
        <v>3197</v>
      </c>
      <c r="B183" t="s">
        <v>2050</v>
      </c>
      <c r="C183" t="s">
        <v>2212</v>
      </c>
      <c r="D183" s="107" t="s">
        <v>3259</v>
      </c>
      <c r="E183" t="s">
        <v>538</v>
      </c>
      <c r="F183" t="s">
        <v>229</v>
      </c>
      <c r="G183" t="s">
        <v>127</v>
      </c>
      <c r="H183" s="57">
        <v>7.2</v>
      </c>
      <c r="I183" t="s">
        <v>660</v>
      </c>
      <c r="J183" t="s">
        <v>98</v>
      </c>
      <c r="K183" s="58">
        <v>4.4499999999999998E-2</v>
      </c>
      <c r="L183" s="58">
        <v>4.6899999999999997E-2</v>
      </c>
      <c r="M183" s="57">
        <v>15</v>
      </c>
      <c r="N183" s="57">
        <v>98.94</v>
      </c>
      <c r="O183" s="57">
        <v>1.4841E-2</v>
      </c>
      <c r="P183" s="58">
        <v>5.9999999999999995E-4</v>
      </c>
      <c r="Q183" s="58">
        <v>0</v>
      </c>
    </row>
    <row r="184" spans="1:17">
      <c r="A184" t="s">
        <v>3198</v>
      </c>
      <c r="B184" t="s">
        <v>2050</v>
      </c>
      <c r="C184" t="s">
        <v>2179</v>
      </c>
      <c r="D184" s="107" t="s">
        <v>3259</v>
      </c>
      <c r="E184" t="s">
        <v>538</v>
      </c>
      <c r="F184" t="s">
        <v>355</v>
      </c>
      <c r="G184" t="s">
        <v>127</v>
      </c>
      <c r="H184" s="57">
        <v>4.97</v>
      </c>
      <c r="I184" t="s">
        <v>313</v>
      </c>
      <c r="J184" t="s">
        <v>98</v>
      </c>
      <c r="K184" s="58">
        <v>4.4999999999999998E-2</v>
      </c>
      <c r="L184" s="58">
        <v>3.7100000000000001E-2</v>
      </c>
      <c r="M184" s="57">
        <v>86.41</v>
      </c>
      <c r="N184" s="57">
        <v>106.49</v>
      </c>
      <c r="O184" s="57">
        <v>9.2018008999999998E-2</v>
      </c>
      <c r="P184" s="58">
        <v>3.5000000000000001E-3</v>
      </c>
      <c r="Q184" s="58">
        <v>0</v>
      </c>
    </row>
    <row r="185" spans="1:17">
      <c r="A185" t="s">
        <v>3199</v>
      </c>
      <c r="B185" t="s">
        <v>2050</v>
      </c>
      <c r="C185" t="s">
        <v>2261</v>
      </c>
      <c r="D185" s="107" t="s">
        <v>3259</v>
      </c>
      <c r="E185" t="s">
        <v>538</v>
      </c>
      <c r="F185" t="s">
        <v>355</v>
      </c>
      <c r="G185" t="s">
        <v>127</v>
      </c>
      <c r="H185" s="57">
        <v>5.1100000000000003</v>
      </c>
      <c r="I185" t="s">
        <v>313</v>
      </c>
      <c r="J185" t="s">
        <v>98</v>
      </c>
      <c r="K185" s="58">
        <v>4.5499999999999999E-2</v>
      </c>
      <c r="L185" s="58">
        <v>3.7699999999999997E-2</v>
      </c>
      <c r="M185" s="57">
        <v>182.88</v>
      </c>
      <c r="N185" s="57">
        <v>106.58</v>
      </c>
      <c r="O185" s="57">
        <v>0.19491350399999999</v>
      </c>
      <c r="P185" s="58">
        <v>7.4999999999999997E-3</v>
      </c>
      <c r="Q185" s="58">
        <v>0</v>
      </c>
    </row>
    <row r="186" spans="1:17">
      <c r="A186" t="s">
        <v>3200</v>
      </c>
      <c r="B186" t="s">
        <v>2050</v>
      </c>
      <c r="C186" t="s">
        <v>2172</v>
      </c>
      <c r="D186" s="107" t="s">
        <v>3259</v>
      </c>
      <c r="E186" t="s">
        <v>533</v>
      </c>
      <c r="F186" t="s">
        <v>212</v>
      </c>
      <c r="G186" t="s">
        <v>175</v>
      </c>
      <c r="H186" s="57">
        <v>4.57</v>
      </c>
      <c r="I186" t="s">
        <v>313</v>
      </c>
      <c r="J186" t="s">
        <v>102</v>
      </c>
      <c r="K186" s="58">
        <v>2.3599999999999999E-2</v>
      </c>
      <c r="L186" s="58">
        <v>5.4199999999999998E-2</v>
      </c>
      <c r="M186" s="57">
        <v>130.63</v>
      </c>
      <c r="N186" s="57">
        <v>87.31</v>
      </c>
      <c r="O186" s="57">
        <v>0.45753522741480002</v>
      </c>
      <c r="P186" s="58">
        <v>1.7600000000000001E-2</v>
      </c>
      <c r="Q186" s="58">
        <v>0</v>
      </c>
    </row>
    <row r="187" spans="1:17">
      <c r="A187" t="s">
        <v>3201</v>
      </c>
      <c r="B187" t="s">
        <v>2050</v>
      </c>
      <c r="C187" t="s">
        <v>2189</v>
      </c>
      <c r="D187" s="107" t="s">
        <v>3259</v>
      </c>
      <c r="E187" t="s">
        <v>538</v>
      </c>
      <c r="F187" t="s">
        <v>212</v>
      </c>
      <c r="G187" t="s">
        <v>127</v>
      </c>
      <c r="H187" s="57">
        <v>8.6</v>
      </c>
      <c r="I187" t="s">
        <v>660</v>
      </c>
      <c r="J187" t="s">
        <v>98</v>
      </c>
      <c r="K187" s="58">
        <v>2.35E-2</v>
      </c>
      <c r="L187" s="58">
        <v>4.0899999999999999E-2</v>
      </c>
      <c r="M187" s="57">
        <v>106.76</v>
      </c>
      <c r="N187" s="57">
        <v>96.18</v>
      </c>
      <c r="O187" s="57">
        <v>0.10268176800000001</v>
      </c>
      <c r="P187" s="58">
        <v>3.8999999999999998E-3</v>
      </c>
      <c r="Q187" s="58">
        <v>0</v>
      </c>
    </row>
    <row r="188" spans="1:17">
      <c r="A188" t="s">
        <v>3201</v>
      </c>
      <c r="B188" t="s">
        <v>2050</v>
      </c>
      <c r="C188" t="s">
        <v>2190</v>
      </c>
      <c r="D188" s="107" t="s">
        <v>3259</v>
      </c>
      <c r="E188" t="s">
        <v>538</v>
      </c>
      <c r="F188" t="s">
        <v>212</v>
      </c>
      <c r="G188" t="s">
        <v>127</v>
      </c>
      <c r="H188" s="57">
        <v>8.5</v>
      </c>
      <c r="I188" t="s">
        <v>660</v>
      </c>
      <c r="J188" t="s">
        <v>98</v>
      </c>
      <c r="K188" s="58">
        <v>2.47E-2</v>
      </c>
      <c r="L188" s="58">
        <v>4.3299999999999998E-2</v>
      </c>
      <c r="M188" s="57">
        <v>13.36</v>
      </c>
      <c r="N188" s="57">
        <v>95.37</v>
      </c>
      <c r="O188" s="57">
        <v>1.2741432E-2</v>
      </c>
      <c r="P188" s="58">
        <v>5.0000000000000001E-4</v>
      </c>
      <c r="Q188" s="58">
        <v>0</v>
      </c>
    </row>
    <row r="189" spans="1:17">
      <c r="A189" t="s">
        <v>3201</v>
      </c>
      <c r="B189" t="s">
        <v>2050</v>
      </c>
      <c r="C189" t="s">
        <v>2180</v>
      </c>
      <c r="D189" s="107" t="s">
        <v>3259</v>
      </c>
      <c r="E189" t="s">
        <v>538</v>
      </c>
      <c r="F189" t="s">
        <v>2181</v>
      </c>
      <c r="G189" t="s">
        <v>127</v>
      </c>
      <c r="H189" s="57">
        <v>8.41</v>
      </c>
      <c r="I189" t="s">
        <v>660</v>
      </c>
      <c r="J189" t="s">
        <v>98</v>
      </c>
      <c r="K189" s="58">
        <v>2.5600000000000001E-2</v>
      </c>
      <c r="L189" s="58">
        <v>4.5900000000000003E-2</v>
      </c>
      <c r="M189" s="57">
        <v>61.48</v>
      </c>
      <c r="N189" s="57">
        <v>93.5</v>
      </c>
      <c r="O189" s="57">
        <v>5.7483800000000002E-2</v>
      </c>
      <c r="P189" s="58">
        <v>2.2000000000000001E-3</v>
      </c>
      <c r="Q189" s="58">
        <v>0</v>
      </c>
    </row>
    <row r="190" spans="1:17">
      <c r="A190" t="s">
        <v>3201</v>
      </c>
      <c r="B190" t="s">
        <v>2050</v>
      </c>
      <c r="C190" t="s">
        <v>2182</v>
      </c>
      <c r="D190" s="107" t="s">
        <v>3259</v>
      </c>
      <c r="E190" t="s">
        <v>538</v>
      </c>
      <c r="F190" t="s">
        <v>2183</v>
      </c>
      <c r="G190" t="s">
        <v>127</v>
      </c>
      <c r="H190" s="57">
        <v>8.5299999999999994</v>
      </c>
      <c r="I190" t="s">
        <v>660</v>
      </c>
      <c r="J190" t="s">
        <v>98</v>
      </c>
      <c r="K190" s="58">
        <v>2.2700000000000001E-2</v>
      </c>
      <c r="L190" s="58">
        <v>4.4299999999999999E-2</v>
      </c>
      <c r="M190" s="57">
        <v>61.27</v>
      </c>
      <c r="N190" s="57">
        <v>91.47</v>
      </c>
      <c r="O190" s="57">
        <v>5.6043668999999997E-2</v>
      </c>
      <c r="P190" s="58">
        <v>2.2000000000000001E-3</v>
      </c>
      <c r="Q190" s="58">
        <v>0</v>
      </c>
    </row>
    <row r="191" spans="1:17">
      <c r="A191" t="s">
        <v>3201</v>
      </c>
      <c r="B191" t="s">
        <v>2050</v>
      </c>
      <c r="C191" t="s">
        <v>2184</v>
      </c>
      <c r="D191" s="107" t="s">
        <v>3259</v>
      </c>
      <c r="E191" t="s">
        <v>538</v>
      </c>
      <c r="F191" t="s">
        <v>355</v>
      </c>
      <c r="G191" t="s">
        <v>127</v>
      </c>
      <c r="H191" s="57">
        <v>8.57</v>
      </c>
      <c r="I191" t="s">
        <v>660</v>
      </c>
      <c r="J191" t="s">
        <v>98</v>
      </c>
      <c r="K191" s="58">
        <v>1.7899999999999999E-2</v>
      </c>
      <c r="L191" s="58">
        <v>4.7100000000000003E-2</v>
      </c>
      <c r="M191" s="57">
        <v>50.49</v>
      </c>
      <c r="N191" s="57">
        <v>84.42</v>
      </c>
      <c r="O191" s="57">
        <v>4.2623658000000002E-2</v>
      </c>
      <c r="P191" s="58">
        <v>1.6000000000000001E-3</v>
      </c>
      <c r="Q191" s="58">
        <v>0</v>
      </c>
    </row>
    <row r="192" spans="1:17">
      <c r="A192" t="s">
        <v>3201</v>
      </c>
      <c r="B192" t="s">
        <v>2050</v>
      </c>
      <c r="C192" t="s">
        <v>2185</v>
      </c>
      <c r="D192" s="107" t="s">
        <v>3259</v>
      </c>
      <c r="E192" t="s">
        <v>538</v>
      </c>
      <c r="F192" t="s">
        <v>262</v>
      </c>
      <c r="G192" t="s">
        <v>127</v>
      </c>
      <c r="H192" s="57">
        <v>8.41</v>
      </c>
      <c r="I192" t="s">
        <v>660</v>
      </c>
      <c r="J192" t="s">
        <v>98</v>
      </c>
      <c r="K192" s="58">
        <v>2.3599999999999999E-2</v>
      </c>
      <c r="L192" s="58">
        <v>4.7800000000000002E-2</v>
      </c>
      <c r="M192" s="57">
        <v>59.21</v>
      </c>
      <c r="N192" s="57">
        <v>88.43</v>
      </c>
      <c r="O192" s="57">
        <v>5.2359402999999999E-2</v>
      </c>
      <c r="P192" s="58">
        <v>2E-3</v>
      </c>
      <c r="Q192" s="58">
        <v>0</v>
      </c>
    </row>
    <row r="193" spans="1:17">
      <c r="A193" t="s">
        <v>3201</v>
      </c>
      <c r="B193" t="s">
        <v>2050</v>
      </c>
      <c r="C193" t="s">
        <v>2186</v>
      </c>
      <c r="D193" s="107" t="s">
        <v>3259</v>
      </c>
      <c r="E193" t="s">
        <v>538</v>
      </c>
      <c r="F193" t="s">
        <v>2187</v>
      </c>
      <c r="G193" t="s">
        <v>127</v>
      </c>
      <c r="H193" s="57">
        <v>8.4499999999999993</v>
      </c>
      <c r="I193" t="s">
        <v>660</v>
      </c>
      <c r="J193" t="s">
        <v>98</v>
      </c>
      <c r="K193" s="58">
        <v>2.4E-2</v>
      </c>
      <c r="L193" s="58">
        <v>4.5699999999999998E-2</v>
      </c>
      <c r="M193" s="57">
        <v>67.430000000000007</v>
      </c>
      <c r="N193" s="57">
        <v>89.67</v>
      </c>
      <c r="O193" s="57">
        <v>6.0464481E-2</v>
      </c>
      <c r="P193" s="58">
        <v>2.3E-3</v>
      </c>
      <c r="Q193" s="58">
        <v>0</v>
      </c>
    </row>
    <row r="194" spans="1:17">
      <c r="A194" t="s">
        <v>3201</v>
      </c>
      <c r="B194" t="s">
        <v>2050</v>
      </c>
      <c r="C194" t="s">
        <v>2191</v>
      </c>
      <c r="D194" s="107" t="s">
        <v>3259</v>
      </c>
      <c r="E194" t="s">
        <v>538</v>
      </c>
      <c r="F194" t="s">
        <v>238</v>
      </c>
      <c r="G194" t="s">
        <v>127</v>
      </c>
      <c r="H194" s="57">
        <v>8.1999999999999993</v>
      </c>
      <c r="I194" t="s">
        <v>660</v>
      </c>
      <c r="J194" t="s">
        <v>98</v>
      </c>
      <c r="K194" s="58">
        <v>4.1200000000000001E-2</v>
      </c>
      <c r="L194" s="58">
        <v>4.1399999999999999E-2</v>
      </c>
      <c r="M194" s="57">
        <v>1.04</v>
      </c>
      <c r="N194" s="57">
        <v>100.49</v>
      </c>
      <c r="O194" s="57">
        <v>1.0450959999999999E-3</v>
      </c>
      <c r="P194" s="58">
        <v>0</v>
      </c>
      <c r="Q194" s="58">
        <v>0</v>
      </c>
    </row>
    <row r="195" spans="1:17">
      <c r="A195" t="s">
        <v>3201</v>
      </c>
      <c r="B195" t="s">
        <v>2050</v>
      </c>
      <c r="C195" t="s">
        <v>2188</v>
      </c>
      <c r="D195" s="107" t="s">
        <v>3259</v>
      </c>
      <c r="E195" t="s">
        <v>538</v>
      </c>
      <c r="F195" t="s">
        <v>238</v>
      </c>
      <c r="G195" t="s">
        <v>127</v>
      </c>
      <c r="H195" s="57">
        <v>8.1999999999999993</v>
      </c>
      <c r="I195" t="s">
        <v>660</v>
      </c>
      <c r="J195" t="s">
        <v>98</v>
      </c>
      <c r="K195" s="58">
        <v>4.1200000000000001E-2</v>
      </c>
      <c r="L195" s="58">
        <v>4.1399999999999999E-2</v>
      </c>
      <c r="M195" s="57">
        <v>31.69</v>
      </c>
      <c r="N195" s="57">
        <v>100.49</v>
      </c>
      <c r="O195" s="57">
        <v>3.1845281000000003E-2</v>
      </c>
      <c r="P195" s="58">
        <v>1.1999999999999999E-3</v>
      </c>
      <c r="Q195" s="58">
        <v>0</v>
      </c>
    </row>
    <row r="196" spans="1:17">
      <c r="A196" t="s">
        <v>3202</v>
      </c>
      <c r="B196" t="s">
        <v>2050</v>
      </c>
      <c r="C196" t="s">
        <v>2252</v>
      </c>
      <c r="D196" s="107" t="s">
        <v>3259</v>
      </c>
      <c r="E196" t="s">
        <v>533</v>
      </c>
      <c r="F196" t="s">
        <v>199</v>
      </c>
      <c r="G196" t="s">
        <v>175</v>
      </c>
      <c r="H196" s="57">
        <v>4.24</v>
      </c>
      <c r="I196" t="s">
        <v>110</v>
      </c>
      <c r="J196" t="s">
        <v>98</v>
      </c>
      <c r="K196" s="58">
        <v>7.3999999999999996E-2</v>
      </c>
      <c r="L196" s="58">
        <v>7.2800000000000004E-2</v>
      </c>
      <c r="M196" s="57">
        <v>752.27</v>
      </c>
      <c r="N196" s="57">
        <v>99.42</v>
      </c>
      <c r="O196" s="57">
        <v>0.74790683400000002</v>
      </c>
      <c r="P196" s="58">
        <v>2.8799999999999999E-2</v>
      </c>
      <c r="Q196" s="58">
        <v>0</v>
      </c>
    </row>
    <row r="197" spans="1:17">
      <c r="A197" t="s">
        <v>3202</v>
      </c>
      <c r="B197" t="s">
        <v>2050</v>
      </c>
      <c r="C197" t="s">
        <v>2253</v>
      </c>
      <c r="D197" s="107" t="s">
        <v>3259</v>
      </c>
      <c r="E197" t="s">
        <v>533</v>
      </c>
      <c r="F197" t="s">
        <v>379</v>
      </c>
      <c r="G197" t="s">
        <v>175</v>
      </c>
      <c r="H197" s="57">
        <v>4.24</v>
      </c>
      <c r="I197" t="s">
        <v>110</v>
      </c>
      <c r="J197" t="s">
        <v>98</v>
      </c>
      <c r="K197" s="58">
        <v>7.3999999999999996E-2</v>
      </c>
      <c r="L197" s="58">
        <v>7.2700000000000001E-2</v>
      </c>
      <c r="M197" s="57">
        <v>129.85</v>
      </c>
      <c r="N197" s="57">
        <v>99.46</v>
      </c>
      <c r="O197" s="57">
        <v>0.12914881</v>
      </c>
      <c r="P197" s="58">
        <v>5.0000000000000001E-3</v>
      </c>
      <c r="Q197" s="58">
        <v>0</v>
      </c>
    </row>
    <row r="198" spans="1:17">
      <c r="A198" t="s">
        <v>3202</v>
      </c>
      <c r="B198" t="s">
        <v>2050</v>
      </c>
      <c r="C198" t="s">
        <v>2254</v>
      </c>
      <c r="D198" s="107" t="s">
        <v>3259</v>
      </c>
      <c r="E198" t="s">
        <v>533</v>
      </c>
      <c r="F198" t="s">
        <v>284</v>
      </c>
      <c r="G198" t="s">
        <v>175</v>
      </c>
      <c r="H198" s="57">
        <v>4.25</v>
      </c>
      <c r="I198" t="s">
        <v>110</v>
      </c>
      <c r="J198" t="s">
        <v>98</v>
      </c>
      <c r="K198" s="58">
        <v>7.3999999999999996E-2</v>
      </c>
      <c r="L198" s="58">
        <v>6.7100000000000007E-2</v>
      </c>
      <c r="M198" s="57">
        <v>395.24</v>
      </c>
      <c r="N198" s="57">
        <v>101.74</v>
      </c>
      <c r="O198" s="57">
        <v>0.40211717600000002</v>
      </c>
      <c r="P198" s="58">
        <v>1.55E-2</v>
      </c>
      <c r="Q198" s="58">
        <v>0</v>
      </c>
    </row>
    <row r="199" spans="1:17">
      <c r="A199" t="s">
        <v>3203</v>
      </c>
      <c r="B199" t="s">
        <v>2050</v>
      </c>
      <c r="C199" t="s">
        <v>2234</v>
      </c>
      <c r="D199" s="107" t="s">
        <v>3259</v>
      </c>
      <c r="E199" t="s">
        <v>538</v>
      </c>
      <c r="F199" t="s">
        <v>2235</v>
      </c>
      <c r="G199" t="s">
        <v>127</v>
      </c>
      <c r="H199" s="57">
        <v>10.9</v>
      </c>
      <c r="I199" t="s">
        <v>660</v>
      </c>
      <c r="J199" t="s">
        <v>98</v>
      </c>
      <c r="K199" s="58">
        <v>3.9600000000000003E-2</v>
      </c>
      <c r="L199" s="58">
        <v>3.9E-2</v>
      </c>
      <c r="M199" s="57">
        <v>20.56</v>
      </c>
      <c r="N199" s="57">
        <v>98.47</v>
      </c>
      <c r="O199" s="57">
        <v>2.0245432000000001E-2</v>
      </c>
      <c r="P199" s="58">
        <v>8.0000000000000004E-4</v>
      </c>
      <c r="Q199" s="58">
        <v>0</v>
      </c>
    </row>
    <row r="200" spans="1:17">
      <c r="A200" t="s">
        <v>3203</v>
      </c>
      <c r="B200" t="s">
        <v>2050</v>
      </c>
      <c r="C200" t="s">
        <v>2236</v>
      </c>
      <c r="D200" s="107" t="s">
        <v>3259</v>
      </c>
      <c r="E200" t="s">
        <v>538</v>
      </c>
      <c r="F200" t="s">
        <v>243</v>
      </c>
      <c r="G200" t="s">
        <v>127</v>
      </c>
      <c r="H200" s="57">
        <v>10.73</v>
      </c>
      <c r="I200" t="s">
        <v>660</v>
      </c>
      <c r="J200" t="s">
        <v>98</v>
      </c>
      <c r="K200" s="58">
        <v>4.4900000000000002E-2</v>
      </c>
      <c r="L200" s="58">
        <v>4.1700000000000001E-2</v>
      </c>
      <c r="M200" s="57">
        <v>25.08</v>
      </c>
      <c r="N200" s="57">
        <v>98.42</v>
      </c>
      <c r="O200" s="57">
        <v>2.4683736000000001E-2</v>
      </c>
      <c r="P200" s="58">
        <v>8.9999999999999998E-4</v>
      </c>
      <c r="Q200" s="58">
        <v>0</v>
      </c>
    </row>
    <row r="201" spans="1:17">
      <c r="A201" t="s">
        <v>3203</v>
      </c>
      <c r="B201" t="s">
        <v>2050</v>
      </c>
      <c r="C201" t="s">
        <v>2237</v>
      </c>
      <c r="D201" s="107" t="s">
        <v>3259</v>
      </c>
      <c r="E201" t="s">
        <v>538</v>
      </c>
      <c r="F201" t="s">
        <v>229</v>
      </c>
      <c r="G201" t="s">
        <v>127</v>
      </c>
      <c r="H201" s="57">
        <v>10.65</v>
      </c>
      <c r="I201" t="s">
        <v>660</v>
      </c>
      <c r="J201" t="s">
        <v>98</v>
      </c>
      <c r="K201" s="58">
        <v>4.7800000000000002E-2</v>
      </c>
      <c r="L201" s="58">
        <v>4.24E-2</v>
      </c>
      <c r="M201" s="57">
        <v>12.37</v>
      </c>
      <c r="N201" s="57">
        <v>99.75</v>
      </c>
      <c r="O201" s="57">
        <v>1.2339075E-2</v>
      </c>
      <c r="P201" s="58">
        <v>5.0000000000000001E-4</v>
      </c>
      <c r="Q201" s="58">
        <v>0</v>
      </c>
    </row>
    <row r="202" spans="1:17">
      <c r="A202" t="s">
        <v>3204</v>
      </c>
      <c r="B202" t="s">
        <v>2050</v>
      </c>
      <c r="C202" t="s">
        <v>2177</v>
      </c>
      <c r="D202" s="107" t="s">
        <v>3259</v>
      </c>
      <c r="E202" t="s">
        <v>289</v>
      </c>
      <c r="F202" t="s">
        <v>2178</v>
      </c>
      <c r="G202" t="s">
        <v>1970</v>
      </c>
      <c r="H202" s="57">
        <v>1.76</v>
      </c>
      <c r="I202" t="s">
        <v>332</v>
      </c>
      <c r="J202" t="s">
        <v>98</v>
      </c>
      <c r="K202" s="58">
        <v>7.6799999999999993E-2</v>
      </c>
      <c r="L202" s="58">
        <v>8.09E-2</v>
      </c>
      <c r="M202" s="57">
        <v>216.72</v>
      </c>
      <c r="N202" s="57">
        <v>99.97</v>
      </c>
      <c r="O202" s="57">
        <v>0.21665498399999999</v>
      </c>
      <c r="P202" s="58">
        <v>8.3000000000000001E-3</v>
      </c>
      <c r="Q202" s="58">
        <v>0</v>
      </c>
    </row>
    <row r="203" spans="1:17">
      <c r="A203" t="s">
        <v>3204</v>
      </c>
      <c r="B203" t="s">
        <v>2050</v>
      </c>
      <c r="C203" t="s">
        <v>2173</v>
      </c>
      <c r="D203" s="107" t="s">
        <v>3259</v>
      </c>
      <c r="E203" t="s">
        <v>289</v>
      </c>
      <c r="F203" t="s">
        <v>2174</v>
      </c>
      <c r="G203" t="s">
        <v>1970</v>
      </c>
      <c r="H203" s="57">
        <v>1.77</v>
      </c>
      <c r="I203" t="s">
        <v>332</v>
      </c>
      <c r="J203" t="s">
        <v>98</v>
      </c>
      <c r="K203" s="58">
        <v>7.6799999999999993E-2</v>
      </c>
      <c r="L203" s="58">
        <v>7.6799999999999993E-2</v>
      </c>
      <c r="M203" s="57">
        <v>0.56000000000000005</v>
      </c>
      <c r="N203" s="57">
        <v>100.64</v>
      </c>
      <c r="O203" s="57">
        <v>5.63584E-4</v>
      </c>
      <c r="P203" s="58">
        <v>0</v>
      </c>
      <c r="Q203" s="58">
        <v>0</v>
      </c>
    </row>
    <row r="204" spans="1:17">
      <c r="A204" t="s">
        <v>3204</v>
      </c>
      <c r="B204" t="s">
        <v>2050</v>
      </c>
      <c r="C204" t="s">
        <v>2175</v>
      </c>
      <c r="D204" s="107" t="s">
        <v>3259</v>
      </c>
      <c r="E204" t="s">
        <v>289</v>
      </c>
      <c r="F204" t="s">
        <v>2176</v>
      </c>
      <c r="G204" t="s">
        <v>1970</v>
      </c>
      <c r="H204" s="57">
        <v>1.77</v>
      </c>
      <c r="I204" t="s">
        <v>332</v>
      </c>
      <c r="J204" t="s">
        <v>98</v>
      </c>
      <c r="K204" s="58">
        <v>7.6799999999999993E-2</v>
      </c>
      <c r="L204" s="58">
        <v>7.3099999999999998E-2</v>
      </c>
      <c r="M204" s="57">
        <v>27.7</v>
      </c>
      <c r="N204" s="57">
        <v>101.26</v>
      </c>
      <c r="O204" s="57">
        <v>2.8049020000000001E-2</v>
      </c>
      <c r="P204" s="58">
        <v>1.1000000000000001E-3</v>
      </c>
      <c r="Q204" s="58">
        <v>0</v>
      </c>
    </row>
    <row r="205" spans="1:17">
      <c r="A205" t="s">
        <v>3178</v>
      </c>
      <c r="B205" t="s">
        <v>2050</v>
      </c>
      <c r="C205" t="s">
        <v>2232</v>
      </c>
      <c r="D205" s="107" t="s">
        <v>3259</v>
      </c>
      <c r="E205" t="s">
        <v>289</v>
      </c>
      <c r="F205" t="s">
        <v>202</v>
      </c>
      <c r="G205" t="s">
        <v>1970</v>
      </c>
      <c r="H205" s="57">
        <v>4.9400000000000004</v>
      </c>
      <c r="I205" t="s">
        <v>332</v>
      </c>
      <c r="J205" t="s">
        <v>98</v>
      </c>
      <c r="K205" s="58">
        <v>0.06</v>
      </c>
      <c r="L205" s="58">
        <v>1.9099999999999999E-2</v>
      </c>
      <c r="M205" s="57">
        <v>202.86</v>
      </c>
      <c r="N205" s="57">
        <v>141.91999999999999</v>
      </c>
      <c r="O205" s="57">
        <v>0.28789891200000001</v>
      </c>
      <c r="P205" s="58">
        <v>1.11E-2</v>
      </c>
      <c r="Q205" s="58">
        <v>0</v>
      </c>
    </row>
    <row r="206" spans="1:17">
      <c r="A206" t="s">
        <v>3178</v>
      </c>
      <c r="B206" t="s">
        <v>2050</v>
      </c>
      <c r="C206" t="s">
        <v>2231</v>
      </c>
      <c r="D206" s="107" t="s">
        <v>3259</v>
      </c>
      <c r="E206" t="s">
        <v>289</v>
      </c>
      <c r="F206" t="s">
        <v>202</v>
      </c>
      <c r="G206" t="s">
        <v>1970</v>
      </c>
      <c r="H206" s="57">
        <v>4.57</v>
      </c>
      <c r="I206" t="s">
        <v>332</v>
      </c>
      <c r="J206" t="s">
        <v>98</v>
      </c>
      <c r="K206" s="58">
        <v>4.2000000000000003E-2</v>
      </c>
      <c r="L206" s="58">
        <v>2.9899999999999999E-2</v>
      </c>
      <c r="M206" s="57">
        <v>14.08</v>
      </c>
      <c r="N206" s="57">
        <v>118.95</v>
      </c>
      <c r="O206" s="57">
        <v>1.6748160000000002E-2</v>
      </c>
      <c r="P206" s="58">
        <v>5.9999999999999995E-4</v>
      </c>
      <c r="Q206" s="58">
        <v>0</v>
      </c>
    </row>
    <row r="207" spans="1:17">
      <c r="A207" t="s">
        <v>3205</v>
      </c>
      <c r="B207" t="s">
        <v>2050</v>
      </c>
      <c r="C207" t="s">
        <v>2238</v>
      </c>
      <c r="D207" s="107" t="s">
        <v>3259</v>
      </c>
      <c r="E207" t="s">
        <v>538</v>
      </c>
      <c r="F207" t="s">
        <v>1912</v>
      </c>
      <c r="G207" t="s">
        <v>127</v>
      </c>
      <c r="H207" s="57">
        <v>2.92</v>
      </c>
      <c r="I207" t="s">
        <v>103</v>
      </c>
      <c r="J207" t="s">
        <v>98</v>
      </c>
      <c r="K207" s="58">
        <v>2.3599999999999999E-2</v>
      </c>
      <c r="L207" s="58">
        <v>2.7799999999999998E-2</v>
      </c>
      <c r="M207" s="57">
        <v>110.29</v>
      </c>
      <c r="N207" s="57">
        <v>110.13</v>
      </c>
      <c r="O207" s="57">
        <v>0.121462377</v>
      </c>
      <c r="P207" s="58">
        <v>4.7000000000000002E-3</v>
      </c>
      <c r="Q207" s="58">
        <v>0</v>
      </c>
    </row>
    <row r="208" spans="1:17">
      <c r="A208" t="s">
        <v>3206</v>
      </c>
      <c r="B208" t="s">
        <v>2050</v>
      </c>
      <c r="C208" t="s">
        <v>2198</v>
      </c>
      <c r="D208" s="107" t="s">
        <v>3259</v>
      </c>
      <c r="E208" t="s">
        <v>289</v>
      </c>
      <c r="F208" t="s">
        <v>2199</v>
      </c>
      <c r="G208" t="s">
        <v>1970</v>
      </c>
      <c r="H208" s="57">
        <v>0.19</v>
      </c>
      <c r="I208" t="s">
        <v>110</v>
      </c>
      <c r="J208" t="s">
        <v>98</v>
      </c>
      <c r="K208" s="58">
        <v>3.1800000000000002E-2</v>
      </c>
      <c r="L208" s="58">
        <v>6.5699999999999995E-2</v>
      </c>
      <c r="M208" s="57">
        <v>11.38</v>
      </c>
      <c r="N208" s="57">
        <v>99.54</v>
      </c>
      <c r="O208" s="57">
        <v>1.1327652000000001E-2</v>
      </c>
      <c r="P208" s="58">
        <v>4.0000000000000002E-4</v>
      </c>
      <c r="Q208" s="58">
        <v>0</v>
      </c>
    </row>
    <row r="209" spans="1:17">
      <c r="A209" t="s">
        <v>3206</v>
      </c>
      <c r="B209" t="s">
        <v>2050</v>
      </c>
      <c r="C209" t="s">
        <v>2201</v>
      </c>
      <c r="D209" s="107" t="s">
        <v>3259</v>
      </c>
      <c r="E209" t="s">
        <v>289</v>
      </c>
      <c r="F209" t="s">
        <v>2202</v>
      </c>
      <c r="G209" t="s">
        <v>1970</v>
      </c>
      <c r="H209" s="57">
        <v>1.2</v>
      </c>
      <c r="I209" t="s">
        <v>110</v>
      </c>
      <c r="J209" t="s">
        <v>98</v>
      </c>
      <c r="K209" s="58">
        <v>3.3700000000000001E-2</v>
      </c>
      <c r="L209" s="58">
        <v>6.0299999999999999E-2</v>
      </c>
      <c r="M209" s="57">
        <v>8.7100000000000009</v>
      </c>
      <c r="N209" s="57">
        <v>97.17</v>
      </c>
      <c r="O209" s="57">
        <v>8.4635070000000003E-3</v>
      </c>
      <c r="P209" s="58">
        <v>2.9999999999999997E-4</v>
      </c>
      <c r="Q209" s="58">
        <v>0</v>
      </c>
    </row>
    <row r="210" spans="1:17">
      <c r="A210" t="s">
        <v>3206</v>
      </c>
      <c r="B210" t="s">
        <v>2050</v>
      </c>
      <c r="C210" t="s">
        <v>2200</v>
      </c>
      <c r="D210" s="107" t="s">
        <v>3259</v>
      </c>
      <c r="E210" t="s">
        <v>289</v>
      </c>
      <c r="F210" t="s">
        <v>2199</v>
      </c>
      <c r="G210" t="s">
        <v>1970</v>
      </c>
      <c r="H210" s="57">
        <v>0.19</v>
      </c>
      <c r="I210" t="s">
        <v>110</v>
      </c>
      <c r="J210" t="s">
        <v>98</v>
      </c>
      <c r="K210" s="58">
        <v>6.8500000000000005E-2</v>
      </c>
      <c r="L210" s="58">
        <v>6.3100000000000003E-2</v>
      </c>
      <c r="M210" s="57">
        <v>11.15</v>
      </c>
      <c r="N210" s="57">
        <v>100.43</v>
      </c>
      <c r="O210" s="57">
        <v>1.1197945000000001E-2</v>
      </c>
      <c r="P210" s="58">
        <v>4.0000000000000002E-4</v>
      </c>
      <c r="Q210" s="58">
        <v>0</v>
      </c>
    </row>
    <row r="211" spans="1:17">
      <c r="A211" t="s">
        <v>3206</v>
      </c>
      <c r="B211" t="s">
        <v>2050</v>
      </c>
      <c r="C211" t="s">
        <v>2196</v>
      </c>
      <c r="D211" s="107" t="s">
        <v>3259</v>
      </c>
      <c r="E211" t="s">
        <v>289</v>
      </c>
      <c r="F211" t="s">
        <v>2197</v>
      </c>
      <c r="G211" t="s">
        <v>1970</v>
      </c>
      <c r="H211" s="57">
        <v>1.21</v>
      </c>
      <c r="I211" t="s">
        <v>110</v>
      </c>
      <c r="J211" t="s">
        <v>98</v>
      </c>
      <c r="K211" s="58">
        <v>2.3E-2</v>
      </c>
      <c r="L211" s="58">
        <v>3.2500000000000001E-2</v>
      </c>
      <c r="M211" s="57">
        <v>10.41</v>
      </c>
      <c r="N211" s="57">
        <v>112.08</v>
      </c>
      <c r="O211" s="57">
        <v>1.1667528E-2</v>
      </c>
      <c r="P211" s="58">
        <v>4.0000000000000002E-4</v>
      </c>
      <c r="Q211" s="58">
        <v>0</v>
      </c>
    </row>
    <row r="212" spans="1:17">
      <c r="A212" t="s">
        <v>3206</v>
      </c>
      <c r="B212" t="s">
        <v>2050</v>
      </c>
      <c r="C212" t="s">
        <v>2203</v>
      </c>
      <c r="D212" s="107" t="s">
        <v>3259</v>
      </c>
      <c r="E212" t="s">
        <v>289</v>
      </c>
      <c r="F212" t="s">
        <v>202</v>
      </c>
      <c r="G212" t="s">
        <v>1970</v>
      </c>
      <c r="H212" s="57">
        <v>1.43</v>
      </c>
      <c r="I212" t="s">
        <v>110</v>
      </c>
      <c r="J212" t="s">
        <v>98</v>
      </c>
      <c r="K212" s="58">
        <v>3.8399999999999997E-2</v>
      </c>
      <c r="L212" s="58">
        <v>5.96E-2</v>
      </c>
      <c r="M212" s="57">
        <v>5.6</v>
      </c>
      <c r="N212" s="57">
        <v>97.39</v>
      </c>
      <c r="O212" s="57">
        <v>5.4538399999999997E-3</v>
      </c>
      <c r="P212" s="58">
        <v>2.0000000000000001E-4</v>
      </c>
      <c r="Q212" s="58">
        <v>0</v>
      </c>
    </row>
    <row r="213" spans="1:17">
      <c r="A213" t="s">
        <v>3206</v>
      </c>
      <c r="B213" t="s">
        <v>2050</v>
      </c>
      <c r="C213" t="s">
        <v>2204</v>
      </c>
      <c r="D213" s="107" t="s">
        <v>3259</v>
      </c>
      <c r="E213" t="s">
        <v>289</v>
      </c>
      <c r="F213" t="s">
        <v>202</v>
      </c>
      <c r="G213" t="s">
        <v>1970</v>
      </c>
      <c r="H213" s="57">
        <v>1.43</v>
      </c>
      <c r="I213" t="s">
        <v>110</v>
      </c>
      <c r="J213" t="s">
        <v>98</v>
      </c>
      <c r="K213" s="58">
        <v>3.85E-2</v>
      </c>
      <c r="L213" s="58">
        <v>5.9499999999999997E-2</v>
      </c>
      <c r="M213" s="57">
        <v>1.87</v>
      </c>
      <c r="N213" s="57">
        <v>97.41</v>
      </c>
      <c r="O213" s="57">
        <v>1.8215670000000001E-3</v>
      </c>
      <c r="P213" s="58">
        <v>1E-4</v>
      </c>
      <c r="Q213" s="58">
        <v>0</v>
      </c>
    </row>
    <row r="214" spans="1:17">
      <c r="A214" t="s">
        <v>3207</v>
      </c>
      <c r="B214" t="s">
        <v>2008</v>
      </c>
      <c r="C214" t="s">
        <v>2192</v>
      </c>
      <c r="D214" s="107" t="s">
        <v>3259</v>
      </c>
      <c r="E214" t="s">
        <v>533</v>
      </c>
      <c r="F214" t="s">
        <v>1912</v>
      </c>
      <c r="G214" t="s">
        <v>175</v>
      </c>
      <c r="H214" s="57">
        <v>0</v>
      </c>
      <c r="I214" t="s">
        <v>719</v>
      </c>
      <c r="J214" t="s">
        <v>98</v>
      </c>
      <c r="K214" s="58">
        <v>3.6999999999999998E-2</v>
      </c>
      <c r="L214" s="58">
        <v>5.3400000000000003E-2</v>
      </c>
      <c r="M214" s="57">
        <v>22.43</v>
      </c>
      <c r="N214" s="57">
        <v>113.34</v>
      </c>
      <c r="O214" s="57">
        <v>2.5422162000000002E-2</v>
      </c>
      <c r="P214" s="58">
        <v>1E-3</v>
      </c>
      <c r="Q214" s="58">
        <v>0</v>
      </c>
    </row>
    <row r="215" spans="1:17">
      <c r="A215" t="s">
        <v>3207</v>
      </c>
      <c r="B215" t="s">
        <v>2008</v>
      </c>
      <c r="C215" t="s">
        <v>2195</v>
      </c>
      <c r="D215" s="107" t="s">
        <v>3259</v>
      </c>
      <c r="E215" t="s">
        <v>533</v>
      </c>
      <c r="F215" t="s">
        <v>1912</v>
      </c>
      <c r="G215" t="s">
        <v>175</v>
      </c>
      <c r="H215" s="57">
        <v>0.48</v>
      </c>
      <c r="I215" t="s">
        <v>719</v>
      </c>
      <c r="J215" t="s">
        <v>98</v>
      </c>
      <c r="K215" s="58">
        <v>3.6999999999999998E-2</v>
      </c>
      <c r="L215" s="58">
        <v>0.10489999999999999</v>
      </c>
      <c r="M215" s="57">
        <v>22.43</v>
      </c>
      <c r="N215" s="57">
        <v>110.03</v>
      </c>
      <c r="O215" s="57">
        <v>2.4679729000000001E-2</v>
      </c>
      <c r="P215" s="58">
        <v>8.9999999999999998E-4</v>
      </c>
      <c r="Q215" s="58">
        <v>0</v>
      </c>
    </row>
    <row r="216" spans="1:17">
      <c r="A216" t="s">
        <v>3207</v>
      </c>
      <c r="B216" t="s">
        <v>2008</v>
      </c>
      <c r="C216" t="s">
        <v>2193</v>
      </c>
      <c r="D216" s="107" t="s">
        <v>3259</v>
      </c>
      <c r="E216" t="s">
        <v>533</v>
      </c>
      <c r="F216" t="s">
        <v>1912</v>
      </c>
      <c r="G216" t="s">
        <v>175</v>
      </c>
      <c r="H216" s="57">
        <v>1.48</v>
      </c>
      <c r="I216" t="s">
        <v>719</v>
      </c>
      <c r="J216" t="s">
        <v>98</v>
      </c>
      <c r="K216" s="58">
        <v>3.8800000000000001E-2</v>
      </c>
      <c r="L216" s="58">
        <v>5.0299999999999997E-2</v>
      </c>
      <c r="M216" s="57">
        <v>45.59</v>
      </c>
      <c r="N216" s="57">
        <v>100.09</v>
      </c>
      <c r="O216" s="57">
        <v>4.5631031000000002E-2</v>
      </c>
      <c r="P216" s="58">
        <v>1.8E-3</v>
      </c>
      <c r="Q216" s="58">
        <v>0</v>
      </c>
    </row>
    <row r="217" spans="1:17">
      <c r="A217" t="s">
        <v>3207</v>
      </c>
      <c r="B217" t="s">
        <v>2008</v>
      </c>
      <c r="C217" t="s">
        <v>2194</v>
      </c>
      <c r="D217" s="107" t="s">
        <v>3259</v>
      </c>
      <c r="E217" t="s">
        <v>533</v>
      </c>
      <c r="F217" t="s">
        <v>1912</v>
      </c>
      <c r="G217" t="s">
        <v>175</v>
      </c>
      <c r="H217" s="57">
        <v>1.43</v>
      </c>
      <c r="I217" t="s">
        <v>719</v>
      </c>
      <c r="J217" t="s">
        <v>98</v>
      </c>
      <c r="K217" s="58">
        <v>7.0499999999999993E-2</v>
      </c>
      <c r="L217" s="58">
        <v>7.17E-2</v>
      </c>
      <c r="M217" s="57">
        <v>45.59</v>
      </c>
      <c r="N217" s="57">
        <v>103.07</v>
      </c>
      <c r="O217" s="57">
        <v>4.6989613E-2</v>
      </c>
      <c r="P217" s="58">
        <v>1.8E-3</v>
      </c>
      <c r="Q217" s="58">
        <v>0</v>
      </c>
    </row>
    <row r="218" spans="1:17">
      <c r="A218" t="s">
        <v>3208</v>
      </c>
      <c r="B218" t="s">
        <v>2008</v>
      </c>
      <c r="C218" t="s">
        <v>2240</v>
      </c>
      <c r="D218" s="107" t="s">
        <v>3259</v>
      </c>
      <c r="E218" t="s">
        <v>538</v>
      </c>
      <c r="F218" t="s">
        <v>2241</v>
      </c>
      <c r="G218" t="s">
        <v>127</v>
      </c>
      <c r="H218" s="57">
        <v>5.19</v>
      </c>
      <c r="I218" t="s">
        <v>660</v>
      </c>
      <c r="J218" t="s">
        <v>98</v>
      </c>
      <c r="K218" s="58">
        <v>0.04</v>
      </c>
      <c r="L218" s="58">
        <v>3.4099999999999998E-2</v>
      </c>
      <c r="M218" s="57">
        <v>114.02</v>
      </c>
      <c r="N218" s="57">
        <v>115.56</v>
      </c>
      <c r="O218" s="57">
        <v>0.131761512</v>
      </c>
      <c r="P218" s="58">
        <v>5.1000000000000004E-3</v>
      </c>
      <c r="Q218" s="58">
        <v>0</v>
      </c>
    </row>
    <row r="219" spans="1:17">
      <c r="A219" t="s">
        <v>3208</v>
      </c>
      <c r="B219" t="s">
        <v>2008</v>
      </c>
      <c r="C219" t="s">
        <v>2239</v>
      </c>
      <c r="D219" s="107" t="s">
        <v>3259</v>
      </c>
      <c r="E219" t="s">
        <v>538</v>
      </c>
      <c r="F219" t="s">
        <v>379</v>
      </c>
      <c r="G219" t="s">
        <v>127</v>
      </c>
      <c r="H219" s="57">
        <v>5.18</v>
      </c>
      <c r="I219" t="s">
        <v>660</v>
      </c>
      <c r="J219" t="s">
        <v>98</v>
      </c>
      <c r="K219" s="58">
        <v>0.04</v>
      </c>
      <c r="L219" s="58">
        <v>3.4700000000000002E-2</v>
      </c>
      <c r="M219" s="57">
        <v>6.94</v>
      </c>
      <c r="N219" s="57">
        <v>113.93</v>
      </c>
      <c r="O219" s="57">
        <v>7.9067419999999996E-3</v>
      </c>
      <c r="P219" s="58">
        <v>2.9999999999999997E-4</v>
      </c>
      <c r="Q219" s="58">
        <v>0</v>
      </c>
    </row>
    <row r="220" spans="1:17">
      <c r="A220" t="s">
        <v>3209</v>
      </c>
      <c r="B220" t="s">
        <v>2008</v>
      </c>
      <c r="C220" t="s">
        <v>2251</v>
      </c>
      <c r="D220" s="107" t="s">
        <v>3259</v>
      </c>
      <c r="E220" t="s">
        <v>538</v>
      </c>
      <c r="F220" t="s">
        <v>379</v>
      </c>
      <c r="G220" t="s">
        <v>127</v>
      </c>
      <c r="H220" s="57">
        <v>4.37</v>
      </c>
      <c r="I220" t="s">
        <v>660</v>
      </c>
      <c r="J220" t="s">
        <v>98</v>
      </c>
      <c r="K220" s="58">
        <v>2.5399999999999999E-2</v>
      </c>
      <c r="L220" s="58">
        <v>2.12E-2</v>
      </c>
      <c r="M220" s="57">
        <v>68.83</v>
      </c>
      <c r="N220" s="57">
        <v>115.92</v>
      </c>
      <c r="O220" s="57">
        <v>7.9787735999999998E-2</v>
      </c>
      <c r="P220" s="58">
        <v>3.0999999999999999E-3</v>
      </c>
      <c r="Q220" s="58">
        <v>0</v>
      </c>
    </row>
    <row r="221" spans="1:17">
      <c r="A221" t="s">
        <v>3210</v>
      </c>
      <c r="B221" t="s">
        <v>2050</v>
      </c>
      <c r="C221" t="s">
        <v>2245</v>
      </c>
      <c r="D221" s="107" t="s">
        <v>3259</v>
      </c>
      <c r="E221" t="s">
        <v>538</v>
      </c>
      <c r="F221" t="s">
        <v>212</v>
      </c>
      <c r="G221" t="s">
        <v>127</v>
      </c>
      <c r="H221" s="57">
        <v>6.19</v>
      </c>
      <c r="I221" t="s">
        <v>660</v>
      </c>
      <c r="J221" t="s">
        <v>98</v>
      </c>
      <c r="K221" s="58">
        <v>8.0500000000000002E-2</v>
      </c>
      <c r="L221" s="58">
        <v>7.3700000000000002E-2</v>
      </c>
      <c r="M221" s="57">
        <v>44.75</v>
      </c>
      <c r="N221" s="57">
        <v>107.27</v>
      </c>
      <c r="O221" s="57">
        <v>4.8003324999999999E-2</v>
      </c>
      <c r="P221" s="58">
        <v>1.8E-3</v>
      </c>
      <c r="Q221" s="58">
        <v>0</v>
      </c>
    </row>
    <row r="222" spans="1:17">
      <c r="A222" t="s">
        <v>3210</v>
      </c>
      <c r="B222" t="s">
        <v>2050</v>
      </c>
      <c r="C222" t="s">
        <v>2246</v>
      </c>
      <c r="D222" s="107" t="s">
        <v>3259</v>
      </c>
      <c r="E222" t="s">
        <v>538</v>
      </c>
      <c r="F222" t="s">
        <v>212</v>
      </c>
      <c r="G222" t="s">
        <v>127</v>
      </c>
      <c r="H222" s="57">
        <v>6.19</v>
      </c>
      <c r="I222" t="s">
        <v>660</v>
      </c>
      <c r="J222" t="s">
        <v>98</v>
      </c>
      <c r="K222" s="58">
        <v>8.0500000000000002E-2</v>
      </c>
      <c r="L222" s="58">
        <v>7.3700000000000002E-2</v>
      </c>
      <c r="M222" s="57">
        <v>41.05</v>
      </c>
      <c r="N222" s="57">
        <v>107.27</v>
      </c>
      <c r="O222" s="57">
        <v>4.4034335000000001E-2</v>
      </c>
      <c r="P222" s="58">
        <v>1.6999999999999999E-3</v>
      </c>
      <c r="Q222" s="58">
        <v>0</v>
      </c>
    </row>
    <row r="223" spans="1:17">
      <c r="A223" t="s">
        <v>3210</v>
      </c>
      <c r="B223" t="s">
        <v>2050</v>
      </c>
      <c r="C223" t="s">
        <v>2247</v>
      </c>
      <c r="D223" s="107" t="s">
        <v>3259</v>
      </c>
      <c r="E223" t="s">
        <v>538</v>
      </c>
      <c r="F223" t="s">
        <v>212</v>
      </c>
      <c r="G223" t="s">
        <v>127</v>
      </c>
      <c r="H223" s="57">
        <v>6.19</v>
      </c>
      <c r="I223" t="s">
        <v>660</v>
      </c>
      <c r="J223" t="s">
        <v>98</v>
      </c>
      <c r="K223" s="58">
        <v>8.0500000000000002E-2</v>
      </c>
      <c r="L223" s="58">
        <v>7.3700000000000002E-2</v>
      </c>
      <c r="M223" s="57">
        <v>28.68</v>
      </c>
      <c r="N223" s="57">
        <v>107.27</v>
      </c>
      <c r="O223" s="57">
        <v>3.0765035999999999E-2</v>
      </c>
      <c r="P223" s="58">
        <v>1.1999999999999999E-3</v>
      </c>
      <c r="Q223" s="58">
        <v>0</v>
      </c>
    </row>
    <row r="224" spans="1:17">
      <c r="A224" t="s">
        <v>3210</v>
      </c>
      <c r="B224" t="s">
        <v>2050</v>
      </c>
      <c r="C224" t="s">
        <v>2242</v>
      </c>
      <c r="D224" s="107" t="s">
        <v>3259</v>
      </c>
      <c r="E224" t="s">
        <v>538</v>
      </c>
      <c r="F224" t="s">
        <v>212</v>
      </c>
      <c r="G224" t="s">
        <v>127</v>
      </c>
      <c r="H224" s="57">
        <v>6.19</v>
      </c>
      <c r="I224" t="s">
        <v>660</v>
      </c>
      <c r="J224" t="s">
        <v>98</v>
      </c>
      <c r="K224" s="58">
        <v>8.0500000000000002E-2</v>
      </c>
      <c r="L224" s="58">
        <v>7.3700000000000002E-2</v>
      </c>
      <c r="M224" s="57">
        <v>10.64</v>
      </c>
      <c r="N224" s="57">
        <v>107.27</v>
      </c>
      <c r="O224" s="57">
        <v>1.1413527999999999E-2</v>
      </c>
      <c r="P224" s="58">
        <v>4.0000000000000002E-4</v>
      </c>
      <c r="Q224" s="58">
        <v>0</v>
      </c>
    </row>
    <row r="225" spans="1:17">
      <c r="A225" t="s">
        <v>3210</v>
      </c>
      <c r="B225" t="s">
        <v>2050</v>
      </c>
      <c r="C225" t="s">
        <v>2248</v>
      </c>
      <c r="D225" s="107" t="s">
        <v>3259</v>
      </c>
      <c r="E225" t="s">
        <v>538</v>
      </c>
      <c r="F225" t="s">
        <v>212</v>
      </c>
      <c r="G225" t="s">
        <v>127</v>
      </c>
      <c r="H225" s="57">
        <v>6.19</v>
      </c>
      <c r="I225" t="s">
        <v>660</v>
      </c>
      <c r="J225" t="s">
        <v>98</v>
      </c>
      <c r="K225" s="58">
        <v>8.0500000000000002E-2</v>
      </c>
      <c r="L225" s="58">
        <v>7.3700000000000002E-2</v>
      </c>
      <c r="M225" s="57">
        <v>33.97</v>
      </c>
      <c r="N225" s="57">
        <v>107.27</v>
      </c>
      <c r="O225" s="57">
        <v>3.6439618999999999E-2</v>
      </c>
      <c r="P225" s="58">
        <v>1.4E-3</v>
      </c>
      <c r="Q225" s="58">
        <v>0</v>
      </c>
    </row>
    <row r="226" spans="1:17">
      <c r="A226" t="s">
        <v>3210</v>
      </c>
      <c r="B226" t="s">
        <v>2050</v>
      </c>
      <c r="C226" t="s">
        <v>2249</v>
      </c>
      <c r="D226" s="107" t="s">
        <v>3259</v>
      </c>
      <c r="E226" t="s">
        <v>538</v>
      </c>
      <c r="F226" t="s">
        <v>212</v>
      </c>
      <c r="G226" t="s">
        <v>127</v>
      </c>
      <c r="H226" s="57">
        <v>6.19</v>
      </c>
      <c r="I226" t="s">
        <v>660</v>
      </c>
      <c r="J226" t="s">
        <v>98</v>
      </c>
      <c r="K226" s="58">
        <v>8.0500000000000002E-2</v>
      </c>
      <c r="L226" s="58">
        <v>7.3700000000000002E-2</v>
      </c>
      <c r="M226" s="57">
        <v>21.08</v>
      </c>
      <c r="N226" s="57">
        <v>107.27</v>
      </c>
      <c r="O226" s="57">
        <v>2.2612515999999999E-2</v>
      </c>
      <c r="P226" s="58">
        <v>8.9999999999999998E-4</v>
      </c>
      <c r="Q226" s="58">
        <v>0</v>
      </c>
    </row>
    <row r="227" spans="1:17">
      <c r="A227" t="s">
        <v>3210</v>
      </c>
      <c r="B227" t="s">
        <v>2050</v>
      </c>
      <c r="C227" t="s">
        <v>2250</v>
      </c>
      <c r="D227" s="107" t="s">
        <v>3259</v>
      </c>
      <c r="E227" t="s">
        <v>538</v>
      </c>
      <c r="F227" t="s">
        <v>212</v>
      </c>
      <c r="G227" t="s">
        <v>127</v>
      </c>
      <c r="H227" s="57">
        <v>6.19</v>
      </c>
      <c r="I227" t="s">
        <v>660</v>
      </c>
      <c r="J227" t="s">
        <v>98</v>
      </c>
      <c r="K227" s="58">
        <v>8.0500000000000002E-2</v>
      </c>
      <c r="L227" s="58">
        <v>7.3700000000000002E-2</v>
      </c>
      <c r="M227" s="57">
        <v>57.48</v>
      </c>
      <c r="N227" s="57">
        <v>107.27</v>
      </c>
      <c r="O227" s="57">
        <v>6.1658796000000002E-2</v>
      </c>
      <c r="P227" s="58">
        <v>2.3999999999999998E-3</v>
      </c>
      <c r="Q227" s="58">
        <v>0</v>
      </c>
    </row>
    <row r="228" spans="1:17">
      <c r="A228" t="s">
        <v>3210</v>
      </c>
      <c r="B228" t="s">
        <v>2050</v>
      </c>
      <c r="C228" t="s">
        <v>2243</v>
      </c>
      <c r="D228" s="107" t="s">
        <v>3259</v>
      </c>
      <c r="E228" t="s">
        <v>538</v>
      </c>
      <c r="F228" t="s">
        <v>2244</v>
      </c>
      <c r="G228" t="s">
        <v>127</v>
      </c>
      <c r="H228" s="57">
        <v>7.51</v>
      </c>
      <c r="I228" t="s">
        <v>660</v>
      </c>
      <c r="J228" t="s">
        <v>98</v>
      </c>
      <c r="K228" s="58">
        <v>0.03</v>
      </c>
      <c r="L228" s="58">
        <v>4.2799999999999998E-2</v>
      </c>
      <c r="M228" s="57">
        <v>66.27</v>
      </c>
      <c r="N228" s="57">
        <v>102.2</v>
      </c>
      <c r="O228" s="57">
        <v>6.772794E-2</v>
      </c>
      <c r="P228" s="58">
        <v>2.5999999999999999E-3</v>
      </c>
      <c r="Q228" s="58">
        <v>0</v>
      </c>
    </row>
    <row r="229" spans="1:17">
      <c r="A229" t="s">
        <v>3211</v>
      </c>
      <c r="B229" t="s">
        <v>2050</v>
      </c>
      <c r="C229" t="s">
        <v>2255</v>
      </c>
      <c r="D229" s="107" t="s">
        <v>3259</v>
      </c>
      <c r="E229" t="s">
        <v>533</v>
      </c>
      <c r="F229" t="s">
        <v>404</v>
      </c>
      <c r="G229" t="s">
        <v>175</v>
      </c>
      <c r="H229" s="57">
        <v>3.38</v>
      </c>
      <c r="I229" t="s">
        <v>313</v>
      </c>
      <c r="J229" t="s">
        <v>98</v>
      </c>
      <c r="K229" s="58">
        <v>2.3300000000000001E-2</v>
      </c>
      <c r="L229" s="58">
        <v>3.0800000000000001E-2</v>
      </c>
      <c r="M229" s="57">
        <v>83.79</v>
      </c>
      <c r="N229" s="57">
        <v>110.49</v>
      </c>
      <c r="O229" s="57">
        <v>9.2579570999999999E-2</v>
      </c>
      <c r="P229" s="58">
        <v>3.5999999999999999E-3</v>
      </c>
      <c r="Q229" s="58">
        <v>0</v>
      </c>
    </row>
    <row r="230" spans="1:17">
      <c r="A230" t="s">
        <v>3212</v>
      </c>
      <c r="B230" t="s">
        <v>2050</v>
      </c>
      <c r="C230" t="s">
        <v>2205</v>
      </c>
      <c r="D230" s="107" t="s">
        <v>3259</v>
      </c>
      <c r="E230" t="s">
        <v>538</v>
      </c>
      <c r="F230" t="s">
        <v>2206</v>
      </c>
      <c r="G230" t="s">
        <v>127</v>
      </c>
      <c r="H230" s="57">
        <v>5.17</v>
      </c>
      <c r="I230" t="s">
        <v>660</v>
      </c>
      <c r="J230" t="s">
        <v>98</v>
      </c>
      <c r="K230" s="58">
        <v>2.9000000000000001E-2</v>
      </c>
      <c r="L230" s="58">
        <v>2.4299999999999999E-2</v>
      </c>
      <c r="M230" s="57">
        <v>181.65</v>
      </c>
      <c r="N230" s="57">
        <v>116.59</v>
      </c>
      <c r="O230" s="57">
        <v>0.211785735</v>
      </c>
      <c r="P230" s="58">
        <v>8.0999999999999996E-3</v>
      </c>
      <c r="Q230" s="58">
        <v>0</v>
      </c>
    </row>
    <row r="231" spans="1:17">
      <c r="A231" t="s">
        <v>3213</v>
      </c>
      <c r="B231" t="s">
        <v>2008</v>
      </c>
      <c r="C231" t="s">
        <v>2260</v>
      </c>
      <c r="D231" s="107" t="s">
        <v>3259</v>
      </c>
      <c r="E231" t="s">
        <v>289</v>
      </c>
      <c r="F231" t="s">
        <v>1912</v>
      </c>
      <c r="G231" t="s">
        <v>1970</v>
      </c>
      <c r="H231" s="57">
        <v>0.03</v>
      </c>
      <c r="I231" t="s">
        <v>110</v>
      </c>
      <c r="J231" t="s">
        <v>98</v>
      </c>
      <c r="K231" s="58">
        <v>2.0799999999999999E-2</v>
      </c>
      <c r="L231" s="58">
        <v>6.0900000000000003E-2</v>
      </c>
      <c r="M231" s="57">
        <v>6.93</v>
      </c>
      <c r="N231" s="57">
        <v>100.33</v>
      </c>
      <c r="O231" s="57">
        <v>6.9528690000000004E-3</v>
      </c>
      <c r="P231" s="58">
        <v>2.9999999999999997E-4</v>
      </c>
      <c r="Q231" s="58">
        <v>0</v>
      </c>
    </row>
    <row r="232" spans="1:17">
      <c r="A232" t="s">
        <v>3214</v>
      </c>
      <c r="B232" t="s">
        <v>2008</v>
      </c>
      <c r="C232" t="s">
        <v>2290</v>
      </c>
      <c r="D232" s="107" t="s">
        <v>3259</v>
      </c>
      <c r="E232" t="s">
        <v>848</v>
      </c>
      <c r="F232" t="s">
        <v>2291</v>
      </c>
      <c r="G232" t="s">
        <v>1970</v>
      </c>
      <c r="H232" s="57">
        <v>4.8899999999999997</v>
      </c>
      <c r="I232" t="s">
        <v>332</v>
      </c>
      <c r="J232" t="s">
        <v>98</v>
      </c>
      <c r="K232" s="58">
        <v>7.85E-2</v>
      </c>
      <c r="L232" s="58">
        <v>7.9500000000000001E-2</v>
      </c>
      <c r="M232" s="57">
        <v>193.53</v>
      </c>
      <c r="N232" s="57">
        <v>100.43</v>
      </c>
      <c r="O232" s="57">
        <v>0.194362179</v>
      </c>
      <c r="P232" s="58">
        <v>7.4999999999999997E-3</v>
      </c>
      <c r="Q232" s="58">
        <v>0</v>
      </c>
    </row>
    <row r="233" spans="1:17">
      <c r="A233" t="s">
        <v>3215</v>
      </c>
      <c r="B233" t="s">
        <v>2008</v>
      </c>
      <c r="C233" t="s">
        <v>2274</v>
      </c>
      <c r="D233" s="107" t="s">
        <v>3259</v>
      </c>
      <c r="E233" t="s">
        <v>602</v>
      </c>
      <c r="F233" t="s">
        <v>355</v>
      </c>
      <c r="G233" t="s">
        <v>127</v>
      </c>
      <c r="H233" s="57">
        <v>4.03</v>
      </c>
      <c r="I233" t="s">
        <v>113</v>
      </c>
      <c r="J233" t="s">
        <v>98</v>
      </c>
      <c r="K233" s="58">
        <v>4.8899999999999999E-2</v>
      </c>
      <c r="L233" s="58">
        <v>5.3699999999999998E-2</v>
      </c>
      <c r="M233" s="57">
        <v>127.83</v>
      </c>
      <c r="N233" s="57">
        <v>99.52</v>
      </c>
      <c r="O233" s="57">
        <v>0.127216416</v>
      </c>
      <c r="P233" s="58">
        <v>4.8999999999999998E-3</v>
      </c>
      <c r="Q233" s="58">
        <v>0</v>
      </c>
    </row>
    <row r="234" spans="1:17">
      <c r="A234" t="s">
        <v>3215</v>
      </c>
      <c r="B234" t="s">
        <v>2008</v>
      </c>
      <c r="C234" t="s">
        <v>2286</v>
      </c>
      <c r="D234" s="107" t="s">
        <v>3259</v>
      </c>
      <c r="E234" t="s">
        <v>602</v>
      </c>
      <c r="F234" t="s">
        <v>355</v>
      </c>
      <c r="G234" t="s">
        <v>127</v>
      </c>
      <c r="H234" s="57">
        <v>3.99</v>
      </c>
      <c r="I234" t="s">
        <v>113</v>
      </c>
      <c r="J234" t="s">
        <v>98</v>
      </c>
      <c r="K234" s="58">
        <v>4.5100000000000001E-2</v>
      </c>
      <c r="L234" s="58">
        <v>6.3500000000000001E-2</v>
      </c>
      <c r="M234" s="57">
        <v>158.41999999999999</v>
      </c>
      <c r="N234" s="57">
        <v>94.34</v>
      </c>
      <c r="O234" s="57">
        <v>0.149453428</v>
      </c>
      <c r="P234" s="58">
        <v>5.7000000000000002E-3</v>
      </c>
      <c r="Q234" s="58">
        <v>0</v>
      </c>
    </row>
    <row r="235" spans="1:17">
      <c r="A235" t="s">
        <v>3215</v>
      </c>
      <c r="B235" t="s">
        <v>2008</v>
      </c>
      <c r="C235" t="s">
        <v>2287</v>
      </c>
      <c r="D235" s="107" t="s">
        <v>3259</v>
      </c>
      <c r="E235" t="s">
        <v>602</v>
      </c>
      <c r="F235" t="s">
        <v>355</v>
      </c>
      <c r="G235" t="s">
        <v>127</v>
      </c>
      <c r="H235" s="57">
        <v>3.84</v>
      </c>
      <c r="I235" t="s">
        <v>113</v>
      </c>
      <c r="J235" t="s">
        <v>98</v>
      </c>
      <c r="K235" s="58">
        <v>4.5499999999999999E-2</v>
      </c>
      <c r="L235" s="58">
        <v>9.06E-2</v>
      </c>
      <c r="M235" s="57">
        <v>145.51</v>
      </c>
      <c r="N235" s="57">
        <v>85.62</v>
      </c>
      <c r="O235" s="57">
        <v>0.124585662</v>
      </c>
      <c r="P235" s="58">
        <v>4.7999999999999996E-3</v>
      </c>
      <c r="Q235" s="58">
        <v>0</v>
      </c>
    </row>
    <row r="236" spans="1:17">
      <c r="A236" t="s">
        <v>3215</v>
      </c>
      <c r="B236" t="s">
        <v>2008</v>
      </c>
      <c r="C236" t="s">
        <v>2277</v>
      </c>
      <c r="D236" s="107" t="s">
        <v>3259</v>
      </c>
      <c r="E236" t="s">
        <v>602</v>
      </c>
      <c r="F236" t="s">
        <v>2278</v>
      </c>
      <c r="G236" t="s">
        <v>127</v>
      </c>
      <c r="H236" s="57">
        <v>4.25</v>
      </c>
      <c r="I236" t="s">
        <v>113</v>
      </c>
      <c r="J236" t="s">
        <v>98</v>
      </c>
      <c r="K236" s="58">
        <v>4.2799999999999998E-2</v>
      </c>
      <c r="L236" s="58">
        <v>7.1300000000000002E-2</v>
      </c>
      <c r="M236" s="57">
        <v>118.59</v>
      </c>
      <c r="N236" s="57">
        <v>90.07</v>
      </c>
      <c r="O236" s="57">
        <v>0.106814013</v>
      </c>
      <c r="P236" s="58">
        <v>4.1000000000000003E-3</v>
      </c>
      <c r="Q236" s="58">
        <v>0</v>
      </c>
    </row>
    <row r="237" spans="1:17">
      <c r="A237" t="s">
        <v>3215</v>
      </c>
      <c r="B237" t="s">
        <v>2008</v>
      </c>
      <c r="C237" t="s">
        <v>2279</v>
      </c>
      <c r="D237" s="107" t="s">
        <v>3259</v>
      </c>
      <c r="E237" t="s">
        <v>602</v>
      </c>
      <c r="F237" t="s">
        <v>2280</v>
      </c>
      <c r="G237" t="s">
        <v>127</v>
      </c>
      <c r="H237" s="57">
        <v>4.21</v>
      </c>
      <c r="I237" t="s">
        <v>113</v>
      </c>
      <c r="J237" t="s">
        <v>98</v>
      </c>
      <c r="K237" s="58">
        <v>5.28E-2</v>
      </c>
      <c r="L237" s="58">
        <v>6.5699999999999995E-2</v>
      </c>
      <c r="M237" s="57">
        <v>190.35</v>
      </c>
      <c r="N237" s="57">
        <v>96.4</v>
      </c>
      <c r="O237" s="57">
        <v>0.1834974</v>
      </c>
      <c r="P237" s="58">
        <v>7.1000000000000004E-3</v>
      </c>
      <c r="Q237" s="58">
        <v>0</v>
      </c>
    </row>
    <row r="238" spans="1:17">
      <c r="A238" t="s">
        <v>3215</v>
      </c>
      <c r="B238" t="s">
        <v>2008</v>
      </c>
      <c r="C238" t="s">
        <v>2281</v>
      </c>
      <c r="D238" s="107" t="s">
        <v>3259</v>
      </c>
      <c r="E238" t="s">
        <v>602</v>
      </c>
      <c r="F238" t="s">
        <v>2282</v>
      </c>
      <c r="G238" t="s">
        <v>127</v>
      </c>
      <c r="H238" s="57">
        <v>4.12</v>
      </c>
      <c r="I238" t="s">
        <v>113</v>
      </c>
      <c r="J238" t="s">
        <v>98</v>
      </c>
      <c r="K238" s="58">
        <v>5.6000000000000001E-2</v>
      </c>
      <c r="L238" s="58">
        <v>7.8299999999999995E-2</v>
      </c>
      <c r="M238" s="57">
        <v>235.57</v>
      </c>
      <c r="N238" s="57">
        <v>93.15</v>
      </c>
      <c r="O238" s="57">
        <v>0.219433455</v>
      </c>
      <c r="P238" s="58">
        <v>8.3999999999999995E-3</v>
      </c>
      <c r="Q238" s="58">
        <v>0</v>
      </c>
    </row>
    <row r="239" spans="1:17">
      <c r="A239" t="s">
        <v>3215</v>
      </c>
      <c r="B239" t="s">
        <v>2008</v>
      </c>
      <c r="C239" t="s">
        <v>2288</v>
      </c>
      <c r="D239" s="107" t="s">
        <v>3259</v>
      </c>
      <c r="E239" t="s">
        <v>602</v>
      </c>
      <c r="F239" t="s">
        <v>2289</v>
      </c>
      <c r="G239" t="s">
        <v>127</v>
      </c>
      <c r="H239" s="57">
        <v>3.66</v>
      </c>
      <c r="I239" t="s">
        <v>113</v>
      </c>
      <c r="J239" t="s">
        <v>98</v>
      </c>
      <c r="K239" s="58">
        <v>7.2700000000000001E-2</v>
      </c>
      <c r="L239" s="58">
        <v>9.7100000000000006E-2</v>
      </c>
      <c r="M239" s="57">
        <v>129.03</v>
      </c>
      <c r="N239" s="57">
        <v>93.99</v>
      </c>
      <c r="O239" s="57">
        <v>0.121275297</v>
      </c>
      <c r="P239" s="58">
        <v>4.7000000000000002E-3</v>
      </c>
      <c r="Q239" s="58">
        <v>0</v>
      </c>
    </row>
    <row r="240" spans="1:17">
      <c r="A240" t="s">
        <v>3215</v>
      </c>
      <c r="B240" t="s">
        <v>2008</v>
      </c>
      <c r="C240" t="s">
        <v>2283</v>
      </c>
      <c r="D240" s="107" t="s">
        <v>3259</v>
      </c>
      <c r="E240" t="s">
        <v>602</v>
      </c>
      <c r="F240" t="s">
        <v>232</v>
      </c>
      <c r="G240" t="s">
        <v>127</v>
      </c>
      <c r="H240" s="57">
        <v>4.1500000000000004</v>
      </c>
      <c r="I240" t="s">
        <v>113</v>
      </c>
      <c r="J240" t="s">
        <v>98</v>
      </c>
      <c r="K240" s="58">
        <v>6.2E-2</v>
      </c>
      <c r="L240" s="58">
        <v>6.1800000000000001E-2</v>
      </c>
      <c r="M240" s="57">
        <v>230.78</v>
      </c>
      <c r="N240" s="57">
        <v>101.95</v>
      </c>
      <c r="O240" s="57">
        <v>0.23528020999999999</v>
      </c>
      <c r="P240" s="58">
        <v>8.9999999999999993E-3</v>
      </c>
      <c r="Q240" s="58">
        <v>0</v>
      </c>
    </row>
    <row r="241" spans="1:17">
      <c r="A241" t="s">
        <v>3215</v>
      </c>
      <c r="B241" t="s">
        <v>2008</v>
      </c>
      <c r="C241" t="s">
        <v>2284</v>
      </c>
      <c r="D241" s="107" t="s">
        <v>3259</v>
      </c>
      <c r="E241" t="s">
        <v>602</v>
      </c>
      <c r="F241" t="s">
        <v>2285</v>
      </c>
      <c r="G241" t="s">
        <v>127</v>
      </c>
      <c r="H241" s="57">
        <v>4.1399999999999997</v>
      </c>
      <c r="I241" t="s">
        <v>113</v>
      </c>
      <c r="J241" t="s">
        <v>98</v>
      </c>
      <c r="K241" s="58">
        <v>6.3399999999999998E-2</v>
      </c>
      <c r="L241" s="58">
        <v>6.2E-2</v>
      </c>
      <c r="M241" s="57">
        <v>250.61</v>
      </c>
      <c r="N241" s="57">
        <v>102.47</v>
      </c>
      <c r="O241" s="57">
        <v>0.25680006700000002</v>
      </c>
      <c r="P241" s="58">
        <v>9.9000000000000008E-3</v>
      </c>
      <c r="Q241" s="58">
        <v>0</v>
      </c>
    </row>
    <row r="242" spans="1:17">
      <c r="A242" t="s">
        <v>3215</v>
      </c>
      <c r="B242" t="s">
        <v>2050</v>
      </c>
      <c r="C242" t="s">
        <v>2275</v>
      </c>
      <c r="D242" s="107" t="s">
        <v>3259</v>
      </c>
      <c r="E242" t="s">
        <v>602</v>
      </c>
      <c r="F242" t="s">
        <v>2276</v>
      </c>
      <c r="G242" t="s">
        <v>127</v>
      </c>
      <c r="H242" s="57">
        <v>5.82</v>
      </c>
      <c r="I242" t="s">
        <v>113</v>
      </c>
      <c r="J242" t="s">
        <v>98</v>
      </c>
      <c r="K242" s="58">
        <v>7.3599999999999999E-2</v>
      </c>
      <c r="L242" s="58">
        <v>6.6000000000000003E-2</v>
      </c>
      <c r="M242" s="57">
        <v>100.3</v>
      </c>
      <c r="N242" s="57">
        <v>106.9</v>
      </c>
      <c r="O242" s="57">
        <v>0.1072207</v>
      </c>
      <c r="P242" s="58">
        <v>4.1000000000000003E-3</v>
      </c>
      <c r="Q242" s="58">
        <v>0</v>
      </c>
    </row>
    <row r="243" spans="1:17">
      <c r="A243" t="s">
        <v>3187</v>
      </c>
      <c r="B243" t="s">
        <v>2050</v>
      </c>
      <c r="C243" t="s">
        <v>2302</v>
      </c>
      <c r="D243" s="107" t="s">
        <v>3259</v>
      </c>
      <c r="E243" t="s">
        <v>602</v>
      </c>
      <c r="F243" t="s">
        <v>579</v>
      </c>
      <c r="G243" t="s">
        <v>127</v>
      </c>
      <c r="H243" s="57">
        <v>1.73</v>
      </c>
      <c r="I243" t="s">
        <v>110</v>
      </c>
      <c r="J243" t="s">
        <v>98</v>
      </c>
      <c r="K243" s="58">
        <v>6.7500000000000004E-2</v>
      </c>
      <c r="L243" s="58">
        <v>7.1800000000000003E-2</v>
      </c>
      <c r="M243" s="57">
        <v>98.79</v>
      </c>
      <c r="N243" s="57">
        <v>99.67</v>
      </c>
      <c r="O243" s="57">
        <v>9.8463993E-2</v>
      </c>
      <c r="P243" s="58">
        <v>3.8E-3</v>
      </c>
      <c r="Q243" s="58">
        <v>0</v>
      </c>
    </row>
    <row r="244" spans="1:17">
      <c r="A244" t="s">
        <v>3187</v>
      </c>
      <c r="B244" t="s">
        <v>2050</v>
      </c>
      <c r="C244" t="s">
        <v>2301</v>
      </c>
      <c r="D244" s="107" t="s">
        <v>3259</v>
      </c>
      <c r="E244" t="s">
        <v>602</v>
      </c>
      <c r="F244" t="s">
        <v>579</v>
      </c>
      <c r="G244" t="s">
        <v>127</v>
      </c>
      <c r="H244" s="57">
        <v>1.73</v>
      </c>
      <c r="I244" t="s">
        <v>110</v>
      </c>
      <c r="J244" t="s">
        <v>98</v>
      </c>
      <c r="K244" s="58">
        <v>6.7500000000000004E-2</v>
      </c>
      <c r="L244" s="58">
        <v>7.17E-2</v>
      </c>
      <c r="M244" s="57">
        <v>31.64</v>
      </c>
      <c r="N244" s="57">
        <v>99.67</v>
      </c>
      <c r="O244" s="57">
        <v>3.1535588000000003E-2</v>
      </c>
      <c r="P244" s="58">
        <v>1.1999999999999999E-3</v>
      </c>
      <c r="Q244" s="58">
        <v>0</v>
      </c>
    </row>
    <row r="245" spans="1:17">
      <c r="A245" t="s">
        <v>3187</v>
      </c>
      <c r="B245" t="s">
        <v>2050</v>
      </c>
      <c r="C245" t="s">
        <v>2303</v>
      </c>
      <c r="D245" s="107" t="s">
        <v>3259</v>
      </c>
      <c r="E245" t="s">
        <v>602</v>
      </c>
      <c r="F245" t="s">
        <v>432</v>
      </c>
      <c r="G245" t="s">
        <v>127</v>
      </c>
      <c r="H245" s="57">
        <v>1.73</v>
      </c>
      <c r="I245" t="s">
        <v>110</v>
      </c>
      <c r="J245" t="s">
        <v>98</v>
      </c>
      <c r="K245" s="58">
        <v>6.7500000000000004E-2</v>
      </c>
      <c r="L245" s="58">
        <v>7.17E-2</v>
      </c>
      <c r="M245" s="57">
        <v>45.47</v>
      </c>
      <c r="N245" s="57">
        <v>99.67</v>
      </c>
      <c r="O245" s="57">
        <v>4.5319948999999998E-2</v>
      </c>
      <c r="P245" s="58">
        <v>1.6999999999999999E-3</v>
      </c>
      <c r="Q245" s="58">
        <v>0</v>
      </c>
    </row>
    <row r="246" spans="1:17">
      <c r="A246" t="s">
        <v>3187</v>
      </c>
      <c r="B246" t="s">
        <v>2050</v>
      </c>
      <c r="C246" t="s">
        <v>2304</v>
      </c>
      <c r="D246" s="107" t="s">
        <v>3259</v>
      </c>
      <c r="E246" t="s">
        <v>602</v>
      </c>
      <c r="F246" t="s">
        <v>348</v>
      </c>
      <c r="G246" t="s">
        <v>127</v>
      </c>
      <c r="H246" s="57">
        <v>1.73</v>
      </c>
      <c r="I246" t="s">
        <v>110</v>
      </c>
      <c r="J246" t="s">
        <v>98</v>
      </c>
      <c r="K246" s="58">
        <v>6.7500000000000004E-2</v>
      </c>
      <c r="L246" s="58">
        <v>7.17E-2</v>
      </c>
      <c r="M246" s="57">
        <v>46.03</v>
      </c>
      <c r="N246" s="57">
        <v>99.67</v>
      </c>
      <c r="O246" s="57">
        <v>4.5878100999999998E-2</v>
      </c>
      <c r="P246" s="58">
        <v>1.8E-3</v>
      </c>
      <c r="Q246" s="58">
        <v>0</v>
      </c>
    </row>
    <row r="247" spans="1:17">
      <c r="A247" t="s">
        <v>3187</v>
      </c>
      <c r="B247" t="s">
        <v>2050</v>
      </c>
      <c r="C247" t="s">
        <v>2305</v>
      </c>
      <c r="D247" s="107" t="s">
        <v>3259</v>
      </c>
      <c r="E247" t="s">
        <v>602</v>
      </c>
      <c r="F247" t="s">
        <v>590</v>
      </c>
      <c r="G247" t="s">
        <v>127</v>
      </c>
      <c r="H247" s="57">
        <v>1.73</v>
      </c>
      <c r="I247" t="s">
        <v>110</v>
      </c>
      <c r="J247" t="s">
        <v>98</v>
      </c>
      <c r="K247" s="58">
        <v>6.7500000000000004E-2</v>
      </c>
      <c r="L247" s="58">
        <v>7.17E-2</v>
      </c>
      <c r="M247" s="57">
        <v>27</v>
      </c>
      <c r="N247" s="57">
        <v>99.67</v>
      </c>
      <c r="O247" s="57">
        <v>2.6910900000000001E-2</v>
      </c>
      <c r="P247" s="58">
        <v>1E-3</v>
      </c>
      <c r="Q247" s="58">
        <v>0</v>
      </c>
    </row>
    <row r="248" spans="1:17">
      <c r="A248" t="s">
        <v>3187</v>
      </c>
      <c r="B248" t="s">
        <v>2050</v>
      </c>
      <c r="C248" t="s">
        <v>2299</v>
      </c>
      <c r="D248" s="107" t="s">
        <v>3259</v>
      </c>
      <c r="E248" t="s">
        <v>602</v>
      </c>
      <c r="F248" t="s">
        <v>324</v>
      </c>
      <c r="G248" t="s">
        <v>127</v>
      </c>
      <c r="H248" s="57">
        <v>1.73</v>
      </c>
      <c r="I248" t="s">
        <v>110</v>
      </c>
      <c r="J248" t="s">
        <v>98</v>
      </c>
      <c r="K248" s="58">
        <v>6.7500000000000004E-2</v>
      </c>
      <c r="L248" s="58">
        <v>7.17E-2</v>
      </c>
      <c r="M248" s="57">
        <v>66.62</v>
      </c>
      <c r="N248" s="57">
        <v>99.67</v>
      </c>
      <c r="O248" s="57">
        <v>6.6400154000000003E-2</v>
      </c>
      <c r="P248" s="58">
        <v>2.5999999999999999E-3</v>
      </c>
      <c r="Q248" s="58">
        <v>0</v>
      </c>
    </row>
    <row r="249" spans="1:17">
      <c r="A249" t="s">
        <v>3187</v>
      </c>
      <c r="B249" t="s">
        <v>2050</v>
      </c>
      <c r="C249" t="s">
        <v>2306</v>
      </c>
      <c r="D249" s="107" t="s">
        <v>3259</v>
      </c>
      <c r="E249" t="s">
        <v>602</v>
      </c>
      <c r="F249" t="s">
        <v>489</v>
      </c>
      <c r="G249" t="s">
        <v>127</v>
      </c>
      <c r="H249" s="57">
        <v>1.73</v>
      </c>
      <c r="I249" t="s">
        <v>110</v>
      </c>
      <c r="J249" t="s">
        <v>98</v>
      </c>
      <c r="K249" s="58">
        <v>6.7500000000000004E-2</v>
      </c>
      <c r="L249" s="58">
        <v>7.17E-2</v>
      </c>
      <c r="M249" s="57">
        <v>43.06</v>
      </c>
      <c r="N249" s="57">
        <v>99.67</v>
      </c>
      <c r="O249" s="57">
        <v>4.2917902000000001E-2</v>
      </c>
      <c r="P249" s="58">
        <v>1.6999999999999999E-3</v>
      </c>
      <c r="Q249" s="58">
        <v>0</v>
      </c>
    </row>
    <row r="250" spans="1:17">
      <c r="A250" t="s">
        <v>3187</v>
      </c>
      <c r="B250" t="s">
        <v>2050</v>
      </c>
      <c r="C250" t="s">
        <v>2307</v>
      </c>
      <c r="D250" s="107" t="s">
        <v>3259</v>
      </c>
      <c r="E250" t="s">
        <v>602</v>
      </c>
      <c r="F250" t="s">
        <v>284</v>
      </c>
      <c r="G250" t="s">
        <v>127</v>
      </c>
      <c r="H250" s="57">
        <v>1.73</v>
      </c>
      <c r="I250" t="s">
        <v>110</v>
      </c>
      <c r="J250" t="s">
        <v>98</v>
      </c>
      <c r="K250" s="58">
        <v>6.7500000000000004E-2</v>
      </c>
      <c r="L250" s="58">
        <v>7.17E-2</v>
      </c>
      <c r="M250" s="57">
        <v>23.26</v>
      </c>
      <c r="N250" s="57">
        <v>99.67</v>
      </c>
      <c r="O250" s="57">
        <v>2.3183242E-2</v>
      </c>
      <c r="P250" s="58">
        <v>8.9999999999999998E-4</v>
      </c>
      <c r="Q250" s="58">
        <v>0</v>
      </c>
    </row>
    <row r="251" spans="1:17">
      <c r="A251" t="s">
        <v>3187</v>
      </c>
      <c r="B251" t="s">
        <v>2050</v>
      </c>
      <c r="C251" t="s">
        <v>2308</v>
      </c>
      <c r="D251" s="107" t="s">
        <v>3259</v>
      </c>
      <c r="E251" t="s">
        <v>602</v>
      </c>
      <c r="F251" t="s">
        <v>281</v>
      </c>
      <c r="G251" t="s">
        <v>127</v>
      </c>
      <c r="H251" s="57">
        <v>1.73</v>
      </c>
      <c r="I251" t="s">
        <v>110</v>
      </c>
      <c r="J251" t="s">
        <v>98</v>
      </c>
      <c r="K251" s="58">
        <v>6.7500000000000004E-2</v>
      </c>
      <c r="L251" s="58">
        <v>7.17E-2</v>
      </c>
      <c r="M251" s="57">
        <v>32.25</v>
      </c>
      <c r="N251" s="57">
        <v>99.67</v>
      </c>
      <c r="O251" s="57">
        <v>3.2143575000000001E-2</v>
      </c>
      <c r="P251" s="58">
        <v>1.1999999999999999E-3</v>
      </c>
      <c r="Q251" s="58">
        <v>0</v>
      </c>
    </row>
    <row r="252" spans="1:17">
      <c r="A252" t="s">
        <v>3187</v>
      </c>
      <c r="B252" t="s">
        <v>2050</v>
      </c>
      <c r="C252" t="s">
        <v>2309</v>
      </c>
      <c r="D252" s="107" t="s">
        <v>3259</v>
      </c>
      <c r="E252" t="s">
        <v>602</v>
      </c>
      <c r="F252" t="s">
        <v>515</v>
      </c>
      <c r="G252" t="s">
        <v>127</v>
      </c>
      <c r="H252" s="57">
        <v>1.73</v>
      </c>
      <c r="I252" t="s">
        <v>110</v>
      </c>
      <c r="J252" t="s">
        <v>98</v>
      </c>
      <c r="K252" s="58">
        <v>6.7500000000000004E-2</v>
      </c>
      <c r="L252" s="58">
        <v>7.17E-2</v>
      </c>
      <c r="M252" s="57">
        <v>60.38</v>
      </c>
      <c r="N252" s="57">
        <v>99.67</v>
      </c>
      <c r="O252" s="57">
        <v>6.0180746E-2</v>
      </c>
      <c r="P252" s="58">
        <v>2.3E-3</v>
      </c>
      <c r="Q252" s="58">
        <v>0</v>
      </c>
    </row>
    <row r="253" spans="1:17">
      <c r="A253" t="s">
        <v>3187</v>
      </c>
      <c r="B253" t="s">
        <v>2050</v>
      </c>
      <c r="C253" t="s">
        <v>2310</v>
      </c>
      <c r="D253" s="107" t="s">
        <v>3259</v>
      </c>
      <c r="E253" t="s">
        <v>602</v>
      </c>
      <c r="F253" t="s">
        <v>226</v>
      </c>
      <c r="G253" t="s">
        <v>127</v>
      </c>
      <c r="H253" s="57">
        <v>1.73</v>
      </c>
      <c r="I253" t="s">
        <v>110</v>
      </c>
      <c r="J253" t="s">
        <v>98</v>
      </c>
      <c r="K253" s="58">
        <v>6.7500000000000004E-2</v>
      </c>
      <c r="L253" s="58">
        <v>7.17E-2</v>
      </c>
      <c r="M253" s="57">
        <v>43.88</v>
      </c>
      <c r="N253" s="57">
        <v>99.67</v>
      </c>
      <c r="O253" s="57">
        <v>4.3735195999999997E-2</v>
      </c>
      <c r="P253" s="58">
        <v>1.6999999999999999E-3</v>
      </c>
      <c r="Q253" s="58">
        <v>0</v>
      </c>
    </row>
    <row r="254" spans="1:17">
      <c r="A254" t="s">
        <v>3187</v>
      </c>
      <c r="B254" t="s">
        <v>2050</v>
      </c>
      <c r="C254" t="s">
        <v>2311</v>
      </c>
      <c r="D254" s="107" t="s">
        <v>3259</v>
      </c>
      <c r="E254" t="s">
        <v>602</v>
      </c>
      <c r="F254" t="s">
        <v>220</v>
      </c>
      <c r="G254" t="s">
        <v>127</v>
      </c>
      <c r="H254" s="57">
        <v>1.73</v>
      </c>
      <c r="I254" t="s">
        <v>110</v>
      </c>
      <c r="J254" t="s">
        <v>98</v>
      </c>
      <c r="K254" s="58">
        <v>6.7500000000000004E-2</v>
      </c>
      <c r="L254" s="58">
        <v>7.17E-2</v>
      </c>
      <c r="M254" s="57">
        <v>30.8</v>
      </c>
      <c r="N254" s="57">
        <v>99.67</v>
      </c>
      <c r="O254" s="57">
        <v>3.0698360000000001E-2</v>
      </c>
      <c r="P254" s="58">
        <v>1.1999999999999999E-3</v>
      </c>
      <c r="Q254" s="58">
        <v>0</v>
      </c>
    </row>
    <row r="255" spans="1:17">
      <c r="A255" t="s">
        <v>3187</v>
      </c>
      <c r="B255" t="s">
        <v>2050</v>
      </c>
      <c r="C255" t="s">
        <v>2312</v>
      </c>
      <c r="D255" s="107" t="s">
        <v>3259</v>
      </c>
      <c r="E255" t="s">
        <v>602</v>
      </c>
      <c r="F255" t="s">
        <v>243</v>
      </c>
      <c r="G255" t="s">
        <v>127</v>
      </c>
      <c r="H255" s="57">
        <v>1.73</v>
      </c>
      <c r="I255" t="s">
        <v>110</v>
      </c>
      <c r="J255" t="s">
        <v>98</v>
      </c>
      <c r="K255" s="58">
        <v>6.7500000000000004E-2</v>
      </c>
      <c r="L255" s="58">
        <v>7.17E-2</v>
      </c>
      <c r="M255" s="57">
        <v>46.65</v>
      </c>
      <c r="N255" s="57">
        <v>99.67</v>
      </c>
      <c r="O255" s="57">
        <v>4.6496055000000001E-2</v>
      </c>
      <c r="P255" s="58">
        <v>1.8E-3</v>
      </c>
      <c r="Q255" s="58">
        <v>0</v>
      </c>
    </row>
    <row r="256" spans="1:17">
      <c r="A256" t="s">
        <v>3187</v>
      </c>
      <c r="B256" t="s">
        <v>2050</v>
      </c>
      <c r="C256" t="s">
        <v>2313</v>
      </c>
      <c r="D256" s="107" t="s">
        <v>3259</v>
      </c>
      <c r="E256" t="s">
        <v>602</v>
      </c>
      <c r="F256" t="s">
        <v>246</v>
      </c>
      <c r="G256" t="s">
        <v>127</v>
      </c>
      <c r="H256" s="57">
        <v>1.73</v>
      </c>
      <c r="I256" t="s">
        <v>110</v>
      </c>
      <c r="J256" t="s">
        <v>98</v>
      </c>
      <c r="K256" s="58">
        <v>6.7500000000000004E-2</v>
      </c>
      <c r="L256" s="58">
        <v>7.17E-2</v>
      </c>
      <c r="M256" s="57">
        <v>34.89</v>
      </c>
      <c r="N256" s="57">
        <v>99.67</v>
      </c>
      <c r="O256" s="57">
        <v>3.4774863000000003E-2</v>
      </c>
      <c r="P256" s="58">
        <v>1.2999999999999999E-3</v>
      </c>
      <c r="Q256" s="58">
        <v>0</v>
      </c>
    </row>
    <row r="257" spans="1:17">
      <c r="A257" t="s">
        <v>3187</v>
      </c>
      <c r="B257" t="s">
        <v>2050</v>
      </c>
      <c r="C257" t="s">
        <v>2295</v>
      </c>
      <c r="D257" s="107" t="s">
        <v>3259</v>
      </c>
      <c r="E257" t="s">
        <v>602</v>
      </c>
      <c r="F257" t="s">
        <v>755</v>
      </c>
      <c r="G257" t="s">
        <v>127</v>
      </c>
      <c r="H257" s="57">
        <v>1.82</v>
      </c>
      <c r="I257" t="s">
        <v>110</v>
      </c>
      <c r="J257" t="s">
        <v>98</v>
      </c>
      <c r="K257" s="58">
        <v>6.9500000000000006E-2</v>
      </c>
      <c r="L257" s="58">
        <v>7.1400000000000005E-2</v>
      </c>
      <c r="M257" s="57">
        <v>44.86</v>
      </c>
      <c r="N257" s="57">
        <v>100.05</v>
      </c>
      <c r="O257" s="57">
        <v>4.4882430000000001E-2</v>
      </c>
      <c r="P257" s="58">
        <v>1.6999999999999999E-3</v>
      </c>
      <c r="Q257" s="58">
        <v>0</v>
      </c>
    </row>
    <row r="258" spans="1:17">
      <c r="A258" t="s">
        <v>3187</v>
      </c>
      <c r="B258" t="s">
        <v>2050</v>
      </c>
      <c r="C258" t="s">
        <v>2296</v>
      </c>
      <c r="D258" s="107" t="s">
        <v>3259</v>
      </c>
      <c r="E258" t="s">
        <v>602</v>
      </c>
      <c r="F258" t="s">
        <v>238</v>
      </c>
      <c r="G258" t="s">
        <v>127</v>
      </c>
      <c r="H258" s="57">
        <v>1.82</v>
      </c>
      <c r="I258" t="s">
        <v>110</v>
      </c>
      <c r="J258" t="s">
        <v>98</v>
      </c>
      <c r="K258" s="58">
        <v>6.9500000000000006E-2</v>
      </c>
      <c r="L258" s="58">
        <v>7.1400000000000005E-2</v>
      </c>
      <c r="M258" s="57">
        <v>23.65</v>
      </c>
      <c r="N258" s="57">
        <v>100.06</v>
      </c>
      <c r="O258" s="57">
        <v>2.3664190000000002E-2</v>
      </c>
      <c r="P258" s="58">
        <v>8.9999999999999998E-4</v>
      </c>
      <c r="Q258" s="58">
        <v>0</v>
      </c>
    </row>
    <row r="259" spans="1:17">
      <c r="A259" t="s">
        <v>3187</v>
      </c>
      <c r="B259" t="s">
        <v>2050</v>
      </c>
      <c r="C259" t="s">
        <v>2297</v>
      </c>
      <c r="D259" s="107" t="s">
        <v>3259</v>
      </c>
      <c r="E259" t="s">
        <v>602</v>
      </c>
      <c r="F259" t="s">
        <v>678</v>
      </c>
      <c r="G259" t="s">
        <v>127</v>
      </c>
      <c r="H259" s="57">
        <v>1.82</v>
      </c>
      <c r="I259" t="s">
        <v>110</v>
      </c>
      <c r="J259" t="s">
        <v>98</v>
      </c>
      <c r="K259" s="58">
        <v>6.9500000000000006E-2</v>
      </c>
      <c r="L259" s="58">
        <v>6.3500000000000001E-2</v>
      </c>
      <c r="M259" s="57">
        <v>46.08</v>
      </c>
      <c r="N259" s="57">
        <v>101.41</v>
      </c>
      <c r="O259" s="57">
        <v>4.6729727999999998E-2</v>
      </c>
      <c r="P259" s="58">
        <v>1.8E-3</v>
      </c>
      <c r="Q259" s="58">
        <v>0</v>
      </c>
    </row>
    <row r="260" spans="1:17">
      <c r="A260" t="s">
        <v>3187</v>
      </c>
      <c r="B260" t="s">
        <v>2050</v>
      </c>
      <c r="C260" t="s">
        <v>2298</v>
      </c>
      <c r="D260" s="107" t="s">
        <v>3259</v>
      </c>
      <c r="E260" t="s">
        <v>602</v>
      </c>
      <c r="F260" t="s">
        <v>223</v>
      </c>
      <c r="G260" t="s">
        <v>127</v>
      </c>
      <c r="H260" s="57">
        <v>1.82</v>
      </c>
      <c r="I260" t="s">
        <v>110</v>
      </c>
      <c r="J260" t="s">
        <v>98</v>
      </c>
      <c r="K260" s="58">
        <v>6.9500000000000006E-2</v>
      </c>
      <c r="L260" s="58">
        <v>6.8099999999999994E-2</v>
      </c>
      <c r="M260" s="57">
        <v>29.03</v>
      </c>
      <c r="N260" s="57">
        <v>100.62</v>
      </c>
      <c r="O260" s="57">
        <v>2.9209986E-2</v>
      </c>
      <c r="P260" s="58">
        <v>1.1000000000000001E-3</v>
      </c>
      <c r="Q260" s="58">
        <v>0</v>
      </c>
    </row>
    <row r="261" spans="1:17">
      <c r="A261" t="s">
        <v>3187</v>
      </c>
      <c r="B261" t="s">
        <v>2050</v>
      </c>
      <c r="C261" t="s">
        <v>2294</v>
      </c>
      <c r="D261" s="107" t="s">
        <v>3259</v>
      </c>
      <c r="E261" t="s">
        <v>602</v>
      </c>
      <c r="F261" t="s">
        <v>229</v>
      </c>
      <c r="G261" t="s">
        <v>127</v>
      </c>
      <c r="H261" s="57">
        <v>1.73</v>
      </c>
      <c r="I261" t="s">
        <v>110</v>
      </c>
      <c r="J261" t="s">
        <v>98</v>
      </c>
      <c r="K261" s="58">
        <v>6.7500000000000004E-2</v>
      </c>
      <c r="L261" s="58">
        <v>7.17E-2</v>
      </c>
      <c r="M261" s="57">
        <v>26.54</v>
      </c>
      <c r="N261" s="57">
        <v>99.67</v>
      </c>
      <c r="O261" s="57">
        <v>2.6452417999999998E-2</v>
      </c>
      <c r="P261" s="58">
        <v>1E-3</v>
      </c>
      <c r="Q261" s="58">
        <v>0</v>
      </c>
    </row>
    <row r="262" spans="1:17">
      <c r="A262" t="s">
        <v>3216</v>
      </c>
      <c r="B262" t="s">
        <v>2008</v>
      </c>
      <c r="C262" t="s">
        <v>2300</v>
      </c>
      <c r="D262" s="107" t="s">
        <v>3259</v>
      </c>
      <c r="E262" t="s">
        <v>618</v>
      </c>
      <c r="F262" t="s">
        <v>235</v>
      </c>
      <c r="G262" t="s">
        <v>175</v>
      </c>
      <c r="H262" s="57">
        <v>3.8</v>
      </c>
      <c r="I262" t="s">
        <v>537</v>
      </c>
      <c r="J262" t="s">
        <v>98</v>
      </c>
      <c r="K262" s="58">
        <v>3.3599999999999998E-2</v>
      </c>
      <c r="L262" s="58">
        <v>2.98E-2</v>
      </c>
      <c r="M262" s="57">
        <v>134.86000000000001</v>
      </c>
      <c r="N262" s="57">
        <v>103.78</v>
      </c>
      <c r="O262" s="57">
        <v>0.13995770799999999</v>
      </c>
      <c r="P262" s="58">
        <v>5.4000000000000003E-3</v>
      </c>
      <c r="Q262" s="58">
        <v>0</v>
      </c>
    </row>
    <row r="263" spans="1:17">
      <c r="A263" t="s">
        <v>3217</v>
      </c>
      <c r="B263" t="s">
        <v>2050</v>
      </c>
      <c r="C263" t="s">
        <v>2292</v>
      </c>
      <c r="D263" s="107" t="s">
        <v>3259</v>
      </c>
      <c r="E263" t="s">
        <v>848</v>
      </c>
      <c r="F263" t="s">
        <v>2293</v>
      </c>
      <c r="G263" t="s">
        <v>1970</v>
      </c>
      <c r="H263" s="57">
        <v>2.29</v>
      </c>
      <c r="I263" t="s">
        <v>110</v>
      </c>
      <c r="J263" t="s">
        <v>98</v>
      </c>
      <c r="K263" s="58">
        <v>2.1600000000000001E-2</v>
      </c>
      <c r="L263" s="58">
        <v>2.3699999999999999E-2</v>
      </c>
      <c r="M263" s="57">
        <v>56.44</v>
      </c>
      <c r="N263" s="57">
        <v>112.3</v>
      </c>
      <c r="O263" s="57">
        <v>6.338212E-2</v>
      </c>
      <c r="P263" s="58">
        <v>2.3999999999999998E-3</v>
      </c>
      <c r="Q263" s="58">
        <v>0</v>
      </c>
    </row>
    <row r="264" spans="1:17">
      <c r="A264" s="66" t="s">
        <v>3218</v>
      </c>
      <c r="B264" t="s">
        <v>2050</v>
      </c>
      <c r="C264" t="s">
        <v>2314</v>
      </c>
      <c r="D264" s="107" t="s">
        <v>3259</v>
      </c>
      <c r="E264" t="s">
        <v>636</v>
      </c>
      <c r="F264" t="s">
        <v>1912</v>
      </c>
      <c r="G264" t="s">
        <v>127</v>
      </c>
      <c r="H264" s="57">
        <v>9.36</v>
      </c>
      <c r="I264" t="s">
        <v>110</v>
      </c>
      <c r="J264" t="s">
        <v>98</v>
      </c>
      <c r="K264" s="58">
        <v>6.7000000000000004E-2</v>
      </c>
      <c r="L264" s="58">
        <v>3.4099999999999998E-2</v>
      </c>
      <c r="M264" s="57">
        <v>83.27</v>
      </c>
      <c r="N264" s="57">
        <v>151.47999999999999</v>
      </c>
      <c r="O264" s="57">
        <v>0.12613739600000001</v>
      </c>
      <c r="P264" s="58">
        <v>4.8999999999999998E-3</v>
      </c>
      <c r="Q264" s="58">
        <v>0</v>
      </c>
    </row>
    <row r="265" spans="1:17">
      <c r="A265" t="s">
        <v>3219</v>
      </c>
      <c r="B265" t="s">
        <v>2008</v>
      </c>
      <c r="C265" t="s">
        <v>2321</v>
      </c>
      <c r="D265" s="107" t="s">
        <v>3259</v>
      </c>
      <c r="E265" t="s">
        <v>636</v>
      </c>
      <c r="F265" t="s">
        <v>2322</v>
      </c>
      <c r="G265" t="s">
        <v>127</v>
      </c>
      <c r="H265" s="57">
        <v>3.37</v>
      </c>
      <c r="I265" t="s">
        <v>332</v>
      </c>
      <c r="J265" t="s">
        <v>98</v>
      </c>
      <c r="K265" s="58">
        <v>4.4299999999999999E-2</v>
      </c>
      <c r="L265" s="58">
        <v>4.19E-2</v>
      </c>
      <c r="M265" s="57">
        <v>103.2</v>
      </c>
      <c r="N265" s="57">
        <v>102.62</v>
      </c>
      <c r="O265" s="57">
        <v>0.10590384</v>
      </c>
      <c r="P265" s="58">
        <v>4.1000000000000003E-3</v>
      </c>
      <c r="Q265" s="58">
        <v>0</v>
      </c>
    </row>
    <row r="266" spans="1:17">
      <c r="A266" t="s">
        <v>3220</v>
      </c>
      <c r="B266" t="s">
        <v>2008</v>
      </c>
      <c r="C266" t="s">
        <v>2320</v>
      </c>
      <c r="D266" s="107" t="s">
        <v>3259</v>
      </c>
      <c r="E266" t="s">
        <v>636</v>
      </c>
      <c r="F266" t="s">
        <v>246</v>
      </c>
      <c r="G266" t="s">
        <v>127</v>
      </c>
      <c r="H266" s="57">
        <v>2.2999999999999998</v>
      </c>
      <c r="I266" t="s">
        <v>332</v>
      </c>
      <c r="J266" t="s">
        <v>98</v>
      </c>
      <c r="K266" s="58">
        <v>5.2200000000000003E-2</v>
      </c>
      <c r="L266" s="58">
        <v>5.79E-2</v>
      </c>
      <c r="M266" s="57">
        <v>68.8</v>
      </c>
      <c r="N266" s="57">
        <v>99.81</v>
      </c>
      <c r="O266" s="57">
        <v>6.8669279999999999E-2</v>
      </c>
      <c r="P266" s="58">
        <v>2.5999999999999999E-3</v>
      </c>
      <c r="Q266" s="58">
        <v>0</v>
      </c>
    </row>
    <row r="267" spans="1:17">
      <c r="A267" t="s">
        <v>3191</v>
      </c>
      <c r="B267" t="s">
        <v>2050</v>
      </c>
      <c r="C267" t="s">
        <v>2317</v>
      </c>
      <c r="D267" s="107" t="s">
        <v>3259</v>
      </c>
      <c r="E267" t="s">
        <v>636</v>
      </c>
      <c r="F267" t="s">
        <v>284</v>
      </c>
      <c r="G267" t="s">
        <v>127</v>
      </c>
      <c r="H267" s="57">
        <v>5.32</v>
      </c>
      <c r="I267" t="s">
        <v>660</v>
      </c>
      <c r="J267" t="s">
        <v>98</v>
      </c>
      <c r="K267" s="58">
        <v>3.49E-2</v>
      </c>
      <c r="L267" s="58">
        <v>4.4699999999999997E-2</v>
      </c>
      <c r="M267" s="57">
        <v>8.83</v>
      </c>
      <c r="N267" s="57">
        <v>99.98</v>
      </c>
      <c r="O267" s="57">
        <v>8.8282340000000008E-3</v>
      </c>
      <c r="P267" s="58">
        <v>2.9999999999999997E-4</v>
      </c>
      <c r="Q267" s="58">
        <v>0</v>
      </c>
    </row>
    <row r="268" spans="1:17">
      <c r="A268" t="s">
        <v>3191</v>
      </c>
      <c r="B268" t="s">
        <v>2050</v>
      </c>
      <c r="C268" t="s">
        <v>2318</v>
      </c>
      <c r="D268" s="107" t="s">
        <v>3259</v>
      </c>
      <c r="E268" t="s">
        <v>636</v>
      </c>
      <c r="F268" t="s">
        <v>284</v>
      </c>
      <c r="G268" t="s">
        <v>127</v>
      </c>
      <c r="H268" s="57">
        <v>5.36</v>
      </c>
      <c r="I268" t="s">
        <v>660</v>
      </c>
      <c r="J268" t="s">
        <v>98</v>
      </c>
      <c r="K268" s="58">
        <v>3.49E-2</v>
      </c>
      <c r="L268" s="58">
        <v>4.4699999999999997E-2</v>
      </c>
      <c r="M268" s="57">
        <v>10.74</v>
      </c>
      <c r="N268" s="57">
        <v>99.97</v>
      </c>
      <c r="O268" s="57">
        <v>1.0736778000000001E-2</v>
      </c>
      <c r="P268" s="58">
        <v>4.0000000000000002E-4</v>
      </c>
      <c r="Q268" s="58">
        <v>0</v>
      </c>
    </row>
    <row r="269" spans="1:17">
      <c r="A269" t="s">
        <v>3191</v>
      </c>
      <c r="B269" t="s">
        <v>2050</v>
      </c>
      <c r="C269" t="s">
        <v>2319</v>
      </c>
      <c r="D269" s="107" t="s">
        <v>3259</v>
      </c>
      <c r="E269" t="s">
        <v>636</v>
      </c>
      <c r="F269" t="s">
        <v>284</v>
      </c>
      <c r="G269" t="s">
        <v>127</v>
      </c>
      <c r="H269" s="57">
        <v>5.52</v>
      </c>
      <c r="I269" t="s">
        <v>660</v>
      </c>
      <c r="J269" t="s">
        <v>98</v>
      </c>
      <c r="K269" s="58">
        <v>3.49E-2</v>
      </c>
      <c r="L269" s="58">
        <v>4.4499999999999998E-2</v>
      </c>
      <c r="M269" s="57">
        <v>6.39</v>
      </c>
      <c r="N269" s="57">
        <v>99.9</v>
      </c>
      <c r="O269" s="57">
        <v>6.3836099999999996E-3</v>
      </c>
      <c r="P269" s="58">
        <v>2.0000000000000001E-4</v>
      </c>
      <c r="Q269" s="58">
        <v>0</v>
      </c>
    </row>
    <row r="270" spans="1:17">
      <c r="A270" t="s">
        <v>3191</v>
      </c>
      <c r="B270" t="s">
        <v>2050</v>
      </c>
      <c r="C270" t="s">
        <v>2315</v>
      </c>
      <c r="D270" s="107" t="s">
        <v>3259</v>
      </c>
      <c r="E270" t="s">
        <v>636</v>
      </c>
      <c r="F270" t="s">
        <v>284</v>
      </c>
      <c r="G270" t="s">
        <v>127</v>
      </c>
      <c r="H270" s="57">
        <v>5.4</v>
      </c>
      <c r="I270" t="s">
        <v>660</v>
      </c>
      <c r="J270" t="s">
        <v>98</v>
      </c>
      <c r="K270" s="58">
        <v>3.49E-2</v>
      </c>
      <c r="L270" s="58">
        <v>4.4699999999999997E-2</v>
      </c>
      <c r="M270" s="57">
        <v>8.5299999999999994</v>
      </c>
      <c r="N270" s="57">
        <v>99.93</v>
      </c>
      <c r="O270" s="57">
        <v>8.5240290000000007E-3</v>
      </c>
      <c r="P270" s="58">
        <v>2.9999999999999997E-4</v>
      </c>
      <c r="Q270" s="58">
        <v>0</v>
      </c>
    </row>
    <row r="271" spans="1:17">
      <c r="A271" t="s">
        <v>3191</v>
      </c>
      <c r="B271" t="s">
        <v>2050</v>
      </c>
      <c r="C271" t="s">
        <v>2316</v>
      </c>
      <c r="D271" s="107" t="s">
        <v>3259</v>
      </c>
      <c r="E271" t="s">
        <v>636</v>
      </c>
      <c r="F271" t="s">
        <v>284</v>
      </c>
      <c r="G271" t="s">
        <v>127</v>
      </c>
      <c r="H271" s="57">
        <v>5.43</v>
      </c>
      <c r="I271" t="s">
        <v>660</v>
      </c>
      <c r="J271" t="s">
        <v>98</v>
      </c>
      <c r="K271" s="58">
        <v>3.49E-2</v>
      </c>
      <c r="L271" s="58">
        <v>4.4600000000000001E-2</v>
      </c>
      <c r="M271" s="57">
        <v>7.06</v>
      </c>
      <c r="N271" s="57">
        <v>99.94</v>
      </c>
      <c r="O271" s="57">
        <v>7.055764E-3</v>
      </c>
      <c r="P271" s="58">
        <v>2.9999999999999997E-4</v>
      </c>
      <c r="Q271" s="58">
        <v>0</v>
      </c>
    </row>
    <row r="272" spans="1:17">
      <c r="A272" t="s">
        <v>3188</v>
      </c>
      <c r="B272" t="s">
        <v>2050</v>
      </c>
      <c r="C272" t="s">
        <v>2158</v>
      </c>
      <c r="D272" s="107" t="s">
        <v>3259</v>
      </c>
      <c r="E272" t="s">
        <v>3173</v>
      </c>
      <c r="F272" t="s">
        <v>2159</v>
      </c>
      <c r="G272" s="107" t="s">
        <v>3259</v>
      </c>
      <c r="H272" s="57">
        <v>1.42</v>
      </c>
      <c r="I272" t="s">
        <v>332</v>
      </c>
      <c r="J272" t="s">
        <v>98</v>
      </c>
      <c r="K272" s="58">
        <v>7.5700000000000003E-2</v>
      </c>
      <c r="L272" s="58">
        <v>7.8399999999999997E-2</v>
      </c>
      <c r="M272" s="57">
        <v>714.81</v>
      </c>
      <c r="N272" s="57">
        <v>101.68</v>
      </c>
      <c r="O272" s="57">
        <v>0.72681880799999998</v>
      </c>
      <c r="P272" s="58">
        <v>2.7900000000000001E-2</v>
      </c>
      <c r="Q272" s="58">
        <v>0</v>
      </c>
    </row>
    <row r="273" spans="1:17">
      <c r="A273" t="s">
        <v>3174</v>
      </c>
      <c r="B273" t="s">
        <v>2008</v>
      </c>
      <c r="C273" t="s">
        <v>2332</v>
      </c>
      <c r="D273" s="107" t="s">
        <v>3259</v>
      </c>
      <c r="E273" t="s">
        <v>3173</v>
      </c>
      <c r="F273" t="s">
        <v>2333</v>
      </c>
      <c r="G273" s="107" t="s">
        <v>3259</v>
      </c>
      <c r="H273" s="57">
        <v>0.01</v>
      </c>
      <c r="I273" t="s">
        <v>719</v>
      </c>
      <c r="J273" t="s">
        <v>98</v>
      </c>
      <c r="K273" s="58">
        <v>0</v>
      </c>
      <c r="L273" s="58">
        <v>1E-4</v>
      </c>
      <c r="M273" s="57">
        <v>-0.56999999999999995</v>
      </c>
      <c r="N273" s="57">
        <v>166.88372100000001</v>
      </c>
      <c r="O273" s="57">
        <v>-9.5123720970000005E-4</v>
      </c>
      <c r="P273" s="58">
        <v>0</v>
      </c>
      <c r="Q273" s="58">
        <v>0</v>
      </c>
    </row>
    <row r="274" spans="1:17">
      <c r="A274" t="s">
        <v>3175</v>
      </c>
      <c r="B274" t="s">
        <v>2008</v>
      </c>
      <c r="C274" t="s">
        <v>2344</v>
      </c>
      <c r="D274" s="107" t="s">
        <v>3259</v>
      </c>
      <c r="E274" t="s">
        <v>3173</v>
      </c>
      <c r="F274" t="s">
        <v>229</v>
      </c>
      <c r="G274" s="107" t="s">
        <v>3259</v>
      </c>
      <c r="H274" s="57">
        <v>3</v>
      </c>
      <c r="I274" t="s">
        <v>583</v>
      </c>
      <c r="J274" t="s">
        <v>98</v>
      </c>
      <c r="K274" s="58">
        <v>6.5000000000000002E-2</v>
      </c>
      <c r="L274" s="58">
        <v>6.5000000000000002E-2</v>
      </c>
      <c r="M274" s="57">
        <v>454.26</v>
      </c>
      <c r="N274" s="57">
        <v>107.70966199999999</v>
      </c>
      <c r="O274" s="57">
        <v>0.48928191060120002</v>
      </c>
      <c r="P274" s="58">
        <v>1.8800000000000001E-2</v>
      </c>
      <c r="Q274" s="58">
        <v>0</v>
      </c>
    </row>
    <row r="275" spans="1:17">
      <c r="A275" t="s">
        <v>3221</v>
      </c>
      <c r="B275" t="s">
        <v>2050</v>
      </c>
      <c r="C275" t="s">
        <v>2334</v>
      </c>
      <c r="D275" s="107" t="s">
        <v>3259</v>
      </c>
      <c r="E275" t="s">
        <v>3173</v>
      </c>
      <c r="F275" t="s">
        <v>2335</v>
      </c>
      <c r="G275" s="107" t="s">
        <v>3259</v>
      </c>
      <c r="H275" s="57">
        <v>4.6900000000000004</v>
      </c>
      <c r="I275" t="s">
        <v>332</v>
      </c>
      <c r="J275" t="s">
        <v>98</v>
      </c>
      <c r="K275" s="58">
        <v>0.05</v>
      </c>
      <c r="L275" s="58">
        <v>6.9900000000000004E-2</v>
      </c>
      <c r="M275" s="57">
        <v>103.06</v>
      </c>
      <c r="N275" s="57">
        <v>95.84</v>
      </c>
      <c r="O275" s="57">
        <v>9.8772704000000003E-2</v>
      </c>
      <c r="P275" s="58">
        <v>3.8E-3</v>
      </c>
      <c r="Q275" s="58">
        <v>0</v>
      </c>
    </row>
    <row r="276" spans="1:17">
      <c r="A276" t="s">
        <v>3221</v>
      </c>
      <c r="B276" t="s">
        <v>2050</v>
      </c>
      <c r="C276" t="s">
        <v>2336</v>
      </c>
      <c r="D276" s="107" t="s">
        <v>3259</v>
      </c>
      <c r="E276" t="s">
        <v>3173</v>
      </c>
      <c r="F276" t="s">
        <v>2337</v>
      </c>
      <c r="G276" s="107" t="s">
        <v>3259</v>
      </c>
      <c r="H276" s="57">
        <v>4.6900000000000004</v>
      </c>
      <c r="I276" t="s">
        <v>332</v>
      </c>
      <c r="J276" t="s">
        <v>98</v>
      </c>
      <c r="K276" s="58">
        <v>0.05</v>
      </c>
      <c r="L276" s="58">
        <v>6.7100000000000007E-2</v>
      </c>
      <c r="M276" s="57">
        <v>74.72</v>
      </c>
      <c r="N276" s="57">
        <v>96.56</v>
      </c>
      <c r="O276" s="57">
        <v>7.2149632000000005E-2</v>
      </c>
      <c r="P276" s="58">
        <v>2.8E-3</v>
      </c>
      <c r="Q276" s="58">
        <v>0</v>
      </c>
    </row>
    <row r="277" spans="1:17">
      <c r="A277" t="s">
        <v>3221</v>
      </c>
      <c r="B277" t="s">
        <v>2050</v>
      </c>
      <c r="C277" t="s">
        <v>2338</v>
      </c>
      <c r="D277" s="107" t="s">
        <v>3259</v>
      </c>
      <c r="E277" t="s">
        <v>3173</v>
      </c>
      <c r="F277" t="s">
        <v>2339</v>
      </c>
      <c r="G277" s="107" t="s">
        <v>3259</v>
      </c>
      <c r="H277" s="57">
        <v>4.6900000000000004</v>
      </c>
      <c r="I277" t="s">
        <v>332</v>
      </c>
      <c r="J277" t="s">
        <v>98</v>
      </c>
      <c r="K277" s="58">
        <v>0.05</v>
      </c>
      <c r="L277" s="58">
        <v>4.1799999999999997E-2</v>
      </c>
      <c r="M277" s="57">
        <v>35.630000000000003</v>
      </c>
      <c r="N277" s="57">
        <v>107.78</v>
      </c>
      <c r="O277" s="57">
        <v>3.8402013999999998E-2</v>
      </c>
      <c r="P277" s="58">
        <v>1.5E-3</v>
      </c>
      <c r="Q277" s="58">
        <v>0</v>
      </c>
    </row>
    <row r="278" spans="1:17">
      <c r="A278" t="s">
        <v>3221</v>
      </c>
      <c r="B278" t="s">
        <v>2050</v>
      </c>
      <c r="C278" t="s">
        <v>2340</v>
      </c>
      <c r="D278" s="107" t="s">
        <v>3259</v>
      </c>
      <c r="E278" t="s">
        <v>3173</v>
      </c>
      <c r="F278" t="s">
        <v>2341</v>
      </c>
      <c r="G278" s="107" t="s">
        <v>3259</v>
      </c>
      <c r="H278" s="57">
        <v>4.6900000000000004</v>
      </c>
      <c r="I278" t="s">
        <v>332</v>
      </c>
      <c r="J278" t="s">
        <v>98</v>
      </c>
      <c r="K278" s="58">
        <v>0.05</v>
      </c>
      <c r="L278" s="58">
        <v>5.2499999999999998E-2</v>
      </c>
      <c r="M278" s="57">
        <v>32.18</v>
      </c>
      <c r="N278" s="57">
        <v>101.37</v>
      </c>
      <c r="O278" s="57">
        <v>3.2620865999999998E-2</v>
      </c>
      <c r="P278" s="58">
        <v>1.2999999999999999E-3</v>
      </c>
      <c r="Q278" s="58">
        <v>0</v>
      </c>
    </row>
    <row r="279" spans="1:17">
      <c r="A279" t="s">
        <v>3221</v>
      </c>
      <c r="B279" t="s">
        <v>2050</v>
      </c>
      <c r="C279" t="s">
        <v>2342</v>
      </c>
      <c r="D279" s="107" t="s">
        <v>3259</v>
      </c>
      <c r="E279" t="s">
        <v>3173</v>
      </c>
      <c r="F279" t="s">
        <v>2343</v>
      </c>
      <c r="G279" s="107" t="s">
        <v>3259</v>
      </c>
      <c r="H279" s="57">
        <v>4.6900000000000004</v>
      </c>
      <c r="I279" t="s">
        <v>332</v>
      </c>
      <c r="J279" t="s">
        <v>98</v>
      </c>
      <c r="K279" s="58">
        <v>0.05</v>
      </c>
      <c r="L279" s="58">
        <v>4.9200000000000001E-2</v>
      </c>
      <c r="M279" s="57">
        <v>38.450000000000003</v>
      </c>
      <c r="N279" s="57">
        <v>101.61</v>
      </c>
      <c r="O279" s="57">
        <v>3.9069044999999997E-2</v>
      </c>
      <c r="P279" s="58">
        <v>1.5E-3</v>
      </c>
      <c r="Q279" s="58">
        <v>0</v>
      </c>
    </row>
    <row r="280" spans="1:17">
      <c r="A280" t="s">
        <v>3222</v>
      </c>
      <c r="B280" t="s">
        <v>2050</v>
      </c>
      <c r="C280" t="s">
        <v>2362</v>
      </c>
      <c r="D280" s="107" t="s">
        <v>3259</v>
      </c>
      <c r="E280" t="s">
        <v>3173</v>
      </c>
      <c r="F280" t="s">
        <v>348</v>
      </c>
      <c r="G280" s="107" t="s">
        <v>3259</v>
      </c>
      <c r="H280" s="57">
        <v>5.54</v>
      </c>
      <c r="I280" t="s">
        <v>660</v>
      </c>
      <c r="J280" t="s">
        <v>98</v>
      </c>
      <c r="K280" s="58">
        <v>4.4999999999999998E-2</v>
      </c>
      <c r="L280" s="58">
        <v>9.0700000000000003E-2</v>
      </c>
      <c r="M280" s="57">
        <v>25.62</v>
      </c>
      <c r="N280" s="57">
        <v>87.22</v>
      </c>
      <c r="O280" s="57">
        <v>2.2345764000000001E-2</v>
      </c>
      <c r="P280" s="58">
        <v>8.9999999999999998E-4</v>
      </c>
      <c r="Q280" s="58">
        <v>0</v>
      </c>
    </row>
    <row r="281" spans="1:17">
      <c r="A281" t="s">
        <v>3222</v>
      </c>
      <c r="B281" t="s">
        <v>2050</v>
      </c>
      <c r="C281" t="s">
        <v>2349</v>
      </c>
      <c r="D281" s="107" t="s">
        <v>3259</v>
      </c>
      <c r="E281" t="s">
        <v>3173</v>
      </c>
      <c r="F281" t="s">
        <v>348</v>
      </c>
      <c r="G281" s="107" t="s">
        <v>3259</v>
      </c>
      <c r="H281" s="57">
        <v>5.54</v>
      </c>
      <c r="I281" t="s">
        <v>660</v>
      </c>
      <c r="J281" t="s">
        <v>98</v>
      </c>
      <c r="K281" s="58">
        <v>4.4999999999999998E-2</v>
      </c>
      <c r="L281" s="58">
        <v>9.0700000000000003E-2</v>
      </c>
      <c r="M281" s="57">
        <v>17.32</v>
      </c>
      <c r="N281" s="57">
        <v>87.75</v>
      </c>
      <c r="O281" s="57">
        <v>1.51983E-2</v>
      </c>
      <c r="P281" s="58">
        <v>5.9999999999999995E-4</v>
      </c>
      <c r="Q281" s="58">
        <v>0</v>
      </c>
    </row>
    <row r="282" spans="1:17">
      <c r="A282" t="s">
        <v>3222</v>
      </c>
      <c r="B282" t="s">
        <v>2050</v>
      </c>
      <c r="C282" t="s">
        <v>2350</v>
      </c>
      <c r="D282" s="107" t="s">
        <v>3259</v>
      </c>
      <c r="E282" t="s">
        <v>3173</v>
      </c>
      <c r="F282" t="s">
        <v>348</v>
      </c>
      <c r="G282" s="107" t="s">
        <v>3259</v>
      </c>
      <c r="H282" s="57">
        <v>5.54</v>
      </c>
      <c r="I282" t="s">
        <v>660</v>
      </c>
      <c r="J282" t="s">
        <v>98</v>
      </c>
      <c r="K282" s="58">
        <v>4.4999999999999998E-2</v>
      </c>
      <c r="L282" s="58">
        <v>9.0700000000000003E-2</v>
      </c>
      <c r="M282" s="57">
        <v>15.94</v>
      </c>
      <c r="N282" s="57">
        <v>87.57</v>
      </c>
      <c r="O282" s="57">
        <v>1.3958658000000001E-2</v>
      </c>
      <c r="P282" s="58">
        <v>5.0000000000000001E-4</v>
      </c>
      <c r="Q282" s="58">
        <v>0</v>
      </c>
    </row>
    <row r="283" spans="1:17">
      <c r="A283" t="s">
        <v>3222</v>
      </c>
      <c r="B283" t="s">
        <v>2050</v>
      </c>
      <c r="C283" t="s">
        <v>2351</v>
      </c>
      <c r="D283" s="107" t="s">
        <v>3259</v>
      </c>
      <c r="E283" t="s">
        <v>3173</v>
      </c>
      <c r="F283" t="s">
        <v>348</v>
      </c>
      <c r="G283" s="107" t="s">
        <v>3259</v>
      </c>
      <c r="H283" s="57">
        <v>5.54</v>
      </c>
      <c r="I283" t="s">
        <v>660</v>
      </c>
      <c r="J283" t="s">
        <v>98</v>
      </c>
      <c r="K283" s="58">
        <v>4.4999999999999998E-2</v>
      </c>
      <c r="L283" s="58">
        <v>9.0700000000000003E-2</v>
      </c>
      <c r="M283" s="57">
        <v>18.93</v>
      </c>
      <c r="N283" s="57">
        <v>88.46</v>
      </c>
      <c r="O283" s="57">
        <v>1.6745478000000001E-2</v>
      </c>
      <c r="P283" s="58">
        <v>5.9999999999999995E-4</v>
      </c>
      <c r="Q283" s="58">
        <v>0</v>
      </c>
    </row>
    <row r="284" spans="1:17">
      <c r="A284" t="s">
        <v>3222</v>
      </c>
      <c r="B284" t="s">
        <v>2050</v>
      </c>
      <c r="C284" t="s">
        <v>2346</v>
      </c>
      <c r="D284" s="107" t="s">
        <v>3259</v>
      </c>
      <c r="E284" t="s">
        <v>3173</v>
      </c>
      <c r="F284" t="s">
        <v>348</v>
      </c>
      <c r="G284" s="107" t="s">
        <v>3259</v>
      </c>
      <c r="H284" s="57">
        <v>5.54</v>
      </c>
      <c r="I284" t="s">
        <v>660</v>
      </c>
      <c r="J284" t="s">
        <v>98</v>
      </c>
      <c r="K284" s="58">
        <v>4.4999999999999998E-2</v>
      </c>
      <c r="L284" s="58">
        <v>9.0700000000000003E-2</v>
      </c>
      <c r="M284" s="57">
        <v>18.41</v>
      </c>
      <c r="N284" s="57">
        <v>87.75</v>
      </c>
      <c r="O284" s="57">
        <v>1.6154775E-2</v>
      </c>
      <c r="P284" s="58">
        <v>5.9999999999999995E-4</v>
      </c>
      <c r="Q284" s="58">
        <v>0</v>
      </c>
    </row>
    <row r="285" spans="1:17">
      <c r="A285" t="s">
        <v>3222</v>
      </c>
      <c r="B285" t="s">
        <v>2050</v>
      </c>
      <c r="C285" t="s">
        <v>2352</v>
      </c>
      <c r="D285" s="107" t="s">
        <v>3259</v>
      </c>
      <c r="E285" t="s">
        <v>3173</v>
      </c>
      <c r="F285" t="s">
        <v>348</v>
      </c>
      <c r="G285" s="107" t="s">
        <v>3259</v>
      </c>
      <c r="H285" s="57">
        <v>5.56</v>
      </c>
      <c r="I285" t="s">
        <v>660</v>
      </c>
      <c r="J285" t="s">
        <v>98</v>
      </c>
      <c r="K285" s="58">
        <v>4.4999999999999998E-2</v>
      </c>
      <c r="L285" s="58">
        <v>8.9399999999999993E-2</v>
      </c>
      <c r="M285" s="57">
        <v>13.31</v>
      </c>
      <c r="N285" s="57">
        <v>88.86</v>
      </c>
      <c r="O285" s="57">
        <v>1.1827265999999999E-2</v>
      </c>
      <c r="P285" s="58">
        <v>5.0000000000000001E-4</v>
      </c>
      <c r="Q285" s="58">
        <v>0</v>
      </c>
    </row>
    <row r="286" spans="1:17">
      <c r="A286" t="s">
        <v>3222</v>
      </c>
      <c r="B286" t="s">
        <v>2050</v>
      </c>
      <c r="C286" t="s">
        <v>2361</v>
      </c>
      <c r="D286" s="107" t="s">
        <v>3259</v>
      </c>
      <c r="E286" t="s">
        <v>3173</v>
      </c>
      <c r="F286" t="s">
        <v>348</v>
      </c>
      <c r="G286" s="107" t="s">
        <v>3259</v>
      </c>
      <c r="H286" s="57">
        <v>5.54</v>
      </c>
      <c r="I286" t="s">
        <v>660</v>
      </c>
      <c r="J286" t="s">
        <v>98</v>
      </c>
      <c r="K286" s="58">
        <v>4.4999999999999998E-2</v>
      </c>
      <c r="L286" s="58">
        <v>9.0700000000000003E-2</v>
      </c>
      <c r="M286" s="57">
        <v>17.41</v>
      </c>
      <c r="N286" s="57">
        <v>87.66</v>
      </c>
      <c r="O286" s="57">
        <v>1.5261606E-2</v>
      </c>
      <c r="P286" s="58">
        <v>5.9999999999999995E-4</v>
      </c>
      <c r="Q286" s="58">
        <v>0</v>
      </c>
    </row>
    <row r="287" spans="1:17">
      <c r="A287" t="s">
        <v>3222</v>
      </c>
      <c r="B287" t="s">
        <v>2050</v>
      </c>
      <c r="C287" t="s">
        <v>2347</v>
      </c>
      <c r="D287" s="107" t="s">
        <v>3259</v>
      </c>
      <c r="E287" t="s">
        <v>3173</v>
      </c>
      <c r="F287" t="s">
        <v>348</v>
      </c>
      <c r="G287" s="107" t="s">
        <v>3259</v>
      </c>
      <c r="H287" s="57">
        <v>5.54</v>
      </c>
      <c r="I287" t="s">
        <v>660</v>
      </c>
      <c r="J287" t="s">
        <v>98</v>
      </c>
      <c r="K287" s="58">
        <v>4.4999999999999998E-2</v>
      </c>
      <c r="L287" s="58">
        <v>9.0700000000000003E-2</v>
      </c>
      <c r="M287" s="57">
        <v>7.13</v>
      </c>
      <c r="N287" s="57">
        <v>87.66</v>
      </c>
      <c r="O287" s="57">
        <v>6.2501579999999996E-3</v>
      </c>
      <c r="P287" s="58">
        <v>2.0000000000000001E-4</v>
      </c>
      <c r="Q287" s="58">
        <v>0</v>
      </c>
    </row>
    <row r="288" spans="1:17">
      <c r="A288" t="s">
        <v>3222</v>
      </c>
      <c r="B288" t="s">
        <v>2050</v>
      </c>
      <c r="C288" t="s">
        <v>2359</v>
      </c>
      <c r="D288" s="107" t="s">
        <v>3259</v>
      </c>
      <c r="E288" t="s">
        <v>3173</v>
      </c>
      <c r="F288" t="s">
        <v>348</v>
      </c>
      <c r="G288" s="107" t="s">
        <v>3259</v>
      </c>
      <c r="H288" s="57">
        <v>5.54</v>
      </c>
      <c r="I288" t="s">
        <v>660</v>
      </c>
      <c r="J288" t="s">
        <v>98</v>
      </c>
      <c r="K288" s="58">
        <v>4.4999999999999998E-2</v>
      </c>
      <c r="L288" s="58">
        <v>9.0700000000000003E-2</v>
      </c>
      <c r="M288" s="57">
        <v>5.4</v>
      </c>
      <c r="N288" s="57">
        <v>87.84</v>
      </c>
      <c r="O288" s="57">
        <v>4.7433600000000003E-3</v>
      </c>
      <c r="P288" s="58">
        <v>2.0000000000000001E-4</v>
      </c>
      <c r="Q288" s="58">
        <v>0</v>
      </c>
    </row>
    <row r="289" spans="1:17">
      <c r="A289" t="s">
        <v>3222</v>
      </c>
      <c r="B289" t="s">
        <v>2050</v>
      </c>
      <c r="C289" t="s">
        <v>2358</v>
      </c>
      <c r="D289" s="107" t="s">
        <v>3259</v>
      </c>
      <c r="E289" t="s">
        <v>3173</v>
      </c>
      <c r="F289" t="s">
        <v>348</v>
      </c>
      <c r="G289" s="107" t="s">
        <v>3259</v>
      </c>
      <c r="H289" s="57">
        <v>5.54</v>
      </c>
      <c r="I289" t="s">
        <v>660</v>
      </c>
      <c r="J289" t="s">
        <v>98</v>
      </c>
      <c r="K289" s="58">
        <v>4.4999999999999998E-2</v>
      </c>
      <c r="L289" s="58">
        <v>9.0700000000000003E-2</v>
      </c>
      <c r="M289" s="57">
        <v>34.590000000000003</v>
      </c>
      <c r="N289" s="57">
        <v>88.37</v>
      </c>
      <c r="O289" s="57">
        <v>3.0567183000000001E-2</v>
      </c>
      <c r="P289" s="58">
        <v>1.1999999999999999E-3</v>
      </c>
      <c r="Q289" s="58">
        <v>0</v>
      </c>
    </row>
    <row r="290" spans="1:17">
      <c r="A290" t="s">
        <v>3222</v>
      </c>
      <c r="B290" t="s">
        <v>2050</v>
      </c>
      <c r="C290" t="s">
        <v>2360</v>
      </c>
      <c r="D290" s="107" t="s">
        <v>3259</v>
      </c>
      <c r="E290" t="s">
        <v>3173</v>
      </c>
      <c r="F290" t="s">
        <v>348</v>
      </c>
      <c r="G290" s="107" t="s">
        <v>3259</v>
      </c>
      <c r="H290" s="57">
        <v>5.54</v>
      </c>
      <c r="I290" t="s">
        <v>660</v>
      </c>
      <c r="J290" t="s">
        <v>98</v>
      </c>
      <c r="K290" s="58">
        <v>4.4999999999999998E-2</v>
      </c>
      <c r="L290" s="58">
        <v>9.0700000000000003E-2</v>
      </c>
      <c r="M290" s="57">
        <v>6.5</v>
      </c>
      <c r="N290" s="57">
        <v>87.92</v>
      </c>
      <c r="O290" s="57">
        <v>5.7147999999999999E-3</v>
      </c>
      <c r="P290" s="58">
        <v>2.0000000000000001E-4</v>
      </c>
      <c r="Q290" s="58">
        <v>0</v>
      </c>
    </row>
    <row r="291" spans="1:17">
      <c r="A291" t="s">
        <v>3222</v>
      </c>
      <c r="B291" t="s">
        <v>2050</v>
      </c>
      <c r="C291" t="s">
        <v>2353</v>
      </c>
      <c r="D291" s="107" t="s">
        <v>3259</v>
      </c>
      <c r="E291" t="s">
        <v>3173</v>
      </c>
      <c r="F291" t="s">
        <v>348</v>
      </c>
      <c r="G291" s="107" t="s">
        <v>3259</v>
      </c>
      <c r="H291" s="57">
        <v>5.54</v>
      </c>
      <c r="I291" t="s">
        <v>660</v>
      </c>
      <c r="J291" t="s">
        <v>98</v>
      </c>
      <c r="K291" s="58">
        <v>4.4999999999999998E-2</v>
      </c>
      <c r="L291" s="58">
        <v>9.0700000000000003E-2</v>
      </c>
      <c r="M291" s="57">
        <v>8.1999999999999993</v>
      </c>
      <c r="N291" s="57">
        <v>88.28</v>
      </c>
      <c r="O291" s="57">
        <v>7.23896E-3</v>
      </c>
      <c r="P291" s="58">
        <v>2.9999999999999997E-4</v>
      </c>
      <c r="Q291" s="58">
        <v>0</v>
      </c>
    </row>
    <row r="292" spans="1:17">
      <c r="A292" t="s">
        <v>3222</v>
      </c>
      <c r="B292" t="s">
        <v>2050</v>
      </c>
      <c r="C292" t="s">
        <v>2354</v>
      </c>
      <c r="D292" s="107" t="s">
        <v>3259</v>
      </c>
      <c r="E292" t="s">
        <v>3173</v>
      </c>
      <c r="F292" t="s">
        <v>348</v>
      </c>
      <c r="G292" s="107" t="s">
        <v>3259</v>
      </c>
      <c r="H292" s="57">
        <v>5.54</v>
      </c>
      <c r="I292" t="s">
        <v>660</v>
      </c>
      <c r="J292" t="s">
        <v>98</v>
      </c>
      <c r="K292" s="58">
        <v>4.4999999999999998E-2</v>
      </c>
      <c r="L292" s="58">
        <v>9.0700000000000003E-2</v>
      </c>
      <c r="M292" s="57">
        <v>2.54</v>
      </c>
      <c r="N292" s="57">
        <v>87.67</v>
      </c>
      <c r="O292" s="57">
        <v>2.2268180000000002E-3</v>
      </c>
      <c r="P292" s="58">
        <v>1E-4</v>
      </c>
      <c r="Q292" s="58">
        <v>0</v>
      </c>
    </row>
    <row r="293" spans="1:17">
      <c r="A293" t="s">
        <v>3222</v>
      </c>
      <c r="B293" t="s">
        <v>2050</v>
      </c>
      <c r="C293" t="s">
        <v>2355</v>
      </c>
      <c r="D293" s="107" t="s">
        <v>3259</v>
      </c>
      <c r="E293" t="s">
        <v>3173</v>
      </c>
      <c r="F293" t="s">
        <v>348</v>
      </c>
      <c r="G293" s="107" t="s">
        <v>3259</v>
      </c>
      <c r="H293" s="57">
        <v>5.43</v>
      </c>
      <c r="I293" t="s">
        <v>660</v>
      </c>
      <c r="J293" t="s">
        <v>98</v>
      </c>
      <c r="K293" s="58">
        <v>4.4999999999999998E-2</v>
      </c>
      <c r="L293" s="58">
        <v>9.1499999999999998E-2</v>
      </c>
      <c r="M293" s="57">
        <v>1.9</v>
      </c>
      <c r="N293" s="57">
        <v>88.28</v>
      </c>
      <c r="O293" s="57">
        <v>1.6773199999999999E-3</v>
      </c>
      <c r="P293" s="58">
        <v>1E-4</v>
      </c>
      <c r="Q293" s="58">
        <v>0</v>
      </c>
    </row>
    <row r="294" spans="1:17">
      <c r="A294" t="s">
        <v>3222</v>
      </c>
      <c r="B294" t="s">
        <v>2050</v>
      </c>
      <c r="C294" t="s">
        <v>2356</v>
      </c>
      <c r="D294" s="107" t="s">
        <v>3259</v>
      </c>
      <c r="E294" t="s">
        <v>3173</v>
      </c>
      <c r="F294" t="s">
        <v>348</v>
      </c>
      <c r="G294" s="107" t="s">
        <v>3259</v>
      </c>
      <c r="H294" s="57">
        <v>5.58</v>
      </c>
      <c r="I294" t="s">
        <v>660</v>
      </c>
      <c r="J294" t="s">
        <v>98</v>
      </c>
      <c r="K294" s="58">
        <v>4.4999999999999998E-2</v>
      </c>
      <c r="L294" s="58">
        <v>8.7800000000000003E-2</v>
      </c>
      <c r="M294" s="57">
        <v>4.76</v>
      </c>
      <c r="N294" s="57">
        <v>88.28</v>
      </c>
      <c r="O294" s="57">
        <v>4.2021280000000003E-3</v>
      </c>
      <c r="P294" s="58">
        <v>2.0000000000000001E-4</v>
      </c>
      <c r="Q294" s="58">
        <v>0</v>
      </c>
    </row>
    <row r="295" spans="1:17">
      <c r="A295" t="s">
        <v>3222</v>
      </c>
      <c r="B295" t="s">
        <v>2050</v>
      </c>
      <c r="C295" t="s">
        <v>2357</v>
      </c>
      <c r="D295" s="107" t="s">
        <v>3259</v>
      </c>
      <c r="E295" t="s">
        <v>3173</v>
      </c>
      <c r="F295" t="s">
        <v>348</v>
      </c>
      <c r="G295" s="107" t="s">
        <v>3259</v>
      </c>
      <c r="H295" s="57">
        <v>5.54</v>
      </c>
      <c r="I295" t="s">
        <v>660</v>
      </c>
      <c r="J295" t="s">
        <v>98</v>
      </c>
      <c r="K295" s="58">
        <v>4.4999999999999998E-2</v>
      </c>
      <c r="L295" s="58">
        <v>9.0700000000000003E-2</v>
      </c>
      <c r="M295" s="57">
        <v>4.91</v>
      </c>
      <c r="N295" s="57">
        <v>86.97</v>
      </c>
      <c r="O295" s="57">
        <v>4.2702269999999997E-3</v>
      </c>
      <c r="P295" s="58">
        <v>2.0000000000000001E-4</v>
      </c>
      <c r="Q295" s="58">
        <v>0</v>
      </c>
    </row>
    <row r="296" spans="1:17">
      <c r="A296" t="s">
        <v>3222</v>
      </c>
      <c r="B296" t="s">
        <v>2050</v>
      </c>
      <c r="C296" t="s">
        <v>2345</v>
      </c>
      <c r="D296" s="107" t="s">
        <v>3259</v>
      </c>
      <c r="E296" t="s">
        <v>3173</v>
      </c>
      <c r="F296" t="s">
        <v>348</v>
      </c>
      <c r="G296" s="107" t="s">
        <v>3259</v>
      </c>
      <c r="H296" s="57">
        <v>5.54</v>
      </c>
      <c r="I296" t="s">
        <v>660</v>
      </c>
      <c r="J296" t="s">
        <v>98</v>
      </c>
      <c r="K296" s="58">
        <v>4.4999999999999998E-2</v>
      </c>
      <c r="L296" s="58">
        <v>9.0700000000000003E-2</v>
      </c>
      <c r="M296" s="57">
        <v>5.03</v>
      </c>
      <c r="N296" s="57">
        <v>86.88</v>
      </c>
      <c r="O296" s="57">
        <v>4.3700639999999999E-3</v>
      </c>
      <c r="P296" s="58">
        <v>2.0000000000000001E-4</v>
      </c>
      <c r="Q296" s="58">
        <v>0</v>
      </c>
    </row>
    <row r="297" spans="1:17">
      <c r="A297" t="s">
        <v>3222</v>
      </c>
      <c r="B297" t="s">
        <v>2050</v>
      </c>
      <c r="C297" t="s">
        <v>2348</v>
      </c>
      <c r="D297" s="107" t="s">
        <v>3259</v>
      </c>
      <c r="E297" t="s">
        <v>3173</v>
      </c>
      <c r="F297" t="s">
        <v>348</v>
      </c>
      <c r="G297" s="107" t="s">
        <v>3259</v>
      </c>
      <c r="H297" s="57">
        <v>5.54</v>
      </c>
      <c r="I297" t="s">
        <v>660</v>
      </c>
      <c r="J297" t="s">
        <v>98</v>
      </c>
      <c r="K297" s="58">
        <v>4.4999999999999998E-2</v>
      </c>
      <c r="L297" s="58">
        <v>9.0700000000000003E-2</v>
      </c>
      <c r="M297" s="57">
        <v>9.1999999999999993</v>
      </c>
      <c r="N297" s="57">
        <v>87.13</v>
      </c>
      <c r="O297" s="57">
        <v>8.0159600000000008E-3</v>
      </c>
      <c r="P297" s="58">
        <v>2.9999999999999997E-4</v>
      </c>
      <c r="Q297" s="58">
        <v>0</v>
      </c>
    </row>
    <row r="298" spans="1:17">
      <c r="A298" s="76" t="s">
        <v>2363</v>
      </c>
      <c r="B298" s="108" t="s">
        <v>3259</v>
      </c>
      <c r="C298" s="108" t="s">
        <v>3259</v>
      </c>
      <c r="D298" s="109" t="s">
        <v>3259</v>
      </c>
      <c r="E298" s="109" t="s">
        <v>3259</v>
      </c>
      <c r="F298" s="109" t="s">
        <v>3259</v>
      </c>
      <c r="G298" s="109" t="s">
        <v>3259</v>
      </c>
      <c r="H298" s="77">
        <v>0</v>
      </c>
      <c r="I298" s="109" t="s">
        <v>3259</v>
      </c>
      <c r="J298" s="109" t="s">
        <v>3259</v>
      </c>
      <c r="K298" s="109" t="s">
        <v>3259</v>
      </c>
      <c r="L298" s="78">
        <v>0</v>
      </c>
      <c r="M298" s="77">
        <v>0</v>
      </c>
      <c r="N298" s="109" t="s">
        <v>3259</v>
      </c>
      <c r="O298" s="77">
        <v>0</v>
      </c>
      <c r="P298" s="78">
        <v>0</v>
      </c>
      <c r="Q298" s="78">
        <v>0</v>
      </c>
    </row>
    <row r="299" spans="1:17">
      <c r="A299" t="s">
        <v>177</v>
      </c>
      <c r="B299" s="108" t="s">
        <v>3259</v>
      </c>
      <c r="C299" t="s">
        <v>177</v>
      </c>
      <c r="D299" s="109" t="s">
        <v>3259</v>
      </c>
      <c r="E299" t="s">
        <v>177</v>
      </c>
      <c r="F299" s="109" t="s">
        <v>3259</v>
      </c>
      <c r="G299" s="109" t="s">
        <v>3259</v>
      </c>
      <c r="H299" s="57">
        <v>0</v>
      </c>
      <c r="I299" t="s">
        <v>177</v>
      </c>
      <c r="J299" t="s">
        <v>177</v>
      </c>
      <c r="K299" s="58">
        <v>0</v>
      </c>
      <c r="L299" s="58">
        <v>0</v>
      </c>
      <c r="M299" s="57">
        <v>0</v>
      </c>
      <c r="N299" s="57">
        <v>0</v>
      </c>
      <c r="O299" s="57">
        <v>0</v>
      </c>
      <c r="P299" s="58">
        <v>0</v>
      </c>
      <c r="Q299" s="58">
        <v>0</v>
      </c>
    </row>
    <row r="300" spans="1:17">
      <c r="A300" s="76" t="s">
        <v>2364</v>
      </c>
      <c r="B300" s="108" t="s">
        <v>3259</v>
      </c>
      <c r="C300" s="108" t="s">
        <v>3259</v>
      </c>
      <c r="D300" s="109" t="s">
        <v>3259</v>
      </c>
      <c r="E300" s="109" t="s">
        <v>3259</v>
      </c>
      <c r="F300" s="109" t="s">
        <v>3259</v>
      </c>
      <c r="G300" s="109" t="s">
        <v>3259</v>
      </c>
      <c r="H300" s="77">
        <v>0</v>
      </c>
      <c r="I300" s="109" t="s">
        <v>3259</v>
      </c>
      <c r="J300" s="109" t="s">
        <v>3259</v>
      </c>
      <c r="K300" s="109" t="s">
        <v>3259</v>
      </c>
      <c r="L300" s="78">
        <v>0</v>
      </c>
      <c r="M300" s="77">
        <v>0</v>
      </c>
      <c r="N300" s="109" t="s">
        <v>3259</v>
      </c>
      <c r="O300" s="77">
        <v>0</v>
      </c>
      <c r="P300" s="78">
        <v>0</v>
      </c>
      <c r="Q300" s="78">
        <v>0</v>
      </c>
    </row>
    <row r="301" spans="1:17">
      <c r="A301" s="76" t="s">
        <v>2365</v>
      </c>
      <c r="B301" s="108" t="s">
        <v>3259</v>
      </c>
      <c r="C301" s="108" t="s">
        <v>3259</v>
      </c>
      <c r="D301" s="109" t="s">
        <v>3259</v>
      </c>
      <c r="E301" s="109" t="s">
        <v>3259</v>
      </c>
      <c r="F301" s="109" t="s">
        <v>3259</v>
      </c>
      <c r="G301" s="109" t="s">
        <v>3259</v>
      </c>
      <c r="H301" s="77">
        <v>0</v>
      </c>
      <c r="I301" s="109" t="s">
        <v>3259</v>
      </c>
      <c r="J301" s="109" t="s">
        <v>3259</v>
      </c>
      <c r="K301" s="109" t="s">
        <v>3259</v>
      </c>
      <c r="L301" s="78">
        <v>0</v>
      </c>
      <c r="M301" s="77">
        <v>0</v>
      </c>
      <c r="N301" s="109" t="s">
        <v>3259</v>
      </c>
      <c r="O301" s="77">
        <v>0</v>
      </c>
      <c r="P301" s="78">
        <v>0</v>
      </c>
      <c r="Q301" s="78">
        <v>0</v>
      </c>
    </row>
    <row r="302" spans="1:17">
      <c r="A302" t="s">
        <v>177</v>
      </c>
      <c r="B302" s="108" t="s">
        <v>3259</v>
      </c>
      <c r="C302" t="s">
        <v>177</v>
      </c>
      <c r="D302" s="109" t="s">
        <v>3259</v>
      </c>
      <c r="E302" t="s">
        <v>177</v>
      </c>
      <c r="F302" s="109" t="s">
        <v>3259</v>
      </c>
      <c r="G302" s="109" t="s">
        <v>3259</v>
      </c>
      <c r="H302" s="57">
        <v>0</v>
      </c>
      <c r="I302" t="s">
        <v>177</v>
      </c>
      <c r="J302" t="s">
        <v>177</v>
      </c>
      <c r="K302" s="58">
        <v>0</v>
      </c>
      <c r="L302" s="58">
        <v>0</v>
      </c>
      <c r="M302" s="57">
        <v>0</v>
      </c>
      <c r="N302" s="57">
        <v>0</v>
      </c>
      <c r="O302" s="57">
        <v>0</v>
      </c>
      <c r="P302" s="58">
        <v>0</v>
      </c>
      <c r="Q302" s="58">
        <v>0</v>
      </c>
    </row>
    <row r="303" spans="1:17">
      <c r="A303" s="76" t="s">
        <v>2366</v>
      </c>
      <c r="B303" s="108" t="s">
        <v>3259</v>
      </c>
      <c r="C303" s="108" t="s">
        <v>3259</v>
      </c>
      <c r="D303" s="109" t="s">
        <v>3259</v>
      </c>
      <c r="E303" s="109" t="s">
        <v>3259</v>
      </c>
      <c r="F303" s="109" t="s">
        <v>3259</v>
      </c>
      <c r="G303" s="109" t="s">
        <v>3259</v>
      </c>
      <c r="H303" s="77">
        <v>0</v>
      </c>
      <c r="I303" s="109" t="s">
        <v>3259</v>
      </c>
      <c r="J303" s="109" t="s">
        <v>3259</v>
      </c>
      <c r="K303" s="109" t="s">
        <v>3259</v>
      </c>
      <c r="L303" s="78">
        <v>0</v>
      </c>
      <c r="M303" s="77">
        <v>0</v>
      </c>
      <c r="N303" s="109" t="s">
        <v>3259</v>
      </c>
      <c r="O303" s="77">
        <v>0</v>
      </c>
      <c r="P303" s="78">
        <v>0</v>
      </c>
      <c r="Q303" s="78">
        <v>0</v>
      </c>
    </row>
    <row r="304" spans="1:17">
      <c r="A304" t="s">
        <v>177</v>
      </c>
      <c r="B304" s="108" t="s">
        <v>3259</v>
      </c>
      <c r="C304" t="s">
        <v>177</v>
      </c>
      <c r="D304" s="109" t="s">
        <v>3259</v>
      </c>
      <c r="E304" t="s">
        <v>177</v>
      </c>
      <c r="F304" s="109" t="s">
        <v>3259</v>
      </c>
      <c r="G304" s="109" t="s">
        <v>3259</v>
      </c>
      <c r="H304" s="57">
        <v>0</v>
      </c>
      <c r="I304" t="s">
        <v>177</v>
      </c>
      <c r="J304" t="s">
        <v>177</v>
      </c>
      <c r="K304" s="58">
        <v>0</v>
      </c>
      <c r="L304" s="58">
        <v>0</v>
      </c>
      <c r="M304" s="57">
        <v>0</v>
      </c>
      <c r="N304" s="57">
        <v>0</v>
      </c>
      <c r="O304" s="57">
        <v>0</v>
      </c>
      <c r="P304" s="58">
        <v>0</v>
      </c>
      <c r="Q304" s="58">
        <v>0</v>
      </c>
    </row>
    <row r="305" spans="1:17">
      <c r="A305" s="76" t="s">
        <v>2367</v>
      </c>
      <c r="B305" s="108" t="s">
        <v>3259</v>
      </c>
      <c r="C305" s="108" t="s">
        <v>3259</v>
      </c>
      <c r="D305" s="109" t="s">
        <v>3259</v>
      </c>
      <c r="E305" s="109" t="s">
        <v>3259</v>
      </c>
      <c r="F305" s="109" t="s">
        <v>3259</v>
      </c>
      <c r="G305" s="109" t="s">
        <v>3259</v>
      </c>
      <c r="H305" s="77">
        <v>0</v>
      </c>
      <c r="I305" s="109" t="s">
        <v>3259</v>
      </c>
      <c r="J305" s="109" t="s">
        <v>3259</v>
      </c>
      <c r="K305" s="109" t="s">
        <v>3259</v>
      </c>
      <c r="L305" s="78">
        <v>0</v>
      </c>
      <c r="M305" s="77">
        <v>0</v>
      </c>
      <c r="N305" s="109" t="s">
        <v>3259</v>
      </c>
      <c r="O305" s="77">
        <v>0</v>
      </c>
      <c r="P305" s="78">
        <v>0</v>
      </c>
      <c r="Q305" s="78">
        <v>0</v>
      </c>
    </row>
    <row r="306" spans="1:17">
      <c r="A306" t="s">
        <v>177</v>
      </c>
      <c r="B306" s="108" t="s">
        <v>3259</v>
      </c>
      <c r="C306" t="s">
        <v>177</v>
      </c>
      <c r="D306" s="109" t="s">
        <v>3259</v>
      </c>
      <c r="E306" t="s">
        <v>177</v>
      </c>
      <c r="F306" s="109" t="s">
        <v>3259</v>
      </c>
      <c r="G306" s="109" t="s">
        <v>3259</v>
      </c>
      <c r="H306" s="57">
        <v>0</v>
      </c>
      <c r="I306" t="s">
        <v>177</v>
      </c>
      <c r="J306" t="s">
        <v>177</v>
      </c>
      <c r="K306" s="58">
        <v>0</v>
      </c>
      <c r="L306" s="58">
        <v>0</v>
      </c>
      <c r="M306" s="57">
        <v>0</v>
      </c>
      <c r="N306" s="57">
        <v>0</v>
      </c>
      <c r="O306" s="57">
        <v>0</v>
      </c>
      <c r="P306" s="58">
        <v>0</v>
      </c>
      <c r="Q306" s="58">
        <v>0</v>
      </c>
    </row>
    <row r="307" spans="1:17">
      <c r="A307" s="76" t="s">
        <v>2368</v>
      </c>
      <c r="B307" s="108" t="s">
        <v>3259</v>
      </c>
      <c r="C307" s="108" t="s">
        <v>3259</v>
      </c>
      <c r="D307" s="109" t="s">
        <v>3259</v>
      </c>
      <c r="E307" s="109" t="s">
        <v>3259</v>
      </c>
      <c r="F307" s="109" t="s">
        <v>3259</v>
      </c>
      <c r="G307" s="109" t="s">
        <v>3259</v>
      </c>
      <c r="H307" s="77">
        <v>0</v>
      </c>
      <c r="I307" s="109" t="s">
        <v>3259</v>
      </c>
      <c r="J307" s="109" t="s">
        <v>3259</v>
      </c>
      <c r="K307" s="109" t="s">
        <v>3259</v>
      </c>
      <c r="L307" s="78">
        <v>0</v>
      </c>
      <c r="M307" s="77">
        <v>0</v>
      </c>
      <c r="N307" s="109" t="s">
        <v>3259</v>
      </c>
      <c r="O307" s="77">
        <v>0</v>
      </c>
      <c r="P307" s="78">
        <v>0</v>
      </c>
      <c r="Q307" s="78">
        <v>0</v>
      </c>
    </row>
    <row r="308" spans="1:17">
      <c r="A308" t="s">
        <v>177</v>
      </c>
      <c r="B308" s="108" t="s">
        <v>3259</v>
      </c>
      <c r="C308" t="s">
        <v>177</v>
      </c>
      <c r="D308" s="109" t="s">
        <v>3259</v>
      </c>
      <c r="E308" t="s">
        <v>177</v>
      </c>
      <c r="F308" s="109" t="s">
        <v>3259</v>
      </c>
      <c r="G308" s="109" t="s">
        <v>3259</v>
      </c>
      <c r="H308" s="57">
        <v>0</v>
      </c>
      <c r="I308" t="s">
        <v>177</v>
      </c>
      <c r="J308" t="s">
        <v>177</v>
      </c>
      <c r="K308" s="58">
        <v>0</v>
      </c>
      <c r="L308" s="58">
        <v>0</v>
      </c>
      <c r="M308" s="57">
        <v>0</v>
      </c>
      <c r="N308" s="57">
        <v>0</v>
      </c>
      <c r="O308" s="57">
        <v>0</v>
      </c>
      <c r="P308" s="58">
        <v>0</v>
      </c>
      <c r="Q308" s="58">
        <v>0</v>
      </c>
    </row>
    <row r="309" spans="1:17">
      <c r="A309" s="76" t="s">
        <v>183</v>
      </c>
      <c r="B309" s="108" t="s">
        <v>3259</v>
      </c>
      <c r="C309" s="108" t="s">
        <v>3259</v>
      </c>
      <c r="D309" s="109" t="s">
        <v>3259</v>
      </c>
      <c r="E309" s="109" t="s">
        <v>3259</v>
      </c>
      <c r="F309" s="109" t="s">
        <v>3259</v>
      </c>
      <c r="G309" s="109" t="s">
        <v>3259</v>
      </c>
      <c r="H309" s="77">
        <v>1.93</v>
      </c>
      <c r="I309" s="109" t="s">
        <v>3259</v>
      </c>
      <c r="J309" s="109" t="s">
        <v>3259</v>
      </c>
      <c r="K309" s="109" t="s">
        <v>3259</v>
      </c>
      <c r="L309" s="78">
        <v>6.9500000000000006E-2</v>
      </c>
      <c r="M309" s="77">
        <v>3515.01</v>
      </c>
      <c r="N309" s="109" t="s">
        <v>3259</v>
      </c>
      <c r="O309" s="77">
        <v>8.0082748489729099</v>
      </c>
      <c r="P309" s="78">
        <v>0.30790000000000001</v>
      </c>
      <c r="Q309" s="78">
        <v>1E-4</v>
      </c>
    </row>
    <row r="310" spans="1:17">
      <c r="A310" s="76" t="s">
        <v>2369</v>
      </c>
      <c r="B310" s="108" t="s">
        <v>3259</v>
      </c>
      <c r="C310" s="108" t="s">
        <v>3259</v>
      </c>
      <c r="D310" s="109" t="s">
        <v>3259</v>
      </c>
      <c r="E310" s="109" t="s">
        <v>3259</v>
      </c>
      <c r="F310" s="109" t="s">
        <v>3259</v>
      </c>
      <c r="G310" s="109" t="s">
        <v>3259</v>
      </c>
      <c r="H310" s="77">
        <v>0</v>
      </c>
      <c r="I310" s="109" t="s">
        <v>3259</v>
      </c>
      <c r="J310" s="109" t="s">
        <v>3259</v>
      </c>
      <c r="K310" s="109" t="s">
        <v>3259</v>
      </c>
      <c r="L310" s="78">
        <v>0</v>
      </c>
      <c r="M310" s="77">
        <v>0</v>
      </c>
      <c r="N310" s="109" t="s">
        <v>3259</v>
      </c>
      <c r="O310" s="77">
        <v>0</v>
      </c>
      <c r="P310" s="78">
        <v>0</v>
      </c>
      <c r="Q310" s="78">
        <v>0</v>
      </c>
    </row>
    <row r="311" spans="1:17">
      <c r="A311" t="s">
        <v>177</v>
      </c>
      <c r="B311" s="108" t="s">
        <v>3259</v>
      </c>
      <c r="C311" t="s">
        <v>177</v>
      </c>
      <c r="D311" s="109" t="s">
        <v>3259</v>
      </c>
      <c r="E311" t="s">
        <v>177</v>
      </c>
      <c r="F311" s="109" t="s">
        <v>3259</v>
      </c>
      <c r="G311" s="109" t="s">
        <v>3259</v>
      </c>
      <c r="H311" s="57">
        <v>0</v>
      </c>
      <c r="I311" t="s">
        <v>177</v>
      </c>
      <c r="J311" t="s">
        <v>177</v>
      </c>
      <c r="K311" s="58">
        <v>0</v>
      </c>
      <c r="L311" s="58">
        <v>0</v>
      </c>
      <c r="M311" s="57">
        <v>0</v>
      </c>
      <c r="N311" s="57">
        <v>0</v>
      </c>
      <c r="O311" s="57">
        <v>0</v>
      </c>
      <c r="P311" s="58">
        <v>0</v>
      </c>
      <c r="Q311" s="58">
        <v>0</v>
      </c>
    </row>
    <row r="312" spans="1:17">
      <c r="A312" s="76" t="s">
        <v>2048</v>
      </c>
      <c r="B312" s="108" t="s">
        <v>3259</v>
      </c>
      <c r="C312" s="108" t="s">
        <v>3259</v>
      </c>
      <c r="D312" s="109" t="s">
        <v>3259</v>
      </c>
      <c r="E312" s="109" t="s">
        <v>3259</v>
      </c>
      <c r="F312" s="109" t="s">
        <v>3259</v>
      </c>
      <c r="G312" s="109" t="s">
        <v>3259</v>
      </c>
      <c r="H312" s="77">
        <v>0</v>
      </c>
      <c r="I312" s="109" t="s">
        <v>3259</v>
      </c>
      <c r="J312" s="109" t="s">
        <v>3259</v>
      </c>
      <c r="K312" s="109" t="s">
        <v>3259</v>
      </c>
      <c r="L312" s="78">
        <v>0</v>
      </c>
      <c r="M312" s="77">
        <v>0</v>
      </c>
      <c r="N312" s="109" t="s">
        <v>3259</v>
      </c>
      <c r="O312" s="77">
        <v>0</v>
      </c>
      <c r="P312" s="78">
        <v>0</v>
      </c>
      <c r="Q312" s="78">
        <v>0</v>
      </c>
    </row>
    <row r="313" spans="1:17">
      <c r="A313" t="s">
        <v>177</v>
      </c>
      <c r="B313" s="108" t="s">
        <v>3259</v>
      </c>
      <c r="C313" t="s">
        <v>177</v>
      </c>
      <c r="D313" s="109" t="s">
        <v>3259</v>
      </c>
      <c r="E313" t="s">
        <v>177</v>
      </c>
      <c r="F313" s="109" t="s">
        <v>3259</v>
      </c>
      <c r="G313" s="109" t="s">
        <v>3259</v>
      </c>
      <c r="H313" s="57">
        <v>0</v>
      </c>
      <c r="I313" t="s">
        <v>177</v>
      </c>
      <c r="J313" t="s">
        <v>177</v>
      </c>
      <c r="K313" s="58">
        <v>0</v>
      </c>
      <c r="L313" s="58">
        <v>0</v>
      </c>
      <c r="M313" s="57">
        <v>0</v>
      </c>
      <c r="N313" s="57">
        <v>0</v>
      </c>
      <c r="O313" s="57">
        <v>0</v>
      </c>
      <c r="P313" s="58">
        <v>0</v>
      </c>
      <c r="Q313" s="58">
        <v>0</v>
      </c>
    </row>
    <row r="314" spans="1:17">
      <c r="A314" s="76" t="s">
        <v>2049</v>
      </c>
      <c r="B314" s="108" t="s">
        <v>3259</v>
      </c>
      <c r="C314" s="108" t="s">
        <v>3259</v>
      </c>
      <c r="D314" s="109" t="s">
        <v>3259</v>
      </c>
      <c r="E314" s="109" t="s">
        <v>3259</v>
      </c>
      <c r="F314" s="109" t="s">
        <v>3259</v>
      </c>
      <c r="G314" s="109" t="s">
        <v>3259</v>
      </c>
      <c r="H314" s="77">
        <v>1.93</v>
      </c>
      <c r="I314" s="109" t="s">
        <v>3259</v>
      </c>
      <c r="J314" s="109" t="s">
        <v>3259</v>
      </c>
      <c r="K314" s="109" t="s">
        <v>3259</v>
      </c>
      <c r="L314" s="78">
        <v>6.9500000000000006E-2</v>
      </c>
      <c r="M314" s="77">
        <v>3515.01</v>
      </c>
      <c r="N314" s="109" t="s">
        <v>3259</v>
      </c>
      <c r="O314" s="77">
        <v>8.0082748489729099</v>
      </c>
      <c r="P314" s="78">
        <v>0.30790000000000001</v>
      </c>
      <c r="Q314" s="78">
        <v>1E-4</v>
      </c>
    </row>
    <row r="315" spans="1:17">
      <c r="A315" s="66" t="s">
        <v>3257</v>
      </c>
      <c r="B315" t="s">
        <v>2008</v>
      </c>
      <c r="C315" t="s">
        <v>2371</v>
      </c>
      <c r="D315" s="107" t="s">
        <v>3259</v>
      </c>
      <c r="E315" t="s">
        <v>456</v>
      </c>
      <c r="F315" t="s">
        <v>404</v>
      </c>
      <c r="G315" t="s">
        <v>175</v>
      </c>
      <c r="H315" s="57">
        <v>3.33</v>
      </c>
      <c r="I315" t="s">
        <v>660</v>
      </c>
      <c r="J315" t="s">
        <v>100</v>
      </c>
      <c r="K315" s="58">
        <v>4.8000000000000001E-2</v>
      </c>
      <c r="L315" s="58">
        <v>6.0100000000000001E-2</v>
      </c>
      <c r="M315" s="57">
        <v>119.82</v>
      </c>
      <c r="N315" s="57">
        <v>97.74</v>
      </c>
      <c r="O315" s="57">
        <v>0.42476547063600001</v>
      </c>
      <c r="P315" s="58">
        <v>1.6299999999999999E-2</v>
      </c>
      <c r="Q315" s="58">
        <v>0</v>
      </c>
    </row>
    <row r="316" spans="1:17">
      <c r="A316" s="66" t="s">
        <v>3257</v>
      </c>
      <c r="B316" t="s">
        <v>2008</v>
      </c>
      <c r="C316" t="s">
        <v>2370</v>
      </c>
      <c r="D316" s="107" t="s">
        <v>3259</v>
      </c>
      <c r="E316" t="s">
        <v>456</v>
      </c>
      <c r="F316" t="s">
        <v>404</v>
      </c>
      <c r="G316" t="s">
        <v>175</v>
      </c>
      <c r="H316" s="57">
        <v>3.33</v>
      </c>
      <c r="I316" t="s">
        <v>660</v>
      </c>
      <c r="J316" t="s">
        <v>100</v>
      </c>
      <c r="K316" s="58">
        <v>4.5999999999999999E-2</v>
      </c>
      <c r="L316" s="58">
        <v>6.4399999999999999E-2</v>
      </c>
      <c r="M316" s="57">
        <v>59.76</v>
      </c>
      <c r="N316" s="57">
        <v>95.72</v>
      </c>
      <c r="O316" s="57">
        <v>0.207472640544</v>
      </c>
      <c r="P316" s="58">
        <v>8.0000000000000002E-3</v>
      </c>
      <c r="Q316" s="58">
        <v>0</v>
      </c>
    </row>
    <row r="317" spans="1:17">
      <c r="A317" s="66" t="s">
        <v>3257</v>
      </c>
      <c r="B317" t="s">
        <v>2008</v>
      </c>
      <c r="C317" t="s">
        <v>2372</v>
      </c>
      <c r="D317" s="107" t="s">
        <v>3259</v>
      </c>
      <c r="E317" t="s">
        <v>456</v>
      </c>
      <c r="F317" t="s">
        <v>404</v>
      </c>
      <c r="G317" t="s">
        <v>175</v>
      </c>
      <c r="H317" s="57">
        <v>3.26</v>
      </c>
      <c r="I317" t="s">
        <v>660</v>
      </c>
      <c r="J317" t="s">
        <v>100</v>
      </c>
      <c r="K317" s="58">
        <v>5.4399999999999997E-2</v>
      </c>
      <c r="L317" s="58">
        <v>7.5999999999999998E-2</v>
      </c>
      <c r="M317" s="57">
        <v>60.72</v>
      </c>
      <c r="N317" s="57">
        <v>95.24</v>
      </c>
      <c r="O317" s="57">
        <v>0.209748423456</v>
      </c>
      <c r="P317" s="58">
        <v>8.0999999999999996E-3</v>
      </c>
      <c r="Q317" s="58">
        <v>0</v>
      </c>
    </row>
    <row r="318" spans="1:17">
      <c r="A318" t="s">
        <v>3223</v>
      </c>
      <c r="B318" t="s">
        <v>2050</v>
      </c>
      <c r="C318" t="s">
        <v>2386</v>
      </c>
      <c r="D318" s="107" t="s">
        <v>3259</v>
      </c>
      <c r="E318" t="s">
        <v>2084</v>
      </c>
      <c r="F318" t="s">
        <v>2387</v>
      </c>
      <c r="G318" t="s">
        <v>1970</v>
      </c>
      <c r="H318" s="57">
        <v>0.23</v>
      </c>
      <c r="I318" t="s">
        <v>945</v>
      </c>
      <c r="J318" t="s">
        <v>100</v>
      </c>
      <c r="K318" s="58">
        <v>7.9699999999999993E-2</v>
      </c>
      <c r="L318" s="58">
        <v>8.8599999999999998E-2</v>
      </c>
      <c r="M318" s="57">
        <v>47.49</v>
      </c>
      <c r="N318" s="57">
        <v>100.14</v>
      </c>
      <c r="O318" s="57">
        <v>0.17248737472199999</v>
      </c>
      <c r="P318" s="58">
        <v>6.6E-3</v>
      </c>
      <c r="Q318" s="58">
        <v>0</v>
      </c>
    </row>
    <row r="319" spans="1:17">
      <c r="A319" t="s">
        <v>3223</v>
      </c>
      <c r="B319" t="s">
        <v>2050</v>
      </c>
      <c r="C319" t="s">
        <v>2388</v>
      </c>
      <c r="D319" s="107" t="s">
        <v>3259</v>
      </c>
      <c r="E319" t="s">
        <v>2084</v>
      </c>
      <c r="F319" t="s">
        <v>2389</v>
      </c>
      <c r="G319" t="s">
        <v>1970</v>
      </c>
      <c r="H319" s="57">
        <v>0.23</v>
      </c>
      <c r="I319" t="s">
        <v>945</v>
      </c>
      <c r="J319" t="s">
        <v>100</v>
      </c>
      <c r="K319" s="58">
        <v>7.9699999999999993E-2</v>
      </c>
      <c r="L319" s="58">
        <v>8.8599999999999998E-2</v>
      </c>
      <c r="M319" s="57">
        <v>0.13</v>
      </c>
      <c r="N319" s="57">
        <v>103.45198610958899</v>
      </c>
      <c r="O319" s="57">
        <v>4.87786459705323E-4</v>
      </c>
      <c r="P319" s="58">
        <v>0</v>
      </c>
      <c r="Q319" s="58">
        <v>0</v>
      </c>
    </row>
    <row r="320" spans="1:17">
      <c r="A320" t="s">
        <v>3223</v>
      </c>
      <c r="B320" t="s">
        <v>2050</v>
      </c>
      <c r="C320" t="s">
        <v>2390</v>
      </c>
      <c r="D320" s="107" t="s">
        <v>3259</v>
      </c>
      <c r="E320" t="s">
        <v>2084</v>
      </c>
      <c r="F320" t="s">
        <v>232</v>
      </c>
      <c r="G320" t="s">
        <v>1970</v>
      </c>
      <c r="H320" s="57">
        <v>0.23</v>
      </c>
      <c r="I320" t="s">
        <v>945</v>
      </c>
      <c r="J320" t="s">
        <v>100</v>
      </c>
      <c r="K320" s="58">
        <v>7.9699999999999993E-2</v>
      </c>
      <c r="L320" s="58">
        <v>8.8599999999999998E-2</v>
      </c>
      <c r="M320" s="57">
        <v>0.18</v>
      </c>
      <c r="N320" s="57">
        <v>100.14</v>
      </c>
      <c r="O320" s="57">
        <v>6.5377400399999996E-4</v>
      </c>
      <c r="P320" s="58">
        <v>0</v>
      </c>
      <c r="Q320" s="58">
        <v>0</v>
      </c>
    </row>
    <row r="321" spans="1:17">
      <c r="A321" t="s">
        <v>3223</v>
      </c>
      <c r="B321" t="s">
        <v>2050</v>
      </c>
      <c r="C321" t="s">
        <v>2391</v>
      </c>
      <c r="D321" s="107" t="s">
        <v>3259</v>
      </c>
      <c r="E321" t="s">
        <v>2084</v>
      </c>
      <c r="F321" t="s">
        <v>2392</v>
      </c>
      <c r="G321" t="s">
        <v>1970</v>
      </c>
      <c r="H321" s="57">
        <v>0.23</v>
      </c>
      <c r="I321" t="s">
        <v>945</v>
      </c>
      <c r="J321" t="s">
        <v>100</v>
      </c>
      <c r="K321" s="58">
        <v>7.9600000000000004E-2</v>
      </c>
      <c r="L321" s="58">
        <v>8.8599999999999998E-2</v>
      </c>
      <c r="M321" s="57">
        <v>0.09</v>
      </c>
      <c r="N321" s="57">
        <v>100.14</v>
      </c>
      <c r="O321" s="57">
        <v>3.2688700199999998E-4</v>
      </c>
      <c r="P321" s="58">
        <v>0</v>
      </c>
      <c r="Q321" s="58">
        <v>0</v>
      </c>
    </row>
    <row r="322" spans="1:17">
      <c r="A322" t="s">
        <v>3223</v>
      </c>
      <c r="B322" t="s">
        <v>2050</v>
      </c>
      <c r="C322" t="s">
        <v>2393</v>
      </c>
      <c r="D322" s="107" t="s">
        <v>3259</v>
      </c>
      <c r="E322" t="s">
        <v>2084</v>
      </c>
      <c r="F322" t="s">
        <v>2394</v>
      </c>
      <c r="G322" t="s">
        <v>1970</v>
      </c>
      <c r="H322" s="57">
        <v>0.23</v>
      </c>
      <c r="I322" t="s">
        <v>945</v>
      </c>
      <c r="J322" t="s">
        <v>100</v>
      </c>
      <c r="K322" s="58">
        <v>7.9699999999999993E-2</v>
      </c>
      <c r="L322" s="58">
        <v>8.8599999999999998E-2</v>
      </c>
      <c r="M322" s="57">
        <v>0.34</v>
      </c>
      <c r="N322" s="57">
        <v>100.14</v>
      </c>
      <c r="O322" s="57">
        <v>1.234906452E-3</v>
      </c>
      <c r="P322" s="58">
        <v>0</v>
      </c>
      <c r="Q322" s="58">
        <v>0</v>
      </c>
    </row>
    <row r="323" spans="1:17">
      <c r="A323" t="s">
        <v>3223</v>
      </c>
      <c r="B323" t="s">
        <v>2050</v>
      </c>
      <c r="C323" t="s">
        <v>2395</v>
      </c>
      <c r="D323" s="107" t="s">
        <v>3259</v>
      </c>
      <c r="E323" t="s">
        <v>2084</v>
      </c>
      <c r="F323" t="s">
        <v>243</v>
      </c>
      <c r="G323" t="s">
        <v>1970</v>
      </c>
      <c r="H323" s="57">
        <v>0.23</v>
      </c>
      <c r="I323" t="s">
        <v>945</v>
      </c>
      <c r="J323" t="s">
        <v>100</v>
      </c>
      <c r="K323" s="58">
        <v>7.9699999999999993E-2</v>
      </c>
      <c r="L323" s="58">
        <v>8.8599999999999998E-2</v>
      </c>
      <c r="M323" s="57">
        <v>0.19</v>
      </c>
      <c r="N323" s="57">
        <v>100.14</v>
      </c>
      <c r="O323" s="57">
        <v>6.9009478199999995E-4</v>
      </c>
      <c r="P323" s="58">
        <v>0</v>
      </c>
      <c r="Q323" s="58">
        <v>0</v>
      </c>
    </row>
    <row r="324" spans="1:17">
      <c r="A324" t="s">
        <v>3223</v>
      </c>
      <c r="B324" t="s">
        <v>2050</v>
      </c>
      <c r="C324" t="s">
        <v>2396</v>
      </c>
      <c r="D324" s="107" t="s">
        <v>3259</v>
      </c>
      <c r="E324" t="s">
        <v>2084</v>
      </c>
      <c r="F324" t="s">
        <v>246</v>
      </c>
      <c r="G324" t="s">
        <v>1970</v>
      </c>
      <c r="H324" s="57">
        <v>0.23</v>
      </c>
      <c r="I324" t="s">
        <v>945</v>
      </c>
      <c r="J324" t="s">
        <v>100</v>
      </c>
      <c r="K324" s="58">
        <v>7.9699999999999993E-2</v>
      </c>
      <c r="L324" s="58">
        <v>8.8599999999999998E-2</v>
      </c>
      <c r="M324" s="57">
        <v>0.14000000000000001</v>
      </c>
      <c r="N324" s="57">
        <v>100.14</v>
      </c>
      <c r="O324" s="57">
        <v>5.0849089200000002E-4</v>
      </c>
      <c r="P324" s="58">
        <v>0</v>
      </c>
      <c r="Q324" s="58">
        <v>0</v>
      </c>
    </row>
    <row r="325" spans="1:17">
      <c r="A325" t="s">
        <v>3223</v>
      </c>
      <c r="B325" t="s">
        <v>2050</v>
      </c>
      <c r="C325" t="s">
        <v>2397</v>
      </c>
      <c r="D325" s="107" t="s">
        <v>3259</v>
      </c>
      <c r="E325" t="s">
        <v>2084</v>
      </c>
      <c r="F325" t="s">
        <v>2398</v>
      </c>
      <c r="G325" t="s">
        <v>1970</v>
      </c>
      <c r="H325" s="57">
        <v>0.23</v>
      </c>
      <c r="I325" t="s">
        <v>945</v>
      </c>
      <c r="J325" t="s">
        <v>100</v>
      </c>
      <c r="K325" s="58">
        <v>7.9699999999999993E-2</v>
      </c>
      <c r="L325" s="58">
        <v>8.8599999999999998E-2</v>
      </c>
      <c r="M325" s="57">
        <v>0.36</v>
      </c>
      <c r="N325" s="57">
        <v>100.14</v>
      </c>
      <c r="O325" s="57">
        <v>1.3075480079999999E-3</v>
      </c>
      <c r="P325" s="58">
        <v>1E-4</v>
      </c>
      <c r="Q325" s="58">
        <v>0</v>
      </c>
    </row>
    <row r="326" spans="1:17">
      <c r="A326" t="s">
        <v>3223</v>
      </c>
      <c r="B326" t="s">
        <v>2050</v>
      </c>
      <c r="C326" t="s">
        <v>2399</v>
      </c>
      <c r="D326" s="107" t="s">
        <v>3259</v>
      </c>
      <c r="E326" t="s">
        <v>2084</v>
      </c>
      <c r="F326" t="s">
        <v>238</v>
      </c>
      <c r="G326" t="s">
        <v>1970</v>
      </c>
      <c r="H326" s="57">
        <v>0.23</v>
      </c>
      <c r="I326" t="s">
        <v>945</v>
      </c>
      <c r="J326" t="s">
        <v>100</v>
      </c>
      <c r="K326" s="58">
        <v>7.9699999999999993E-2</v>
      </c>
      <c r="L326" s="58">
        <v>8.8599999999999998E-2</v>
      </c>
      <c r="M326" s="57">
        <v>0.18</v>
      </c>
      <c r="N326" s="57">
        <v>100.14</v>
      </c>
      <c r="O326" s="57">
        <v>6.5377400399999996E-4</v>
      </c>
      <c r="P326" s="58">
        <v>0</v>
      </c>
      <c r="Q326" s="58">
        <v>0</v>
      </c>
    </row>
    <row r="327" spans="1:17">
      <c r="A327" t="s">
        <v>3223</v>
      </c>
      <c r="B327" t="s">
        <v>2050</v>
      </c>
      <c r="C327" t="s">
        <v>2400</v>
      </c>
      <c r="D327" s="107" t="s">
        <v>3259</v>
      </c>
      <c r="E327" t="s">
        <v>2084</v>
      </c>
      <c r="F327" t="s">
        <v>2401</v>
      </c>
      <c r="G327" t="s">
        <v>1970</v>
      </c>
      <c r="H327" s="57">
        <v>0.23</v>
      </c>
      <c r="I327" t="s">
        <v>945</v>
      </c>
      <c r="J327" t="s">
        <v>100</v>
      </c>
      <c r="K327" s="58">
        <v>7.9699999999999993E-2</v>
      </c>
      <c r="L327" s="58">
        <v>8.8599999999999998E-2</v>
      </c>
      <c r="M327" s="57">
        <v>0.18</v>
      </c>
      <c r="N327" s="57">
        <v>100.14</v>
      </c>
      <c r="O327" s="57">
        <v>6.5377400399999996E-4</v>
      </c>
      <c r="P327" s="58">
        <v>0</v>
      </c>
      <c r="Q327" s="58">
        <v>0</v>
      </c>
    </row>
    <row r="328" spans="1:17">
      <c r="A328" t="s">
        <v>3223</v>
      </c>
      <c r="B328" t="s">
        <v>2050</v>
      </c>
      <c r="C328" t="s">
        <v>2402</v>
      </c>
      <c r="D328" s="107" t="s">
        <v>3259</v>
      </c>
      <c r="E328" t="s">
        <v>2084</v>
      </c>
      <c r="F328" t="s">
        <v>2403</v>
      </c>
      <c r="G328" t="s">
        <v>1970</v>
      </c>
      <c r="H328" s="57">
        <v>0.23</v>
      </c>
      <c r="I328" t="s">
        <v>945</v>
      </c>
      <c r="J328" t="s">
        <v>100</v>
      </c>
      <c r="K328" s="58">
        <v>7.9699999999999993E-2</v>
      </c>
      <c r="L328" s="58">
        <v>8.8599999999999998E-2</v>
      </c>
      <c r="M328" s="57">
        <v>0.14000000000000001</v>
      </c>
      <c r="N328" s="57">
        <v>100.14</v>
      </c>
      <c r="O328" s="57">
        <v>5.0849089200000002E-4</v>
      </c>
      <c r="P328" s="58">
        <v>0</v>
      </c>
      <c r="Q328" s="58">
        <v>0</v>
      </c>
    </row>
    <row r="329" spans="1:17">
      <c r="A329" t="s">
        <v>3224</v>
      </c>
      <c r="B329" t="s">
        <v>2050</v>
      </c>
      <c r="C329" t="s">
        <v>2381</v>
      </c>
      <c r="D329" s="107" t="s">
        <v>3259</v>
      </c>
      <c r="E329" t="s">
        <v>2084</v>
      </c>
      <c r="F329" t="s">
        <v>355</v>
      </c>
      <c r="G329" t="s">
        <v>1970</v>
      </c>
      <c r="H329" s="57">
        <v>0.6</v>
      </c>
      <c r="I329" t="s">
        <v>1567</v>
      </c>
      <c r="J329" t="s">
        <v>171</v>
      </c>
      <c r="K329" s="58">
        <v>7.7299999999999994E-2</v>
      </c>
      <c r="L329" s="58">
        <v>7.9899999999999999E-2</v>
      </c>
      <c r="M329" s="57">
        <v>462.09</v>
      </c>
      <c r="N329" s="57">
        <v>101.35</v>
      </c>
      <c r="O329" s="57">
        <v>0.1666780117185</v>
      </c>
      <c r="P329" s="58">
        <v>6.4000000000000003E-3</v>
      </c>
      <c r="Q329" s="58">
        <v>0</v>
      </c>
    </row>
    <row r="330" spans="1:17">
      <c r="A330" t="s">
        <v>3224</v>
      </c>
      <c r="B330" t="s">
        <v>2050</v>
      </c>
      <c r="C330" t="s">
        <v>2382</v>
      </c>
      <c r="D330" s="107" t="s">
        <v>3259</v>
      </c>
      <c r="E330" t="s">
        <v>2084</v>
      </c>
      <c r="F330" t="s">
        <v>2289</v>
      </c>
      <c r="G330" t="s">
        <v>1970</v>
      </c>
      <c r="H330" s="57">
        <v>0.6</v>
      </c>
      <c r="I330" t="s">
        <v>1567</v>
      </c>
      <c r="J330" t="s">
        <v>169</v>
      </c>
      <c r="K330" s="58">
        <v>7.1199999999999999E-2</v>
      </c>
      <c r="L330" s="58">
        <v>6.9599999999999995E-2</v>
      </c>
      <c r="M330" s="57">
        <v>12.67</v>
      </c>
      <c r="N330" s="57">
        <v>101.43</v>
      </c>
      <c r="O330" s="57">
        <v>4.6611233487E-3</v>
      </c>
      <c r="P330" s="58">
        <v>2.0000000000000001E-4</v>
      </c>
      <c r="Q330" s="58">
        <v>0</v>
      </c>
    </row>
    <row r="331" spans="1:17">
      <c r="A331" t="s">
        <v>3224</v>
      </c>
      <c r="B331" t="s">
        <v>2050</v>
      </c>
      <c r="C331" t="s">
        <v>2383</v>
      </c>
      <c r="D331" s="107" t="s">
        <v>3259</v>
      </c>
      <c r="E331" t="s">
        <v>2084</v>
      </c>
      <c r="F331" t="s">
        <v>232</v>
      </c>
      <c r="G331" t="s">
        <v>1970</v>
      </c>
      <c r="H331" s="57">
        <v>0.6</v>
      </c>
      <c r="I331" t="s">
        <v>1567</v>
      </c>
      <c r="J331" t="s">
        <v>169</v>
      </c>
      <c r="K331" s="58">
        <v>7.1199999999999999E-2</v>
      </c>
      <c r="L331" s="58">
        <v>6.9599999999999995E-2</v>
      </c>
      <c r="M331" s="57">
        <v>4.9000000000000004</v>
      </c>
      <c r="N331" s="57">
        <v>101.43</v>
      </c>
      <c r="O331" s="57">
        <v>1.8026443889999999E-3</v>
      </c>
      <c r="P331" s="58">
        <v>1E-4</v>
      </c>
      <c r="Q331" s="58">
        <v>0</v>
      </c>
    </row>
    <row r="332" spans="1:17">
      <c r="A332" t="s">
        <v>3224</v>
      </c>
      <c r="B332" t="s">
        <v>2050</v>
      </c>
      <c r="C332" t="s">
        <v>2384</v>
      </c>
      <c r="D332" s="107" t="s">
        <v>3259</v>
      </c>
      <c r="E332" t="s">
        <v>2084</v>
      </c>
      <c r="F332" t="s">
        <v>243</v>
      </c>
      <c r="G332" t="s">
        <v>1970</v>
      </c>
      <c r="H332" s="57">
        <v>0.6</v>
      </c>
      <c r="I332" t="s">
        <v>1567</v>
      </c>
      <c r="J332" t="s">
        <v>169</v>
      </c>
      <c r="K332" s="58">
        <v>7.1199999999999999E-2</v>
      </c>
      <c r="L332" s="58">
        <v>6.9599999999999995E-2</v>
      </c>
      <c r="M332" s="57">
        <v>8.0500000000000007</v>
      </c>
      <c r="N332" s="57">
        <v>101.43</v>
      </c>
      <c r="O332" s="57">
        <v>2.9614872104999999E-3</v>
      </c>
      <c r="P332" s="58">
        <v>1E-4</v>
      </c>
      <c r="Q332" s="58">
        <v>0</v>
      </c>
    </row>
    <row r="333" spans="1:17">
      <c r="A333" t="s">
        <v>3225</v>
      </c>
      <c r="B333" t="s">
        <v>2050</v>
      </c>
      <c r="C333" t="s">
        <v>2373</v>
      </c>
      <c r="D333" s="107" t="s">
        <v>3259</v>
      </c>
      <c r="E333" t="s">
        <v>2084</v>
      </c>
      <c r="F333" t="s">
        <v>2374</v>
      </c>
      <c r="G333" t="s">
        <v>1970</v>
      </c>
      <c r="H333" s="57">
        <v>0.6</v>
      </c>
      <c r="I333" t="s">
        <v>1567</v>
      </c>
      <c r="J333" t="s">
        <v>171</v>
      </c>
      <c r="K333" s="58">
        <v>7.7299999999999994E-2</v>
      </c>
      <c r="L333" s="58">
        <v>8.1500000000000003E-2</v>
      </c>
      <c r="M333" s="57">
        <v>47.8</v>
      </c>
      <c r="N333" s="57">
        <v>101.26</v>
      </c>
      <c r="O333" s="57">
        <v>1.7226371452000001E-2</v>
      </c>
      <c r="P333" s="58">
        <v>6.9999999999999999E-4</v>
      </c>
      <c r="Q333" s="58">
        <v>0</v>
      </c>
    </row>
    <row r="334" spans="1:17">
      <c r="A334" t="s">
        <v>3225</v>
      </c>
      <c r="B334" t="s">
        <v>2050</v>
      </c>
      <c r="C334" t="s">
        <v>2375</v>
      </c>
      <c r="D334" s="107" t="s">
        <v>3259</v>
      </c>
      <c r="E334" t="s">
        <v>2084</v>
      </c>
      <c r="F334" t="s">
        <v>755</v>
      </c>
      <c r="G334" t="s">
        <v>1970</v>
      </c>
      <c r="H334" s="57">
        <v>0.6</v>
      </c>
      <c r="I334" t="s">
        <v>1567</v>
      </c>
      <c r="J334" t="s">
        <v>171</v>
      </c>
      <c r="K334" s="58">
        <v>7.7299999999999994E-2</v>
      </c>
      <c r="L334" s="58">
        <v>8.1299999999999997E-2</v>
      </c>
      <c r="M334" s="57">
        <v>20.22</v>
      </c>
      <c r="N334" s="57">
        <v>101.27</v>
      </c>
      <c r="O334" s="57">
        <v>7.2876909845999999E-3</v>
      </c>
      <c r="P334" s="58">
        <v>2.9999999999999997E-4</v>
      </c>
      <c r="Q334" s="58">
        <v>0</v>
      </c>
    </row>
    <row r="335" spans="1:17">
      <c r="A335" t="s">
        <v>3225</v>
      </c>
      <c r="B335" t="s">
        <v>2050</v>
      </c>
      <c r="C335" t="s">
        <v>2376</v>
      </c>
      <c r="D335" s="107" t="s">
        <v>3259</v>
      </c>
      <c r="E335" t="s">
        <v>2084</v>
      </c>
      <c r="F335" t="s">
        <v>2377</v>
      </c>
      <c r="G335" t="s">
        <v>1970</v>
      </c>
      <c r="H335" s="57">
        <v>0.61</v>
      </c>
      <c r="I335" t="s">
        <v>1567</v>
      </c>
      <c r="J335" t="s">
        <v>171</v>
      </c>
      <c r="K335" s="58">
        <v>7.7299999999999994E-2</v>
      </c>
      <c r="L335" s="58">
        <v>8.0699999999999994E-2</v>
      </c>
      <c r="M335" s="57">
        <v>14.05</v>
      </c>
      <c r="N335" s="57">
        <v>101.26</v>
      </c>
      <c r="O335" s="57">
        <v>5.0633999769999997E-3</v>
      </c>
      <c r="P335" s="58">
        <v>2.0000000000000001E-4</v>
      </c>
      <c r="Q335" s="58">
        <v>0</v>
      </c>
    </row>
    <row r="336" spans="1:17">
      <c r="A336" t="s">
        <v>3225</v>
      </c>
      <c r="B336" t="s">
        <v>2050</v>
      </c>
      <c r="C336" t="s">
        <v>2378</v>
      </c>
      <c r="D336" s="107" t="s">
        <v>3259</v>
      </c>
      <c r="E336" t="s">
        <v>2084</v>
      </c>
      <c r="F336" t="s">
        <v>678</v>
      </c>
      <c r="G336" t="s">
        <v>1970</v>
      </c>
      <c r="H336" s="57">
        <v>0.6</v>
      </c>
      <c r="I336" t="s">
        <v>1567</v>
      </c>
      <c r="J336" t="s">
        <v>171</v>
      </c>
      <c r="K336" s="58">
        <v>7.7200000000000005E-2</v>
      </c>
      <c r="L336" s="58">
        <v>8.1500000000000003E-2</v>
      </c>
      <c r="M336" s="57">
        <v>8.4600000000000009</v>
      </c>
      <c r="N336" s="57">
        <v>101.28</v>
      </c>
      <c r="O336" s="57">
        <v>3.0494536992000001E-3</v>
      </c>
      <c r="P336" s="58">
        <v>1E-4</v>
      </c>
      <c r="Q336" s="58">
        <v>0</v>
      </c>
    </row>
    <row r="337" spans="1:17">
      <c r="A337" t="s">
        <v>3225</v>
      </c>
      <c r="B337" t="s">
        <v>2050</v>
      </c>
      <c r="C337" t="s">
        <v>2379</v>
      </c>
      <c r="D337" s="107" t="s">
        <v>3259</v>
      </c>
      <c r="E337" t="s">
        <v>2084</v>
      </c>
      <c r="F337" t="s">
        <v>2380</v>
      </c>
      <c r="G337" t="s">
        <v>1970</v>
      </c>
      <c r="H337" s="57">
        <v>0.6</v>
      </c>
      <c r="I337" t="s">
        <v>1567</v>
      </c>
      <c r="J337" t="s">
        <v>171</v>
      </c>
      <c r="K337" s="58">
        <v>7.6700000000000004E-2</v>
      </c>
      <c r="L337" s="58">
        <v>8.2799999999999999E-2</v>
      </c>
      <c r="M337" s="57">
        <v>1.89</v>
      </c>
      <c r="N337" s="57">
        <v>100.39</v>
      </c>
      <c r="O337" s="57">
        <v>6.7527433889999998E-4</v>
      </c>
      <c r="P337" s="58">
        <v>0</v>
      </c>
      <c r="Q337" s="58">
        <v>0</v>
      </c>
    </row>
    <row r="338" spans="1:17">
      <c r="A338" t="s">
        <v>3225</v>
      </c>
      <c r="B338" t="s">
        <v>2050</v>
      </c>
      <c r="C338" t="s">
        <v>2385</v>
      </c>
      <c r="D338" s="107" t="s">
        <v>3259</v>
      </c>
      <c r="E338" t="s">
        <v>2084</v>
      </c>
      <c r="F338" t="s">
        <v>2380</v>
      </c>
      <c r="G338" t="s">
        <v>1970</v>
      </c>
      <c r="H338" s="57">
        <v>0.6</v>
      </c>
      <c r="I338" t="s">
        <v>1567</v>
      </c>
      <c r="J338" t="s">
        <v>169</v>
      </c>
      <c r="K338" s="58">
        <v>7.0099999999999996E-2</v>
      </c>
      <c r="L338" s="58">
        <v>7.0300000000000001E-2</v>
      </c>
      <c r="M338" s="57">
        <v>7.19</v>
      </c>
      <c r="N338" s="57">
        <v>100.65</v>
      </c>
      <c r="O338" s="57">
        <v>2.6247637845000001E-3</v>
      </c>
      <c r="P338" s="58">
        <v>1E-4</v>
      </c>
      <c r="Q338" s="58">
        <v>0</v>
      </c>
    </row>
    <row r="339" spans="1:17">
      <c r="A339" t="s">
        <v>3226</v>
      </c>
      <c r="B339" t="s">
        <v>2050</v>
      </c>
      <c r="C339" t="s">
        <v>2404</v>
      </c>
      <c r="D339" s="107" t="s">
        <v>3259</v>
      </c>
      <c r="E339" t="s">
        <v>289</v>
      </c>
      <c r="F339" t="s">
        <v>654</v>
      </c>
      <c r="G339" t="s">
        <v>1970</v>
      </c>
      <c r="H339" s="57">
        <v>2.63</v>
      </c>
      <c r="I339" t="s">
        <v>1567</v>
      </c>
      <c r="J339" t="s">
        <v>171</v>
      </c>
      <c r="K339" s="58">
        <v>0.115</v>
      </c>
      <c r="L339" s="58">
        <v>0.1221</v>
      </c>
      <c r="M339" s="57">
        <v>140.9</v>
      </c>
      <c r="N339" s="57">
        <v>100</v>
      </c>
      <c r="O339" s="57">
        <v>5.0146309999999999E-2</v>
      </c>
      <c r="P339" s="58">
        <v>1.9E-3</v>
      </c>
      <c r="Q339" s="58">
        <v>0</v>
      </c>
    </row>
    <row r="340" spans="1:17">
      <c r="A340" t="s">
        <v>3226</v>
      </c>
      <c r="B340" t="s">
        <v>2050</v>
      </c>
      <c r="C340" t="s">
        <v>2405</v>
      </c>
      <c r="D340" s="107" t="s">
        <v>3259</v>
      </c>
      <c r="E340" t="s">
        <v>289</v>
      </c>
      <c r="F340" t="s">
        <v>654</v>
      </c>
      <c r="G340" t="s">
        <v>1970</v>
      </c>
      <c r="H340" s="57">
        <v>2.8</v>
      </c>
      <c r="I340" t="s">
        <v>1567</v>
      </c>
      <c r="J340" t="s">
        <v>171</v>
      </c>
      <c r="K340" s="58">
        <v>7.5800000000000006E-2</v>
      </c>
      <c r="L340" s="58">
        <v>7.9299999999999995E-2</v>
      </c>
      <c r="M340" s="57">
        <v>452.33</v>
      </c>
      <c r="N340" s="57">
        <v>100</v>
      </c>
      <c r="O340" s="57">
        <v>0.160984247</v>
      </c>
      <c r="P340" s="58">
        <v>6.1999999999999998E-3</v>
      </c>
      <c r="Q340" s="58">
        <v>0</v>
      </c>
    </row>
    <row r="341" spans="1:17">
      <c r="A341" t="s">
        <v>3226</v>
      </c>
      <c r="B341" t="s">
        <v>2050</v>
      </c>
      <c r="C341" t="s">
        <v>2406</v>
      </c>
      <c r="D341" s="107" t="s">
        <v>3259</v>
      </c>
      <c r="E341" t="s">
        <v>289</v>
      </c>
      <c r="F341" t="s">
        <v>2407</v>
      </c>
      <c r="G341" t="s">
        <v>1970</v>
      </c>
      <c r="H341" s="57">
        <v>2.73</v>
      </c>
      <c r="I341" t="s">
        <v>1567</v>
      </c>
      <c r="J341" t="s">
        <v>171</v>
      </c>
      <c r="K341" s="58">
        <v>7.9399999999999998E-2</v>
      </c>
      <c r="L341" s="58">
        <v>8.1500000000000003E-2</v>
      </c>
      <c r="M341" s="57">
        <v>22.88</v>
      </c>
      <c r="N341" s="57">
        <v>101.98</v>
      </c>
      <c r="O341" s="57">
        <v>8.3042232415999999E-3</v>
      </c>
      <c r="P341" s="58">
        <v>2.9999999999999997E-4</v>
      </c>
      <c r="Q341" s="58">
        <v>0</v>
      </c>
    </row>
    <row r="342" spans="1:17">
      <c r="A342" t="s">
        <v>3226</v>
      </c>
      <c r="B342" t="s">
        <v>2050</v>
      </c>
      <c r="C342" t="s">
        <v>2408</v>
      </c>
      <c r="D342" s="107" t="s">
        <v>3259</v>
      </c>
      <c r="E342" t="s">
        <v>289</v>
      </c>
      <c r="F342" t="s">
        <v>2409</v>
      </c>
      <c r="G342" t="s">
        <v>1970</v>
      </c>
      <c r="H342" s="57">
        <v>2.75</v>
      </c>
      <c r="I342" t="s">
        <v>1567</v>
      </c>
      <c r="J342" t="s">
        <v>171</v>
      </c>
      <c r="K342" s="58">
        <v>7.8700000000000006E-2</v>
      </c>
      <c r="L342" s="58">
        <v>8.3299999999999999E-2</v>
      </c>
      <c r="M342" s="57">
        <v>33.86</v>
      </c>
      <c r="N342" s="57">
        <v>100.52</v>
      </c>
      <c r="O342" s="57">
        <v>1.21134380248E-2</v>
      </c>
      <c r="P342" s="58">
        <v>5.0000000000000001E-4</v>
      </c>
      <c r="Q342" s="58">
        <v>0</v>
      </c>
    </row>
    <row r="343" spans="1:17">
      <c r="A343" t="s">
        <v>3226</v>
      </c>
      <c r="B343" t="s">
        <v>2050</v>
      </c>
      <c r="C343" t="s">
        <v>2410</v>
      </c>
      <c r="D343" s="107" t="s">
        <v>3259</v>
      </c>
      <c r="E343" t="s">
        <v>289</v>
      </c>
      <c r="F343" t="s">
        <v>2411</v>
      </c>
      <c r="G343" t="s">
        <v>1970</v>
      </c>
      <c r="H343" s="57">
        <v>2.75</v>
      </c>
      <c r="I343" t="s">
        <v>1567</v>
      </c>
      <c r="J343" t="s">
        <v>171</v>
      </c>
      <c r="K343" s="58">
        <v>7.8700000000000006E-2</v>
      </c>
      <c r="L343" s="58">
        <v>8.3299999999999999E-2</v>
      </c>
      <c r="M343" s="57">
        <v>32.270000000000003</v>
      </c>
      <c r="N343" s="57">
        <v>100.41</v>
      </c>
      <c r="O343" s="57">
        <v>1.15319810613E-2</v>
      </c>
      <c r="P343" s="58">
        <v>4.0000000000000002E-4</v>
      </c>
      <c r="Q343" s="58">
        <v>0</v>
      </c>
    </row>
    <row r="344" spans="1:17">
      <c r="A344" t="s">
        <v>3226</v>
      </c>
      <c r="B344" t="s">
        <v>2050</v>
      </c>
      <c r="C344" t="s">
        <v>2412</v>
      </c>
      <c r="D344" s="107" t="s">
        <v>3259</v>
      </c>
      <c r="E344" t="s">
        <v>289</v>
      </c>
      <c r="F344" t="s">
        <v>2413</v>
      </c>
      <c r="G344" t="s">
        <v>1970</v>
      </c>
      <c r="H344" s="57">
        <v>2.75</v>
      </c>
      <c r="I344" t="s">
        <v>1567</v>
      </c>
      <c r="J344" t="s">
        <v>171</v>
      </c>
      <c r="K344" s="58">
        <v>7.8700000000000006E-2</v>
      </c>
      <c r="L344" s="58">
        <v>8.3299999999999999E-2</v>
      </c>
      <c r="M344" s="57">
        <v>46.72</v>
      </c>
      <c r="N344" s="57">
        <v>100.43</v>
      </c>
      <c r="O344" s="57">
        <v>1.66991468864E-2</v>
      </c>
      <c r="P344" s="58">
        <v>5.9999999999999995E-4</v>
      </c>
      <c r="Q344" s="58">
        <v>0</v>
      </c>
    </row>
    <row r="345" spans="1:17">
      <c r="A345" t="s">
        <v>3226</v>
      </c>
      <c r="B345" t="s">
        <v>2050</v>
      </c>
      <c r="C345" t="s">
        <v>2414</v>
      </c>
      <c r="D345" s="107" t="s">
        <v>3259</v>
      </c>
      <c r="E345" t="s">
        <v>289</v>
      </c>
      <c r="F345" t="s">
        <v>2415</v>
      </c>
      <c r="G345" t="s">
        <v>1970</v>
      </c>
      <c r="H345" s="57">
        <v>2.73</v>
      </c>
      <c r="I345" t="s">
        <v>1567</v>
      </c>
      <c r="J345" t="s">
        <v>171</v>
      </c>
      <c r="K345" s="58">
        <v>7.9500000000000001E-2</v>
      </c>
      <c r="L345" s="58">
        <v>8.3400000000000002E-2</v>
      </c>
      <c r="M345" s="57">
        <v>57.91</v>
      </c>
      <c r="N345" s="57">
        <v>101.16</v>
      </c>
      <c r="O345" s="57">
        <v>2.0849246960400001E-2</v>
      </c>
      <c r="P345" s="58">
        <v>8.0000000000000004E-4</v>
      </c>
      <c r="Q345" s="58">
        <v>0</v>
      </c>
    </row>
    <row r="346" spans="1:17">
      <c r="A346" t="s">
        <v>3226</v>
      </c>
      <c r="B346" t="s">
        <v>2050</v>
      </c>
      <c r="C346" t="s">
        <v>2416</v>
      </c>
      <c r="D346" s="107" t="s">
        <v>3259</v>
      </c>
      <c r="E346" t="s">
        <v>289</v>
      </c>
      <c r="F346" t="s">
        <v>2417</v>
      </c>
      <c r="G346" t="s">
        <v>1970</v>
      </c>
      <c r="H346" s="57">
        <v>2.75</v>
      </c>
      <c r="I346" t="s">
        <v>1567</v>
      </c>
      <c r="J346" t="s">
        <v>171</v>
      </c>
      <c r="K346" s="58">
        <v>7.8700000000000006E-2</v>
      </c>
      <c r="L346" s="58">
        <v>8.3299999999999999E-2</v>
      </c>
      <c r="M346" s="57">
        <v>17.38</v>
      </c>
      <c r="N346" s="57">
        <v>100.43</v>
      </c>
      <c r="O346" s="57">
        <v>6.2121398305999996E-3</v>
      </c>
      <c r="P346" s="58">
        <v>2.0000000000000001E-4</v>
      </c>
      <c r="Q346" s="58">
        <v>0</v>
      </c>
    </row>
    <row r="347" spans="1:17">
      <c r="A347" t="s">
        <v>3227</v>
      </c>
      <c r="B347" t="s">
        <v>2050</v>
      </c>
      <c r="C347" t="s">
        <v>2323</v>
      </c>
      <c r="D347" s="107" t="s">
        <v>3259</v>
      </c>
      <c r="E347" t="s">
        <v>826</v>
      </c>
      <c r="F347" t="s">
        <v>321</v>
      </c>
      <c r="G347" t="s">
        <v>290</v>
      </c>
      <c r="H347" s="57">
        <v>3.9</v>
      </c>
      <c r="I347" t="s">
        <v>833</v>
      </c>
      <c r="J347" t="s">
        <v>105</v>
      </c>
      <c r="K347" s="58">
        <v>4.2200000000000001E-2</v>
      </c>
      <c r="L347" s="58">
        <v>6.6600000000000006E-2</v>
      </c>
      <c r="M347" s="57">
        <v>28.15</v>
      </c>
      <c r="N347" s="57">
        <v>91.4</v>
      </c>
      <c r="O347" s="57">
        <v>7.0474577809999994E-2</v>
      </c>
      <c r="P347" s="58">
        <v>2.7000000000000001E-3</v>
      </c>
      <c r="Q347" s="58">
        <v>0</v>
      </c>
    </row>
    <row r="348" spans="1:17">
      <c r="A348" t="s">
        <v>3175</v>
      </c>
      <c r="B348" t="s">
        <v>2050</v>
      </c>
      <c r="C348" t="s">
        <v>2467</v>
      </c>
      <c r="D348" s="107" t="s">
        <v>3259</v>
      </c>
      <c r="E348" t="s">
        <v>3173</v>
      </c>
      <c r="F348" t="s">
        <v>2468</v>
      </c>
      <c r="G348" s="107" t="s">
        <v>3259</v>
      </c>
      <c r="H348" s="57">
        <v>0.82</v>
      </c>
      <c r="I348" t="s">
        <v>873</v>
      </c>
      <c r="J348" t="s">
        <v>100</v>
      </c>
      <c r="K348" s="58">
        <v>7.7100000000000002E-2</v>
      </c>
      <c r="L348" s="58">
        <v>7.8100000000000003E-2</v>
      </c>
      <c r="M348" s="57">
        <v>4.4800000000000004</v>
      </c>
      <c r="N348" s="57">
        <v>100.7</v>
      </c>
      <c r="O348" s="57">
        <v>1.636270272E-2</v>
      </c>
      <c r="P348" s="58">
        <v>5.9999999999999995E-4</v>
      </c>
      <c r="Q348" s="58">
        <v>0</v>
      </c>
    </row>
    <row r="349" spans="1:17">
      <c r="A349" t="s">
        <v>3228</v>
      </c>
      <c r="B349" t="s">
        <v>2050</v>
      </c>
      <c r="C349" t="s">
        <v>2434</v>
      </c>
      <c r="D349" s="107" t="s">
        <v>3259</v>
      </c>
      <c r="E349" t="s">
        <v>3173</v>
      </c>
      <c r="F349" t="s">
        <v>199</v>
      </c>
      <c r="G349" s="107" t="s">
        <v>3259</v>
      </c>
      <c r="H349" s="57">
        <v>0.49</v>
      </c>
      <c r="I349" t="s">
        <v>833</v>
      </c>
      <c r="J349" t="s">
        <v>100</v>
      </c>
      <c r="K349" s="58">
        <v>8.1799999999999998E-2</v>
      </c>
      <c r="L349" s="58">
        <v>8.3000000000000004E-2</v>
      </c>
      <c r="M349" s="57">
        <v>5.14</v>
      </c>
      <c r="N349" s="57">
        <v>100.15</v>
      </c>
      <c r="O349" s="57">
        <v>1.867074417E-2</v>
      </c>
      <c r="P349" s="58">
        <v>6.9999999999999999E-4</v>
      </c>
      <c r="Q349" s="58">
        <v>0</v>
      </c>
    </row>
    <row r="350" spans="1:17">
      <c r="A350" t="s">
        <v>3228</v>
      </c>
      <c r="B350" t="s">
        <v>2050</v>
      </c>
      <c r="C350" t="s">
        <v>2435</v>
      </c>
      <c r="D350" s="107" t="s">
        <v>3259</v>
      </c>
      <c r="E350" t="s">
        <v>3173</v>
      </c>
      <c r="F350" t="s">
        <v>215</v>
      </c>
      <c r="G350" s="107" t="s">
        <v>3259</v>
      </c>
      <c r="H350" s="57">
        <v>0.49</v>
      </c>
      <c r="I350" t="s">
        <v>833</v>
      </c>
      <c r="J350" t="s">
        <v>100</v>
      </c>
      <c r="K350" s="58">
        <v>8.1799999999999998E-2</v>
      </c>
      <c r="L350" s="58">
        <v>6.9599999999999995E-2</v>
      </c>
      <c r="M350" s="57">
        <v>0.04</v>
      </c>
      <c r="N350" s="57">
        <v>99.97</v>
      </c>
      <c r="O350" s="57">
        <v>1.4503647599999999E-4</v>
      </c>
      <c r="P350" s="58">
        <v>0</v>
      </c>
      <c r="Q350" s="58">
        <v>0</v>
      </c>
    </row>
    <row r="351" spans="1:17">
      <c r="A351" t="s">
        <v>3229</v>
      </c>
      <c r="B351" t="s">
        <v>2050</v>
      </c>
      <c r="C351" t="s">
        <v>2428</v>
      </c>
      <c r="D351" s="107" t="s">
        <v>3259</v>
      </c>
      <c r="E351" t="s">
        <v>3173</v>
      </c>
      <c r="F351" t="s">
        <v>243</v>
      </c>
      <c r="G351" s="107" t="s">
        <v>3259</v>
      </c>
      <c r="H351" s="57">
        <v>0.51</v>
      </c>
      <c r="I351" t="s">
        <v>833</v>
      </c>
      <c r="J351" t="s">
        <v>105</v>
      </c>
      <c r="K351" s="58">
        <v>7.2300000000000003E-2</v>
      </c>
      <c r="L351" s="58">
        <v>7.0800000000000002E-2</v>
      </c>
      <c r="M351" s="57">
        <v>2.4300000000000002</v>
      </c>
      <c r="N351" s="57">
        <v>101.92</v>
      </c>
      <c r="O351" s="57">
        <v>6.7838084496000001E-3</v>
      </c>
      <c r="P351" s="58">
        <v>2.9999999999999997E-4</v>
      </c>
      <c r="Q351" s="58">
        <v>0</v>
      </c>
    </row>
    <row r="352" spans="1:17">
      <c r="A352" t="s">
        <v>3229</v>
      </c>
      <c r="B352" t="s">
        <v>2050</v>
      </c>
      <c r="C352" t="s">
        <v>2429</v>
      </c>
      <c r="D352" s="107" t="s">
        <v>3259</v>
      </c>
      <c r="E352" t="s">
        <v>3173</v>
      </c>
      <c r="F352" t="s">
        <v>243</v>
      </c>
      <c r="G352" s="107" t="s">
        <v>3259</v>
      </c>
      <c r="H352" s="57">
        <v>4.82</v>
      </c>
      <c r="I352" t="s">
        <v>833</v>
      </c>
      <c r="J352" t="s">
        <v>105</v>
      </c>
      <c r="K352" s="58">
        <v>7.3300000000000004E-2</v>
      </c>
      <c r="L352" s="58">
        <v>7.22E-2</v>
      </c>
      <c r="M352" s="57">
        <v>7.48</v>
      </c>
      <c r="N352" s="57">
        <v>102.77</v>
      </c>
      <c r="O352" s="57">
        <v>2.1055998563599999E-2</v>
      </c>
      <c r="P352" s="58">
        <v>8.0000000000000004E-4</v>
      </c>
      <c r="Q352" s="58">
        <v>0</v>
      </c>
    </row>
    <row r="353" spans="1:17">
      <c r="A353" t="s">
        <v>3229</v>
      </c>
      <c r="B353" t="s">
        <v>2050</v>
      </c>
      <c r="C353" t="s">
        <v>2430</v>
      </c>
      <c r="D353" s="107" t="s">
        <v>3259</v>
      </c>
      <c r="E353" t="s">
        <v>3173</v>
      </c>
      <c r="F353" t="s">
        <v>243</v>
      </c>
      <c r="G353" s="107" t="s">
        <v>3259</v>
      </c>
      <c r="H353" s="57">
        <v>5.15</v>
      </c>
      <c r="I353" t="s">
        <v>833</v>
      </c>
      <c r="J353" t="s">
        <v>105</v>
      </c>
      <c r="K353" s="58">
        <v>4.4999999999999998E-2</v>
      </c>
      <c r="L353" s="58">
        <v>6.08E-2</v>
      </c>
      <c r="M353" s="57">
        <v>29.92</v>
      </c>
      <c r="N353" s="57">
        <v>93.81</v>
      </c>
      <c r="O353" s="57">
        <v>7.6880927323199996E-2</v>
      </c>
      <c r="P353" s="58">
        <v>3.0000000000000001E-3</v>
      </c>
      <c r="Q353" s="58">
        <v>0</v>
      </c>
    </row>
    <row r="354" spans="1:17">
      <c r="A354" t="s">
        <v>3230</v>
      </c>
      <c r="B354" t="s">
        <v>2050</v>
      </c>
      <c r="C354" t="s">
        <v>2450</v>
      </c>
      <c r="D354" s="107" t="s">
        <v>3259</v>
      </c>
      <c r="E354" t="s">
        <v>3173</v>
      </c>
      <c r="F354" t="s">
        <v>2451</v>
      </c>
      <c r="G354" s="107" t="s">
        <v>3259</v>
      </c>
      <c r="H354" s="57">
        <v>0.7</v>
      </c>
      <c r="I354" t="s">
        <v>873</v>
      </c>
      <c r="J354" t="s">
        <v>100</v>
      </c>
      <c r="K354" s="58">
        <v>7.4499999999999997E-2</v>
      </c>
      <c r="L354" s="58">
        <v>7.6999999999999999E-2</v>
      </c>
      <c r="M354" s="57">
        <v>171.69</v>
      </c>
      <c r="N354" s="57">
        <v>100.71</v>
      </c>
      <c r="O354" s="57">
        <v>0.62714093937299997</v>
      </c>
      <c r="P354" s="58">
        <v>2.41E-2</v>
      </c>
      <c r="Q354" s="58">
        <v>0</v>
      </c>
    </row>
    <row r="355" spans="1:17">
      <c r="A355" t="s">
        <v>3230</v>
      </c>
      <c r="B355" t="s">
        <v>2050</v>
      </c>
      <c r="C355" t="s">
        <v>2452</v>
      </c>
      <c r="D355" s="107" t="s">
        <v>3259</v>
      </c>
      <c r="E355" t="s">
        <v>3173</v>
      </c>
      <c r="F355" t="s">
        <v>654</v>
      </c>
      <c r="G355" s="107" t="s">
        <v>3259</v>
      </c>
      <c r="H355" s="57">
        <v>0.7</v>
      </c>
      <c r="I355" t="s">
        <v>873</v>
      </c>
      <c r="J355" t="s">
        <v>100</v>
      </c>
      <c r="K355" s="58">
        <v>7.4499999999999997E-2</v>
      </c>
      <c r="L355" s="58">
        <v>7.6999999999999999E-2</v>
      </c>
      <c r="M355" s="57">
        <v>1.48</v>
      </c>
      <c r="N355" s="57">
        <v>100.71</v>
      </c>
      <c r="O355" s="57">
        <v>5.4060725160000002E-3</v>
      </c>
      <c r="P355" s="58">
        <v>2.0000000000000001E-4</v>
      </c>
      <c r="Q355" s="58">
        <v>0</v>
      </c>
    </row>
    <row r="356" spans="1:17">
      <c r="A356" t="s">
        <v>3230</v>
      </c>
      <c r="B356" t="s">
        <v>2050</v>
      </c>
      <c r="C356" t="s">
        <v>2453</v>
      </c>
      <c r="D356" s="107" t="s">
        <v>3259</v>
      </c>
      <c r="E356" t="s">
        <v>3173</v>
      </c>
      <c r="F356" t="s">
        <v>2454</v>
      </c>
      <c r="G356" s="107" t="s">
        <v>3259</v>
      </c>
      <c r="H356" s="57">
        <v>0.7</v>
      </c>
      <c r="I356" t="s">
        <v>873</v>
      </c>
      <c r="J356" t="s">
        <v>100</v>
      </c>
      <c r="K356" s="58">
        <v>7.4499999999999997E-2</v>
      </c>
      <c r="L356" s="58">
        <v>7.6999999999999999E-2</v>
      </c>
      <c r="M356" s="57">
        <v>2.68</v>
      </c>
      <c r="N356" s="57">
        <v>100.71</v>
      </c>
      <c r="O356" s="57">
        <v>9.7893745559999995E-3</v>
      </c>
      <c r="P356" s="58">
        <v>4.0000000000000002E-4</v>
      </c>
      <c r="Q356" s="58">
        <v>0</v>
      </c>
    </row>
    <row r="357" spans="1:17">
      <c r="A357" t="s">
        <v>3231</v>
      </c>
      <c r="B357" t="s">
        <v>2050</v>
      </c>
      <c r="C357" t="s">
        <v>2325</v>
      </c>
      <c r="D357" s="107" t="s">
        <v>3259</v>
      </c>
      <c r="E357" t="s">
        <v>3173</v>
      </c>
      <c r="F357" t="s">
        <v>348</v>
      </c>
      <c r="G357" s="107" t="s">
        <v>3259</v>
      </c>
      <c r="H357" s="57">
        <v>4.2699999999999996</v>
      </c>
      <c r="I357" t="s">
        <v>833</v>
      </c>
      <c r="J357" t="s">
        <v>104</v>
      </c>
      <c r="K357" s="58">
        <v>3.0300000000000001E-2</v>
      </c>
      <c r="L357" s="58">
        <v>6.3E-2</v>
      </c>
      <c r="M357" s="57">
        <v>76.94</v>
      </c>
      <c r="N357" s="57">
        <v>87.41</v>
      </c>
      <c r="O357" s="57">
        <v>0.31077056140859999</v>
      </c>
      <c r="P357" s="58">
        <v>1.1900000000000001E-2</v>
      </c>
      <c r="Q357" s="58">
        <v>0</v>
      </c>
    </row>
    <row r="358" spans="1:17">
      <c r="A358" t="s">
        <v>3232</v>
      </c>
      <c r="B358" t="s">
        <v>2050</v>
      </c>
      <c r="C358" t="s">
        <v>2448</v>
      </c>
      <c r="D358" s="107" t="s">
        <v>3259</v>
      </c>
      <c r="E358" t="s">
        <v>3173</v>
      </c>
      <c r="F358" t="s">
        <v>404</v>
      </c>
      <c r="G358" s="107" t="s">
        <v>3259</v>
      </c>
      <c r="H358" s="57">
        <v>0.25</v>
      </c>
      <c r="I358" t="s">
        <v>873</v>
      </c>
      <c r="J358" t="s">
        <v>100</v>
      </c>
      <c r="K358" s="58">
        <v>7.2700000000000001E-2</v>
      </c>
      <c r="L358" s="58">
        <v>1E-4</v>
      </c>
      <c r="M358" s="57">
        <v>149.59</v>
      </c>
      <c r="N358" s="57">
        <v>91.926796000000039</v>
      </c>
      <c r="O358" s="57">
        <v>0.49876071783272302</v>
      </c>
      <c r="P358" s="58">
        <v>1.9199999999999998E-2</v>
      </c>
      <c r="Q358" s="58">
        <v>0</v>
      </c>
    </row>
    <row r="359" spans="1:17">
      <c r="A359" t="s">
        <v>3232</v>
      </c>
      <c r="B359" t="s">
        <v>2050</v>
      </c>
      <c r="C359" t="s">
        <v>2445</v>
      </c>
      <c r="D359" s="107" t="s">
        <v>3259</v>
      </c>
      <c r="E359" t="s">
        <v>3173</v>
      </c>
      <c r="F359" t="s">
        <v>404</v>
      </c>
      <c r="G359" s="107" t="s">
        <v>3259</v>
      </c>
      <c r="H359" s="57">
        <v>0.25</v>
      </c>
      <c r="I359" t="s">
        <v>873</v>
      </c>
      <c r="J359" t="s">
        <v>100</v>
      </c>
      <c r="K359" s="58">
        <v>7.2700000000000001E-2</v>
      </c>
      <c r="L359" s="58">
        <v>1E-4</v>
      </c>
      <c r="M359" s="57">
        <v>0.35</v>
      </c>
      <c r="N359" s="57">
        <v>91.926796999999993</v>
      </c>
      <c r="O359" s="57">
        <v>1.1669647245164999E-3</v>
      </c>
      <c r="P359" s="58">
        <v>0</v>
      </c>
      <c r="Q359" s="58">
        <v>0</v>
      </c>
    </row>
    <row r="360" spans="1:17">
      <c r="A360" t="s">
        <v>3232</v>
      </c>
      <c r="B360" t="s">
        <v>2050</v>
      </c>
      <c r="C360" t="s">
        <v>2446</v>
      </c>
      <c r="D360" s="107" t="s">
        <v>3259</v>
      </c>
      <c r="E360" t="s">
        <v>3173</v>
      </c>
      <c r="F360" t="s">
        <v>2447</v>
      </c>
      <c r="G360" s="107" t="s">
        <v>3259</v>
      </c>
      <c r="H360" s="57">
        <v>0.25</v>
      </c>
      <c r="I360" t="s">
        <v>873</v>
      </c>
      <c r="J360" t="s">
        <v>100</v>
      </c>
      <c r="K360" s="58">
        <v>7.2700000000000001E-2</v>
      </c>
      <c r="L360" s="58">
        <v>1E-4</v>
      </c>
      <c r="M360" s="57">
        <v>0.08</v>
      </c>
      <c r="N360" s="57">
        <v>91.926799000000003</v>
      </c>
      <c r="O360" s="57">
        <v>2.6673479997840001E-4</v>
      </c>
      <c r="P360" s="58">
        <v>0</v>
      </c>
      <c r="Q360" s="58">
        <v>0</v>
      </c>
    </row>
    <row r="361" spans="1:17">
      <c r="A361" t="s">
        <v>3232</v>
      </c>
      <c r="B361" t="s">
        <v>2050</v>
      </c>
      <c r="C361" t="s">
        <v>2436</v>
      </c>
      <c r="D361" s="107" t="s">
        <v>3259</v>
      </c>
      <c r="E361" t="s">
        <v>3173</v>
      </c>
      <c r="F361" t="s">
        <v>275</v>
      </c>
      <c r="G361" s="107" t="s">
        <v>3259</v>
      </c>
      <c r="H361" s="57">
        <v>0.25</v>
      </c>
      <c r="I361" t="s">
        <v>873</v>
      </c>
      <c r="J361" t="s">
        <v>100</v>
      </c>
      <c r="K361" s="58">
        <v>7.2700000000000001E-2</v>
      </c>
      <c r="L361" s="58">
        <v>1E-4</v>
      </c>
      <c r="M361" s="57">
        <v>0.11</v>
      </c>
      <c r="N361" s="57">
        <v>91.926800999999998</v>
      </c>
      <c r="O361" s="57">
        <v>3.6676035794969998E-4</v>
      </c>
      <c r="P361" s="58">
        <v>0</v>
      </c>
      <c r="Q361" s="58">
        <v>0</v>
      </c>
    </row>
    <row r="362" spans="1:17">
      <c r="A362" t="s">
        <v>3232</v>
      </c>
      <c r="B362" t="s">
        <v>2050</v>
      </c>
      <c r="C362" t="s">
        <v>2437</v>
      </c>
      <c r="D362" s="107" t="s">
        <v>3259</v>
      </c>
      <c r="E362" t="s">
        <v>3173</v>
      </c>
      <c r="F362" t="s">
        <v>590</v>
      </c>
      <c r="G362" s="107" t="s">
        <v>3259</v>
      </c>
      <c r="H362" s="57">
        <v>0.25</v>
      </c>
      <c r="I362" t="s">
        <v>873</v>
      </c>
      <c r="J362" t="s">
        <v>100</v>
      </c>
      <c r="K362" s="58">
        <v>7.2700000000000001E-2</v>
      </c>
      <c r="L362" s="58">
        <v>1E-4</v>
      </c>
      <c r="M362" s="57">
        <v>0.44</v>
      </c>
      <c r="N362" s="57">
        <v>91.926798000000005</v>
      </c>
      <c r="O362" s="57">
        <v>1.4670413839224E-3</v>
      </c>
      <c r="P362" s="58">
        <v>1E-4</v>
      </c>
      <c r="Q362" s="58">
        <v>0</v>
      </c>
    </row>
    <row r="363" spans="1:17">
      <c r="A363" t="s">
        <v>3232</v>
      </c>
      <c r="B363" t="s">
        <v>2050</v>
      </c>
      <c r="C363" t="s">
        <v>2438</v>
      </c>
      <c r="D363" s="107" t="s">
        <v>3259</v>
      </c>
      <c r="E363" t="s">
        <v>3173</v>
      </c>
      <c r="F363" t="s">
        <v>2439</v>
      </c>
      <c r="G363" s="107" t="s">
        <v>3259</v>
      </c>
      <c r="H363" s="57">
        <v>0.25</v>
      </c>
      <c r="I363" t="s">
        <v>873</v>
      </c>
      <c r="J363" t="s">
        <v>100</v>
      </c>
      <c r="K363" s="58">
        <v>7.2700000000000001E-2</v>
      </c>
      <c r="L363" s="58">
        <v>1E-4</v>
      </c>
      <c r="M363" s="57">
        <v>0.09</v>
      </c>
      <c r="N363" s="57">
        <v>91.926794000000001</v>
      </c>
      <c r="O363" s="57">
        <v>3.000766336542E-4</v>
      </c>
      <c r="P363" s="58">
        <v>0</v>
      </c>
      <c r="Q363" s="58">
        <v>0</v>
      </c>
    </row>
    <row r="364" spans="1:17">
      <c r="A364" t="s">
        <v>3232</v>
      </c>
      <c r="B364" t="s">
        <v>2050</v>
      </c>
      <c r="C364" t="s">
        <v>2440</v>
      </c>
      <c r="D364" s="107" t="s">
        <v>3259</v>
      </c>
      <c r="E364" t="s">
        <v>3173</v>
      </c>
      <c r="F364" t="s">
        <v>2441</v>
      </c>
      <c r="G364" s="107" t="s">
        <v>3259</v>
      </c>
      <c r="H364" s="57">
        <v>0.25</v>
      </c>
      <c r="I364" t="s">
        <v>873</v>
      </c>
      <c r="J364" t="s">
        <v>100</v>
      </c>
      <c r="K364" s="58">
        <v>7.2700000000000001E-2</v>
      </c>
      <c r="L364" s="58">
        <v>1E-4</v>
      </c>
      <c r="M364" s="57">
        <v>0.02</v>
      </c>
      <c r="N364" s="57">
        <v>91.926783</v>
      </c>
      <c r="O364" s="57">
        <v>6.6683688388199998E-5</v>
      </c>
      <c r="P364" s="58">
        <v>0</v>
      </c>
      <c r="Q364" s="58">
        <v>0</v>
      </c>
    </row>
    <row r="365" spans="1:17">
      <c r="A365" t="s">
        <v>3232</v>
      </c>
      <c r="B365" t="s">
        <v>2050</v>
      </c>
      <c r="C365" t="s">
        <v>2442</v>
      </c>
      <c r="D365" s="107" t="s">
        <v>3259</v>
      </c>
      <c r="E365" t="s">
        <v>3173</v>
      </c>
      <c r="F365" t="s">
        <v>226</v>
      </c>
      <c r="G365" s="107" t="s">
        <v>3259</v>
      </c>
      <c r="H365" s="57">
        <v>0.25</v>
      </c>
      <c r="I365" t="s">
        <v>873</v>
      </c>
      <c r="J365" t="s">
        <v>100</v>
      </c>
      <c r="K365" s="58">
        <v>7.2700000000000001E-2</v>
      </c>
      <c r="L365" s="58">
        <v>1E-4</v>
      </c>
      <c r="M365" s="57">
        <v>0.11</v>
      </c>
      <c r="N365" s="57">
        <v>91.926793000000004</v>
      </c>
      <c r="O365" s="57">
        <v>3.6676032603210002E-4</v>
      </c>
      <c r="P365" s="58">
        <v>0</v>
      </c>
      <c r="Q365" s="58">
        <v>0</v>
      </c>
    </row>
    <row r="366" spans="1:17">
      <c r="A366" t="s">
        <v>3232</v>
      </c>
      <c r="B366" t="s">
        <v>2050</v>
      </c>
      <c r="C366" t="s">
        <v>2443</v>
      </c>
      <c r="D366" s="107" t="s">
        <v>3259</v>
      </c>
      <c r="E366" t="s">
        <v>3173</v>
      </c>
      <c r="F366" t="s">
        <v>2444</v>
      </c>
      <c r="G366" s="107" t="s">
        <v>3259</v>
      </c>
      <c r="H366" s="57">
        <v>0.25</v>
      </c>
      <c r="I366" t="s">
        <v>873</v>
      </c>
      <c r="J366" t="s">
        <v>100</v>
      </c>
      <c r="K366" s="58">
        <v>7.2700000000000001E-2</v>
      </c>
      <c r="L366" s="58">
        <v>1E-4</v>
      </c>
      <c r="M366" s="57">
        <v>0.04</v>
      </c>
      <c r="N366" s="57">
        <v>91.926809000000006</v>
      </c>
      <c r="O366" s="57">
        <v>1.333674144972E-4</v>
      </c>
      <c r="P366" s="58">
        <v>0</v>
      </c>
      <c r="Q366" s="58">
        <v>0</v>
      </c>
    </row>
    <row r="367" spans="1:17">
      <c r="A367" t="s">
        <v>3233</v>
      </c>
      <c r="B367" t="s">
        <v>2050</v>
      </c>
      <c r="C367" t="s">
        <v>2471</v>
      </c>
      <c r="D367" s="107" t="s">
        <v>3259</v>
      </c>
      <c r="E367" t="s">
        <v>3173</v>
      </c>
      <c r="F367" t="s">
        <v>404</v>
      </c>
      <c r="G367" s="107" t="s">
        <v>3259</v>
      </c>
      <c r="H367" s="57">
        <v>0.51</v>
      </c>
      <c r="I367" t="s">
        <v>873</v>
      </c>
      <c r="J367" t="s">
        <v>100</v>
      </c>
      <c r="K367" s="58">
        <v>7.6999999999999999E-2</v>
      </c>
      <c r="L367" s="58">
        <v>7.5600000000000001E-2</v>
      </c>
      <c r="M367" s="57">
        <v>90.7</v>
      </c>
      <c r="N367" s="57">
        <v>100.73</v>
      </c>
      <c r="O367" s="57">
        <v>0.33137037296999999</v>
      </c>
      <c r="P367" s="58">
        <v>1.2699999999999999E-2</v>
      </c>
      <c r="Q367" s="58">
        <v>0</v>
      </c>
    </row>
    <row r="368" spans="1:17">
      <c r="A368" t="s">
        <v>3234</v>
      </c>
      <c r="B368" t="s">
        <v>2050</v>
      </c>
      <c r="C368" t="s">
        <v>2419</v>
      </c>
      <c r="D368" s="107" t="s">
        <v>3259</v>
      </c>
      <c r="E368" t="s">
        <v>3173</v>
      </c>
      <c r="F368" t="s">
        <v>355</v>
      </c>
      <c r="G368" s="107" t="s">
        <v>3259</v>
      </c>
      <c r="H368" s="57">
        <v>2.2999999999999998</v>
      </c>
      <c r="I368" t="s">
        <v>833</v>
      </c>
      <c r="J368" t="s">
        <v>100</v>
      </c>
      <c r="K368" s="58">
        <v>7.9600000000000004E-2</v>
      </c>
      <c r="L368" s="58">
        <v>7.6700000000000004E-2</v>
      </c>
      <c r="M368" s="57">
        <v>24.92</v>
      </c>
      <c r="N368" s="57">
        <v>101.66</v>
      </c>
      <c r="O368" s="57">
        <v>9.1885228343999995E-2</v>
      </c>
      <c r="P368" s="58">
        <v>3.5000000000000001E-3</v>
      </c>
      <c r="Q368" s="58">
        <v>0</v>
      </c>
    </row>
    <row r="369" spans="1:17">
      <c r="A369" t="s">
        <v>3234</v>
      </c>
      <c r="B369" t="s">
        <v>2050</v>
      </c>
      <c r="C369" t="s">
        <v>2418</v>
      </c>
      <c r="D369" s="107" t="s">
        <v>3259</v>
      </c>
      <c r="E369" t="s">
        <v>3173</v>
      </c>
      <c r="F369" t="s">
        <v>355</v>
      </c>
      <c r="G369" s="107" t="s">
        <v>3259</v>
      </c>
      <c r="H369" s="57">
        <v>2.2999999999999998</v>
      </c>
      <c r="I369" t="s">
        <v>833</v>
      </c>
      <c r="J369" t="s">
        <v>100</v>
      </c>
      <c r="K369" s="58">
        <v>7.9600000000000004E-2</v>
      </c>
      <c r="L369" s="58">
        <v>7.6700000000000004E-2</v>
      </c>
      <c r="M369" s="57">
        <v>20.11</v>
      </c>
      <c r="N369" s="57">
        <v>101.67</v>
      </c>
      <c r="O369" s="57">
        <v>7.4157050798999993E-2</v>
      </c>
      <c r="P369" s="58">
        <v>2.8999999999999998E-3</v>
      </c>
      <c r="Q369" s="58">
        <v>0</v>
      </c>
    </row>
    <row r="370" spans="1:17">
      <c r="A370" t="s">
        <v>3234</v>
      </c>
      <c r="B370" t="s">
        <v>2050</v>
      </c>
      <c r="C370" t="s">
        <v>2420</v>
      </c>
      <c r="D370" s="107" t="s">
        <v>3259</v>
      </c>
      <c r="E370" t="s">
        <v>3173</v>
      </c>
      <c r="F370" t="s">
        <v>355</v>
      </c>
      <c r="G370" s="107" t="s">
        <v>3259</v>
      </c>
      <c r="H370" s="57">
        <v>2.2999999999999998</v>
      </c>
      <c r="I370" t="s">
        <v>833</v>
      </c>
      <c r="J370" t="s">
        <v>100</v>
      </c>
      <c r="K370" s="58">
        <v>7.9600000000000004E-2</v>
      </c>
      <c r="L370" s="58">
        <v>7.5999999999999998E-2</v>
      </c>
      <c r="M370" s="57">
        <v>18.36</v>
      </c>
      <c r="N370" s="57">
        <v>101.67</v>
      </c>
      <c r="O370" s="57">
        <v>6.7703801724000007E-2</v>
      </c>
      <c r="P370" s="58">
        <v>2.5999999999999999E-3</v>
      </c>
      <c r="Q370" s="58">
        <v>0</v>
      </c>
    </row>
    <row r="371" spans="1:17">
      <c r="A371" t="s">
        <v>3235</v>
      </c>
      <c r="B371" t="s">
        <v>2050</v>
      </c>
      <c r="C371" t="s">
        <v>2472</v>
      </c>
      <c r="D371" s="107" t="s">
        <v>3259</v>
      </c>
      <c r="E371" t="s">
        <v>3173</v>
      </c>
      <c r="F371" t="s">
        <v>2473</v>
      </c>
      <c r="G371" s="107" t="s">
        <v>3259</v>
      </c>
      <c r="H371" s="57">
        <v>1</v>
      </c>
      <c r="I371" t="s">
        <v>873</v>
      </c>
      <c r="J371" t="s">
        <v>100</v>
      </c>
      <c r="K371" s="58">
        <v>7.8799999999999995E-2</v>
      </c>
      <c r="L371" s="58">
        <v>1E-4</v>
      </c>
      <c r="M371" s="57">
        <v>112.92</v>
      </c>
      <c r="N371" s="57">
        <v>78.199742999999955</v>
      </c>
      <c r="O371" s="57">
        <v>0.32027552430864098</v>
      </c>
      <c r="P371" s="58">
        <v>1.23E-2</v>
      </c>
      <c r="Q371" s="58">
        <v>0</v>
      </c>
    </row>
    <row r="372" spans="1:17">
      <c r="A372" t="s">
        <v>3236</v>
      </c>
      <c r="B372" t="s">
        <v>2050</v>
      </c>
      <c r="C372" t="s">
        <v>2324</v>
      </c>
      <c r="D372" s="107" t="s">
        <v>3259</v>
      </c>
      <c r="E372" t="s">
        <v>3173</v>
      </c>
      <c r="F372" t="s">
        <v>379</v>
      </c>
      <c r="G372" s="107" t="s">
        <v>3259</v>
      </c>
      <c r="H372" s="57">
        <v>1.77</v>
      </c>
      <c r="I372" t="s">
        <v>833</v>
      </c>
      <c r="J372" t="s">
        <v>100</v>
      </c>
      <c r="K372" s="58">
        <v>8.4599999999999995E-2</v>
      </c>
      <c r="L372" s="58">
        <v>8.5599999999999996E-2</v>
      </c>
      <c r="M372" s="57">
        <v>45.47</v>
      </c>
      <c r="N372" s="57">
        <v>100.61</v>
      </c>
      <c r="O372" s="57">
        <v>0.16592570010900001</v>
      </c>
      <c r="P372" s="58">
        <v>6.4000000000000003E-3</v>
      </c>
      <c r="Q372" s="58">
        <v>0</v>
      </c>
    </row>
    <row r="373" spans="1:17">
      <c r="A373" t="s">
        <v>3237</v>
      </c>
      <c r="B373" t="s">
        <v>2050</v>
      </c>
      <c r="C373" t="s">
        <v>2449</v>
      </c>
      <c r="D373" s="107" t="s">
        <v>3259</v>
      </c>
      <c r="E373" t="s">
        <v>3173</v>
      </c>
      <c r="F373" t="s">
        <v>432</v>
      </c>
      <c r="G373" s="107" t="s">
        <v>3259</v>
      </c>
      <c r="H373" s="57">
        <v>2.86</v>
      </c>
      <c r="I373" t="s">
        <v>833</v>
      </c>
      <c r="J373" t="s">
        <v>100</v>
      </c>
      <c r="K373" s="58">
        <v>8.7499999999999994E-2</v>
      </c>
      <c r="L373" s="58">
        <v>9.1300000000000006E-2</v>
      </c>
      <c r="M373" s="57">
        <v>122.33</v>
      </c>
      <c r="N373" s="57">
        <v>100.15</v>
      </c>
      <c r="O373" s="57">
        <v>0.44435644636499999</v>
      </c>
      <c r="P373" s="58">
        <v>1.7100000000000001E-2</v>
      </c>
      <c r="Q373" s="58">
        <v>0</v>
      </c>
    </row>
    <row r="374" spans="1:17">
      <c r="A374" t="s">
        <v>3238</v>
      </c>
      <c r="B374" t="s">
        <v>2050</v>
      </c>
      <c r="C374" t="s">
        <v>2421</v>
      </c>
      <c r="D374" s="107" t="s">
        <v>3259</v>
      </c>
      <c r="E374" t="s">
        <v>3173</v>
      </c>
      <c r="F374" t="s">
        <v>321</v>
      </c>
      <c r="G374" s="107" t="s">
        <v>3259</v>
      </c>
      <c r="H374" s="57">
        <v>0.94</v>
      </c>
      <c r="I374" t="s">
        <v>873</v>
      </c>
      <c r="J374" t="s">
        <v>100</v>
      </c>
      <c r="K374" s="58">
        <v>8.0299999999999996E-2</v>
      </c>
      <c r="L374" s="58">
        <v>8.2500000000000004E-2</v>
      </c>
      <c r="M374" s="57">
        <v>140.83000000000001</v>
      </c>
      <c r="N374" s="57">
        <v>100.86</v>
      </c>
      <c r="O374" s="57">
        <v>0.515183207526</v>
      </c>
      <c r="P374" s="58">
        <v>1.9800000000000002E-2</v>
      </c>
      <c r="Q374" s="58">
        <v>0</v>
      </c>
    </row>
    <row r="375" spans="1:17">
      <c r="A375" t="s">
        <v>3239</v>
      </c>
      <c r="B375" t="s">
        <v>2050</v>
      </c>
      <c r="C375" t="s">
        <v>2469</v>
      </c>
      <c r="D375" s="107" t="s">
        <v>3259</v>
      </c>
      <c r="E375" t="s">
        <v>3173</v>
      </c>
      <c r="F375" t="s">
        <v>2470</v>
      </c>
      <c r="G375" s="107" t="s">
        <v>3259</v>
      </c>
      <c r="H375" s="57">
        <v>0.25</v>
      </c>
      <c r="I375" t="s">
        <v>873</v>
      </c>
      <c r="J375" t="s">
        <v>100</v>
      </c>
      <c r="K375" s="58">
        <v>7.0099999999999996E-2</v>
      </c>
      <c r="L375" s="58">
        <v>1E-4</v>
      </c>
      <c r="M375" s="57">
        <v>99.81</v>
      </c>
      <c r="N375" s="57">
        <v>88.007138000000111</v>
      </c>
      <c r="O375" s="57">
        <v>0.31859540593590102</v>
      </c>
      <c r="P375" s="58">
        <v>1.23E-2</v>
      </c>
      <c r="Q375" s="58">
        <v>0</v>
      </c>
    </row>
    <row r="376" spans="1:17">
      <c r="A376" t="s">
        <v>3240</v>
      </c>
      <c r="B376" t="s">
        <v>2050</v>
      </c>
      <c r="C376" t="s">
        <v>2484</v>
      </c>
      <c r="D376" s="107" t="s">
        <v>3259</v>
      </c>
      <c r="E376" t="s">
        <v>3173</v>
      </c>
      <c r="F376" t="s">
        <v>2485</v>
      </c>
      <c r="G376" s="107" t="s">
        <v>3259</v>
      </c>
      <c r="H376" s="57">
        <v>2.2799999999999998</v>
      </c>
      <c r="I376" t="s">
        <v>833</v>
      </c>
      <c r="J376" t="s">
        <v>100</v>
      </c>
      <c r="K376" s="58">
        <v>8.0600000000000005E-2</v>
      </c>
      <c r="L376" s="58">
        <v>9.2200000000000004E-2</v>
      </c>
      <c r="M376" s="57">
        <v>32.79</v>
      </c>
      <c r="N376" s="57">
        <v>98.56</v>
      </c>
      <c r="O376" s="57">
        <v>0.117216747648</v>
      </c>
      <c r="P376" s="58">
        <v>4.4999999999999997E-3</v>
      </c>
      <c r="Q376" s="58">
        <v>0</v>
      </c>
    </row>
    <row r="377" spans="1:17">
      <c r="A377" t="s">
        <v>3241</v>
      </c>
      <c r="B377" t="s">
        <v>2050</v>
      </c>
      <c r="C377" t="s">
        <v>2455</v>
      </c>
      <c r="D377" s="107" t="s">
        <v>3259</v>
      </c>
      <c r="E377" t="s">
        <v>3173</v>
      </c>
      <c r="F377" t="s">
        <v>2456</v>
      </c>
      <c r="G377" s="107" t="s">
        <v>3259</v>
      </c>
      <c r="H377" s="57">
        <v>0.82</v>
      </c>
      <c r="I377" t="s">
        <v>873</v>
      </c>
      <c r="J377" t="s">
        <v>100</v>
      </c>
      <c r="K377" s="58">
        <v>7.6999999999999999E-2</v>
      </c>
      <c r="L377" s="58">
        <v>8.5099999999999995E-2</v>
      </c>
      <c r="M377" s="57">
        <v>146.26</v>
      </c>
      <c r="N377" s="57">
        <v>100.16</v>
      </c>
      <c r="O377" s="57">
        <v>0.53133379603200004</v>
      </c>
      <c r="P377" s="58">
        <v>2.0400000000000001E-2</v>
      </c>
      <c r="Q377" s="58">
        <v>0</v>
      </c>
    </row>
    <row r="378" spans="1:17">
      <c r="A378" t="s">
        <v>3241</v>
      </c>
      <c r="B378" t="s">
        <v>2050</v>
      </c>
      <c r="C378" t="s">
        <v>2457</v>
      </c>
      <c r="D378" s="107" t="s">
        <v>3259</v>
      </c>
      <c r="E378" t="s">
        <v>3173</v>
      </c>
      <c r="F378" t="s">
        <v>226</v>
      </c>
      <c r="G378" s="107" t="s">
        <v>3259</v>
      </c>
      <c r="H378" s="57">
        <v>0.82</v>
      </c>
      <c r="I378" t="s">
        <v>873</v>
      </c>
      <c r="J378" t="s">
        <v>100</v>
      </c>
      <c r="K378" s="58">
        <v>7.6999999999999999E-2</v>
      </c>
      <c r="L378" s="58">
        <v>7.7299999999999994E-2</v>
      </c>
      <c r="M378" s="57">
        <v>0.42</v>
      </c>
      <c r="N378" s="57">
        <v>100.76</v>
      </c>
      <c r="O378" s="57">
        <v>1.534917384E-3</v>
      </c>
      <c r="P378" s="58">
        <v>1E-4</v>
      </c>
      <c r="Q378" s="58">
        <v>0</v>
      </c>
    </row>
    <row r="379" spans="1:17">
      <c r="A379" t="s">
        <v>3241</v>
      </c>
      <c r="B379" t="s">
        <v>2050</v>
      </c>
      <c r="C379" t="s">
        <v>2458</v>
      </c>
      <c r="D379" s="107" t="s">
        <v>3259</v>
      </c>
      <c r="E379" t="s">
        <v>3173</v>
      </c>
      <c r="F379" t="s">
        <v>2216</v>
      </c>
      <c r="G379" s="107" t="s">
        <v>3259</v>
      </c>
      <c r="H379" s="57">
        <v>0.82</v>
      </c>
      <c r="I379" t="s">
        <v>873</v>
      </c>
      <c r="J379" t="s">
        <v>100</v>
      </c>
      <c r="K379" s="58">
        <v>7.6999999999999999E-2</v>
      </c>
      <c r="L379" s="58">
        <v>7.7299999999999994E-2</v>
      </c>
      <c r="M379" s="57">
        <v>0.24</v>
      </c>
      <c r="N379" s="57">
        <v>100.76</v>
      </c>
      <c r="O379" s="57">
        <v>8.7709564799999995E-4</v>
      </c>
      <c r="P379" s="58">
        <v>0</v>
      </c>
      <c r="Q379" s="58">
        <v>0</v>
      </c>
    </row>
    <row r="380" spans="1:17">
      <c r="A380" t="s">
        <v>3241</v>
      </c>
      <c r="B380" t="s">
        <v>2050</v>
      </c>
      <c r="C380" t="s">
        <v>2459</v>
      </c>
      <c r="D380" s="107" t="s">
        <v>3259</v>
      </c>
      <c r="E380" t="s">
        <v>3173</v>
      </c>
      <c r="F380" t="s">
        <v>2460</v>
      </c>
      <c r="G380" s="107" t="s">
        <v>3259</v>
      </c>
      <c r="H380" s="57">
        <v>0.82</v>
      </c>
      <c r="I380" t="s">
        <v>873</v>
      </c>
      <c r="J380" t="s">
        <v>100</v>
      </c>
      <c r="K380" s="58">
        <v>7.6999999999999999E-2</v>
      </c>
      <c r="L380" s="58">
        <v>7.8100000000000003E-2</v>
      </c>
      <c r="M380" s="57">
        <v>0.35</v>
      </c>
      <c r="N380" s="57">
        <v>100.7</v>
      </c>
      <c r="O380" s="57">
        <v>1.27833615E-3</v>
      </c>
      <c r="P380" s="58">
        <v>0</v>
      </c>
      <c r="Q380" s="58">
        <v>0</v>
      </c>
    </row>
    <row r="381" spans="1:17">
      <c r="A381" t="s">
        <v>3241</v>
      </c>
      <c r="B381" t="s">
        <v>2050</v>
      </c>
      <c r="C381" t="s">
        <v>2461</v>
      </c>
      <c r="D381" s="107" t="s">
        <v>3259</v>
      </c>
      <c r="E381" t="s">
        <v>3173</v>
      </c>
      <c r="F381" t="s">
        <v>2462</v>
      </c>
      <c r="G381" s="107" t="s">
        <v>3259</v>
      </c>
      <c r="H381" s="57">
        <v>0.82</v>
      </c>
      <c r="I381" t="s">
        <v>873</v>
      </c>
      <c r="J381" t="s">
        <v>100</v>
      </c>
      <c r="K381" s="58">
        <v>7.6999999999999999E-2</v>
      </c>
      <c r="L381" s="58">
        <v>7.8100000000000003E-2</v>
      </c>
      <c r="M381" s="57">
        <v>1.38</v>
      </c>
      <c r="N381" s="57">
        <v>100.7</v>
      </c>
      <c r="O381" s="57">
        <v>5.0402968199999999E-3</v>
      </c>
      <c r="P381" s="58">
        <v>2.0000000000000001E-4</v>
      </c>
      <c r="Q381" s="58">
        <v>0</v>
      </c>
    </row>
    <row r="382" spans="1:17">
      <c r="A382" t="s">
        <v>3241</v>
      </c>
      <c r="B382" t="s">
        <v>2050</v>
      </c>
      <c r="C382" t="s">
        <v>2463</v>
      </c>
      <c r="D382" s="107" t="s">
        <v>3259</v>
      </c>
      <c r="E382" t="s">
        <v>3173</v>
      </c>
      <c r="F382" t="s">
        <v>2464</v>
      </c>
      <c r="G382" s="107" t="s">
        <v>3259</v>
      </c>
      <c r="H382" s="57">
        <v>0.82</v>
      </c>
      <c r="I382" t="s">
        <v>873</v>
      </c>
      <c r="J382" t="s">
        <v>100</v>
      </c>
      <c r="K382" s="58">
        <v>7.6999999999999999E-2</v>
      </c>
      <c r="L382" s="58">
        <v>7.8100000000000003E-2</v>
      </c>
      <c r="M382" s="57">
        <v>0.27</v>
      </c>
      <c r="N382" s="57">
        <v>100.7</v>
      </c>
      <c r="O382" s="57">
        <v>9.8614503E-4</v>
      </c>
      <c r="P382" s="58">
        <v>0</v>
      </c>
      <c r="Q382" s="58">
        <v>0</v>
      </c>
    </row>
    <row r="383" spans="1:17">
      <c r="A383" t="s">
        <v>3241</v>
      </c>
      <c r="B383" t="s">
        <v>2050</v>
      </c>
      <c r="C383" t="s">
        <v>2465</v>
      </c>
      <c r="D383" s="107" t="s">
        <v>3259</v>
      </c>
      <c r="E383" t="s">
        <v>3173</v>
      </c>
      <c r="F383" t="s">
        <v>2466</v>
      </c>
      <c r="G383" s="107" t="s">
        <v>3259</v>
      </c>
      <c r="H383" s="57">
        <v>0.82</v>
      </c>
      <c r="I383" t="s">
        <v>873</v>
      </c>
      <c r="J383" t="s">
        <v>100</v>
      </c>
      <c r="K383" s="58">
        <v>7.6999999999999999E-2</v>
      </c>
      <c r="L383" s="58">
        <v>7.8100000000000003E-2</v>
      </c>
      <c r="M383" s="57">
        <v>1.45</v>
      </c>
      <c r="N383" s="57">
        <v>100.7</v>
      </c>
      <c r="O383" s="57">
        <v>5.29596405E-3</v>
      </c>
      <c r="P383" s="58">
        <v>2.0000000000000001E-4</v>
      </c>
      <c r="Q383" s="58">
        <v>0</v>
      </c>
    </row>
    <row r="384" spans="1:17">
      <c r="A384" t="s">
        <v>3242</v>
      </c>
      <c r="B384" t="s">
        <v>2050</v>
      </c>
      <c r="C384" t="s">
        <v>2483</v>
      </c>
      <c r="D384" s="107" t="s">
        <v>3259</v>
      </c>
      <c r="E384" t="s">
        <v>3173</v>
      </c>
      <c r="F384" t="s">
        <v>199</v>
      </c>
      <c r="G384" s="107" t="s">
        <v>3259</v>
      </c>
      <c r="H384" s="57">
        <v>2.4900000000000002</v>
      </c>
      <c r="I384" t="s">
        <v>833</v>
      </c>
      <c r="J384" t="s">
        <v>100</v>
      </c>
      <c r="K384" s="58">
        <v>8.2000000000000003E-2</v>
      </c>
      <c r="L384" s="58">
        <v>8.5599999999999996E-2</v>
      </c>
      <c r="M384" s="57">
        <v>74.400000000000006</v>
      </c>
      <c r="N384" s="57">
        <v>100.34</v>
      </c>
      <c r="O384" s="57">
        <v>0.27076628592000002</v>
      </c>
      <c r="P384" s="58">
        <v>1.04E-2</v>
      </c>
      <c r="Q384" s="58">
        <v>0</v>
      </c>
    </row>
    <row r="385" spans="1:17">
      <c r="A385" t="s">
        <v>3243</v>
      </c>
      <c r="B385" t="s">
        <v>2050</v>
      </c>
      <c r="C385" t="s">
        <v>2331</v>
      </c>
      <c r="D385" s="107" t="s">
        <v>3259</v>
      </c>
      <c r="E385" t="s">
        <v>3173</v>
      </c>
      <c r="F385" t="s">
        <v>2328</v>
      </c>
      <c r="G385" s="107" t="s">
        <v>3259</v>
      </c>
      <c r="H385" s="57">
        <v>2.16</v>
      </c>
      <c r="I385" t="s">
        <v>945</v>
      </c>
      <c r="J385" t="s">
        <v>102</v>
      </c>
      <c r="K385" s="58">
        <v>6.6100000000000006E-2</v>
      </c>
      <c r="L385" s="58">
        <v>7.1400000000000005E-2</v>
      </c>
      <c r="M385" s="57">
        <v>46.17</v>
      </c>
      <c r="N385" s="57">
        <v>99.99</v>
      </c>
      <c r="O385" s="57">
        <v>0.18519705044279999</v>
      </c>
      <c r="P385" s="58">
        <v>7.1000000000000004E-3</v>
      </c>
      <c r="Q385" s="58">
        <v>0</v>
      </c>
    </row>
    <row r="386" spans="1:17">
      <c r="A386" t="s">
        <v>3243</v>
      </c>
      <c r="B386" t="s">
        <v>2050</v>
      </c>
      <c r="C386" t="s">
        <v>2326</v>
      </c>
      <c r="D386" s="107" t="s">
        <v>3259</v>
      </c>
      <c r="E386" t="s">
        <v>3173</v>
      </c>
      <c r="F386" t="s">
        <v>579</v>
      </c>
      <c r="G386" s="107" t="s">
        <v>3259</v>
      </c>
      <c r="H386" s="57">
        <v>2.17</v>
      </c>
      <c r="I386" t="s">
        <v>945</v>
      </c>
      <c r="J386" t="s">
        <v>102</v>
      </c>
      <c r="K386" s="58">
        <v>6.6000000000000003E-2</v>
      </c>
      <c r="L386" s="58">
        <v>7.1300000000000002E-2</v>
      </c>
      <c r="M386" s="57">
        <v>4.83</v>
      </c>
      <c r="N386" s="57">
        <v>100.13</v>
      </c>
      <c r="O386" s="57">
        <v>1.94012168364E-2</v>
      </c>
      <c r="P386" s="58">
        <v>6.9999999999999999E-4</v>
      </c>
      <c r="Q386" s="58">
        <v>0</v>
      </c>
    </row>
    <row r="387" spans="1:17">
      <c r="A387" t="s">
        <v>3243</v>
      </c>
      <c r="B387" t="s">
        <v>2050</v>
      </c>
      <c r="C387" t="s">
        <v>2327</v>
      </c>
      <c r="D387" s="107" t="s">
        <v>3259</v>
      </c>
      <c r="E387" t="s">
        <v>3173</v>
      </c>
      <c r="F387" t="s">
        <v>2328</v>
      </c>
      <c r="G387" s="107" t="s">
        <v>3259</v>
      </c>
      <c r="H387" s="57">
        <v>2.17</v>
      </c>
      <c r="I387" t="s">
        <v>945</v>
      </c>
      <c r="J387" t="s">
        <v>102</v>
      </c>
      <c r="K387" s="58">
        <v>6.6000000000000003E-2</v>
      </c>
      <c r="L387" s="58">
        <v>7.1499999999999994E-2</v>
      </c>
      <c r="M387" s="57">
        <v>0.61</v>
      </c>
      <c r="N387" s="57">
        <v>100.09</v>
      </c>
      <c r="O387" s="57">
        <v>2.4492783683999998E-3</v>
      </c>
      <c r="P387" s="58">
        <v>1E-4</v>
      </c>
      <c r="Q387" s="58">
        <v>0</v>
      </c>
    </row>
    <row r="388" spans="1:17">
      <c r="A388" t="s">
        <v>3243</v>
      </c>
      <c r="B388" t="s">
        <v>2050</v>
      </c>
      <c r="C388" t="s">
        <v>2474</v>
      </c>
      <c r="D388" s="107" t="s">
        <v>3259</v>
      </c>
      <c r="E388" t="s">
        <v>3173</v>
      </c>
      <c r="F388" t="s">
        <v>2328</v>
      </c>
      <c r="G388" s="107" t="s">
        <v>3259</v>
      </c>
      <c r="H388" s="57">
        <v>2.16</v>
      </c>
      <c r="I388" t="s">
        <v>945</v>
      </c>
      <c r="J388" t="s">
        <v>102</v>
      </c>
      <c r="K388" s="58">
        <v>6.6000000000000003E-2</v>
      </c>
      <c r="L388" s="58">
        <v>7.1499999999999994E-2</v>
      </c>
      <c r="M388" s="57">
        <v>0.71</v>
      </c>
      <c r="N388" s="57">
        <v>100.1</v>
      </c>
      <c r="O388" s="57">
        <v>2.8510842360000002E-3</v>
      </c>
      <c r="P388" s="58">
        <v>1E-4</v>
      </c>
      <c r="Q388" s="58">
        <v>0</v>
      </c>
    </row>
    <row r="389" spans="1:17">
      <c r="A389" t="s">
        <v>3243</v>
      </c>
      <c r="B389" t="s">
        <v>2050</v>
      </c>
      <c r="C389" t="s">
        <v>2475</v>
      </c>
      <c r="D389" s="107" t="s">
        <v>3259</v>
      </c>
      <c r="E389" t="s">
        <v>3173</v>
      </c>
      <c r="F389" t="s">
        <v>2328</v>
      </c>
      <c r="G389" s="107" t="s">
        <v>3259</v>
      </c>
      <c r="H389" s="57">
        <v>2.16</v>
      </c>
      <c r="I389" t="s">
        <v>945</v>
      </c>
      <c r="J389" t="s">
        <v>102</v>
      </c>
      <c r="K389" s="58">
        <v>6.6000000000000003E-2</v>
      </c>
      <c r="L389" s="58">
        <v>7.2599999999999998E-2</v>
      </c>
      <c r="M389" s="57">
        <v>0.92</v>
      </c>
      <c r="N389" s="57">
        <v>99.88</v>
      </c>
      <c r="O389" s="57">
        <v>3.6862431935999998E-3</v>
      </c>
      <c r="P389" s="58">
        <v>1E-4</v>
      </c>
      <c r="Q389" s="58">
        <v>0</v>
      </c>
    </row>
    <row r="390" spans="1:17">
      <c r="A390" t="s">
        <v>3243</v>
      </c>
      <c r="B390" t="s">
        <v>2050</v>
      </c>
      <c r="C390" t="s">
        <v>2476</v>
      </c>
      <c r="D390" s="107" t="s">
        <v>3259</v>
      </c>
      <c r="E390" t="s">
        <v>3173</v>
      </c>
      <c r="F390" t="s">
        <v>2328</v>
      </c>
      <c r="G390" s="107" t="s">
        <v>3259</v>
      </c>
      <c r="H390" s="57">
        <v>2.16</v>
      </c>
      <c r="I390" t="s">
        <v>945</v>
      </c>
      <c r="J390" t="s">
        <v>102</v>
      </c>
      <c r="K390" s="58">
        <v>6.6000000000000003E-2</v>
      </c>
      <c r="L390" s="58">
        <v>7.1400000000000005E-2</v>
      </c>
      <c r="M390" s="57">
        <v>4.2699999999999996</v>
      </c>
      <c r="N390" s="57">
        <v>100.11</v>
      </c>
      <c r="O390" s="57">
        <v>1.7148374485199999E-2</v>
      </c>
      <c r="P390" s="58">
        <v>6.9999999999999999E-4</v>
      </c>
      <c r="Q390" s="58">
        <v>0</v>
      </c>
    </row>
    <row r="391" spans="1:17">
      <c r="A391" t="s">
        <v>3243</v>
      </c>
      <c r="B391" t="s">
        <v>2050</v>
      </c>
      <c r="C391" t="s">
        <v>2329</v>
      </c>
      <c r="D391" s="107" t="s">
        <v>3259</v>
      </c>
      <c r="E391" t="s">
        <v>3173</v>
      </c>
      <c r="F391" t="s">
        <v>654</v>
      </c>
      <c r="G391" s="107" t="s">
        <v>3259</v>
      </c>
      <c r="H391" s="57">
        <v>2.17</v>
      </c>
      <c r="I391" t="s">
        <v>945</v>
      </c>
      <c r="J391" t="s">
        <v>102</v>
      </c>
      <c r="K391" s="58">
        <v>6.6000000000000003E-2</v>
      </c>
      <c r="L391" s="58">
        <v>7.1300000000000002E-2</v>
      </c>
      <c r="M391" s="57">
        <v>0.38</v>
      </c>
      <c r="N391" s="57">
        <v>100.13</v>
      </c>
      <c r="O391" s="57">
        <v>1.5263897304E-3</v>
      </c>
      <c r="P391" s="58">
        <v>1E-4</v>
      </c>
      <c r="Q391" s="58">
        <v>0</v>
      </c>
    </row>
    <row r="392" spans="1:17">
      <c r="A392" t="s">
        <v>3243</v>
      </c>
      <c r="B392" t="s">
        <v>2050</v>
      </c>
      <c r="C392" t="s">
        <v>2330</v>
      </c>
      <c r="D392" s="107" t="s">
        <v>3259</v>
      </c>
      <c r="E392" t="s">
        <v>3173</v>
      </c>
      <c r="F392" t="s">
        <v>590</v>
      </c>
      <c r="G392" s="107" t="s">
        <v>3259</v>
      </c>
      <c r="H392" s="57">
        <v>2.16</v>
      </c>
      <c r="I392" t="s">
        <v>945</v>
      </c>
      <c r="J392" t="s">
        <v>102</v>
      </c>
      <c r="K392" s="58">
        <v>6.6000000000000003E-2</v>
      </c>
      <c r="L392" s="58">
        <v>7.1300000000000002E-2</v>
      </c>
      <c r="M392" s="57">
        <v>2.29</v>
      </c>
      <c r="N392" s="57">
        <v>100.13</v>
      </c>
      <c r="O392" s="57">
        <v>9.1985065332000002E-3</v>
      </c>
      <c r="P392" s="58">
        <v>4.0000000000000002E-4</v>
      </c>
      <c r="Q392" s="58">
        <v>0</v>
      </c>
    </row>
    <row r="393" spans="1:17">
      <c r="A393" t="s">
        <v>3243</v>
      </c>
      <c r="B393" t="s">
        <v>2050</v>
      </c>
      <c r="C393" t="s">
        <v>2477</v>
      </c>
      <c r="D393" s="107" t="s">
        <v>3259</v>
      </c>
      <c r="E393" t="s">
        <v>3173</v>
      </c>
      <c r="F393" t="s">
        <v>281</v>
      </c>
      <c r="G393" s="107" t="s">
        <v>3259</v>
      </c>
      <c r="H393" s="57">
        <v>2.16</v>
      </c>
      <c r="I393" t="s">
        <v>945</v>
      </c>
      <c r="J393" t="s">
        <v>102</v>
      </c>
      <c r="K393" s="58">
        <v>6.6000000000000003E-2</v>
      </c>
      <c r="L393" s="58">
        <v>7.1300000000000002E-2</v>
      </c>
      <c r="M393" s="57">
        <v>1.04</v>
      </c>
      <c r="N393" s="57">
        <v>100.13</v>
      </c>
      <c r="O393" s="57">
        <v>4.1774876831999997E-3</v>
      </c>
      <c r="P393" s="58">
        <v>2.0000000000000001E-4</v>
      </c>
      <c r="Q393" s="58">
        <v>0</v>
      </c>
    </row>
    <row r="394" spans="1:17">
      <c r="A394" t="s">
        <v>3243</v>
      </c>
      <c r="B394" t="s">
        <v>2050</v>
      </c>
      <c r="C394" t="s">
        <v>2478</v>
      </c>
      <c r="D394" s="107" t="s">
        <v>3259</v>
      </c>
      <c r="E394" t="s">
        <v>3173</v>
      </c>
      <c r="F394" t="s">
        <v>232</v>
      </c>
      <c r="G394" s="107" t="s">
        <v>3259</v>
      </c>
      <c r="H394" s="57">
        <v>2.16</v>
      </c>
      <c r="I394" t="s">
        <v>945</v>
      </c>
      <c r="J394" t="s">
        <v>102</v>
      </c>
      <c r="K394" s="58">
        <v>6.6000000000000003E-2</v>
      </c>
      <c r="L394" s="58">
        <v>7.1300000000000002E-2</v>
      </c>
      <c r="M394" s="57">
        <v>1.63</v>
      </c>
      <c r="N394" s="57">
        <v>100.13</v>
      </c>
      <c r="O394" s="57">
        <v>6.5474085804E-3</v>
      </c>
      <c r="P394" s="58">
        <v>2.9999999999999997E-4</v>
      </c>
      <c r="Q394" s="58">
        <v>0</v>
      </c>
    </row>
    <row r="395" spans="1:17">
      <c r="A395" t="s">
        <v>3243</v>
      </c>
      <c r="B395" t="s">
        <v>2050</v>
      </c>
      <c r="C395" t="s">
        <v>2479</v>
      </c>
      <c r="D395" s="107" t="s">
        <v>3259</v>
      </c>
      <c r="E395" t="s">
        <v>3173</v>
      </c>
      <c r="F395" t="s">
        <v>2394</v>
      </c>
      <c r="G395" s="107" t="s">
        <v>3259</v>
      </c>
      <c r="H395" s="57">
        <v>2.16</v>
      </c>
      <c r="I395" t="s">
        <v>945</v>
      </c>
      <c r="J395" t="s">
        <v>102</v>
      </c>
      <c r="K395" s="58">
        <v>6.6000000000000003E-2</v>
      </c>
      <c r="L395" s="58">
        <v>7.1300000000000002E-2</v>
      </c>
      <c r="M395" s="57">
        <v>0.38</v>
      </c>
      <c r="N395" s="57">
        <v>100.13</v>
      </c>
      <c r="O395" s="57">
        <v>1.5263897304E-3</v>
      </c>
      <c r="P395" s="58">
        <v>1E-4</v>
      </c>
      <c r="Q395" s="58">
        <v>0</v>
      </c>
    </row>
    <row r="396" spans="1:17">
      <c r="A396" t="s">
        <v>3243</v>
      </c>
      <c r="B396" t="s">
        <v>2050</v>
      </c>
      <c r="C396" t="s">
        <v>2480</v>
      </c>
      <c r="D396" s="107" t="s">
        <v>3259</v>
      </c>
      <c r="E396" t="s">
        <v>3173</v>
      </c>
      <c r="F396" t="s">
        <v>755</v>
      </c>
      <c r="G396" s="107" t="s">
        <v>3259</v>
      </c>
      <c r="H396" s="57">
        <v>2.14</v>
      </c>
      <c r="I396" t="s">
        <v>945</v>
      </c>
      <c r="J396" t="s">
        <v>102</v>
      </c>
      <c r="K396" s="58">
        <v>6.4299999999999996E-2</v>
      </c>
      <c r="L396" s="58">
        <v>7.5999999999999998E-2</v>
      </c>
      <c r="M396" s="57">
        <v>3.52</v>
      </c>
      <c r="N396" s="57">
        <v>100.16</v>
      </c>
      <c r="O396" s="57">
        <v>1.4143425331200001E-2</v>
      </c>
      <c r="P396" s="58">
        <v>5.0000000000000001E-4</v>
      </c>
      <c r="Q396" s="58">
        <v>0</v>
      </c>
    </row>
    <row r="397" spans="1:17">
      <c r="A397" t="s">
        <v>3243</v>
      </c>
      <c r="B397" t="s">
        <v>2050</v>
      </c>
      <c r="C397" t="s">
        <v>2481</v>
      </c>
      <c r="D397" s="107" t="s">
        <v>3259</v>
      </c>
      <c r="E397" t="s">
        <v>3173</v>
      </c>
      <c r="F397" t="s">
        <v>2482</v>
      </c>
      <c r="G397" s="107" t="s">
        <v>3259</v>
      </c>
      <c r="H397" s="57">
        <v>2.15</v>
      </c>
      <c r="I397" t="s">
        <v>945</v>
      </c>
      <c r="J397" t="s">
        <v>102</v>
      </c>
      <c r="K397" s="58">
        <v>6.6100000000000006E-2</v>
      </c>
      <c r="L397" s="58">
        <v>6.9699999999999998E-2</v>
      </c>
      <c r="M397" s="57">
        <v>0.39</v>
      </c>
      <c r="N397" s="57">
        <v>100.72</v>
      </c>
      <c r="O397" s="57">
        <v>1.5757885728E-3</v>
      </c>
      <c r="P397" s="58">
        <v>1E-4</v>
      </c>
      <c r="Q397" s="58">
        <v>0</v>
      </c>
    </row>
    <row r="398" spans="1:17">
      <c r="A398" t="s">
        <v>3244</v>
      </c>
      <c r="B398" t="s">
        <v>2050</v>
      </c>
      <c r="C398" t="s">
        <v>2431</v>
      </c>
      <c r="D398" s="107" t="s">
        <v>3259</v>
      </c>
      <c r="E398" t="s">
        <v>3173</v>
      </c>
      <c r="F398" t="s">
        <v>2432</v>
      </c>
      <c r="G398" s="107" t="s">
        <v>3259</v>
      </c>
      <c r="H398" s="57">
        <v>3.25</v>
      </c>
      <c r="I398" t="s">
        <v>891</v>
      </c>
      <c r="J398" t="s">
        <v>102</v>
      </c>
      <c r="K398" s="58">
        <v>7.5700000000000003E-2</v>
      </c>
      <c r="L398" s="58">
        <v>7.3899999999999993E-2</v>
      </c>
      <c r="M398" s="57">
        <v>50.28</v>
      </c>
      <c r="N398" s="57">
        <v>101.55</v>
      </c>
      <c r="O398" s="57">
        <v>0.204829648344</v>
      </c>
      <c r="P398" s="58">
        <v>7.9000000000000008E-3</v>
      </c>
      <c r="Q398" s="58">
        <v>0</v>
      </c>
    </row>
    <row r="399" spans="1:17">
      <c r="A399" t="s">
        <v>3244</v>
      </c>
      <c r="B399" t="s">
        <v>2050</v>
      </c>
      <c r="C399" t="s">
        <v>2433</v>
      </c>
      <c r="D399" s="107" t="s">
        <v>3259</v>
      </c>
      <c r="E399" t="s">
        <v>3173</v>
      </c>
      <c r="F399" t="s">
        <v>2432</v>
      </c>
      <c r="G399" s="107" t="s">
        <v>3259</v>
      </c>
      <c r="H399" s="57">
        <v>3.17</v>
      </c>
      <c r="I399" t="s">
        <v>891</v>
      </c>
      <c r="J399" t="s">
        <v>100</v>
      </c>
      <c r="K399" s="58">
        <v>9.0800000000000006E-2</v>
      </c>
      <c r="L399" s="58">
        <v>9.5100000000000004E-2</v>
      </c>
      <c r="M399" s="57">
        <v>138.44999999999999</v>
      </c>
      <c r="N399" s="57">
        <v>100.78</v>
      </c>
      <c r="O399" s="57">
        <v>0.50607498357000003</v>
      </c>
      <c r="P399" s="58">
        <v>1.95E-2</v>
      </c>
      <c r="Q399" s="58">
        <v>0</v>
      </c>
    </row>
    <row r="400" spans="1:17">
      <c r="A400" t="s">
        <v>3245</v>
      </c>
      <c r="B400" t="s">
        <v>2050</v>
      </c>
      <c r="C400" t="s">
        <v>2426</v>
      </c>
      <c r="D400" s="107" t="s">
        <v>3259</v>
      </c>
      <c r="E400" t="s">
        <v>3173</v>
      </c>
      <c r="F400" t="s">
        <v>355</v>
      </c>
      <c r="G400" s="107" t="s">
        <v>3259</v>
      </c>
      <c r="H400" s="57">
        <v>1.4</v>
      </c>
      <c r="I400" t="s">
        <v>833</v>
      </c>
      <c r="J400" t="s">
        <v>100</v>
      </c>
      <c r="K400" s="58">
        <v>5.7799999999999997E-2</v>
      </c>
      <c r="L400" s="58">
        <v>7.8399999999999997E-2</v>
      </c>
      <c r="M400" s="57">
        <v>12.39</v>
      </c>
      <c r="N400" s="57">
        <v>97.63</v>
      </c>
      <c r="O400" s="57">
        <v>4.3873486838999998E-2</v>
      </c>
      <c r="P400" s="58">
        <v>1.6999999999999999E-3</v>
      </c>
      <c r="Q400" s="58">
        <v>0</v>
      </c>
    </row>
    <row r="401" spans="1:17">
      <c r="A401" t="s">
        <v>3245</v>
      </c>
      <c r="B401" t="s">
        <v>2050</v>
      </c>
      <c r="C401" t="s">
        <v>2422</v>
      </c>
      <c r="D401" s="107" t="s">
        <v>3259</v>
      </c>
      <c r="E401" t="s">
        <v>3173</v>
      </c>
      <c r="F401" t="s">
        <v>2423</v>
      </c>
      <c r="G401" s="107" t="s">
        <v>3259</v>
      </c>
      <c r="H401" s="57">
        <v>1.38</v>
      </c>
      <c r="I401" t="s">
        <v>833</v>
      </c>
      <c r="J401" t="s">
        <v>100</v>
      </c>
      <c r="K401" s="58">
        <v>8.2000000000000003E-2</v>
      </c>
      <c r="L401" s="58">
        <v>6.8000000000000005E-2</v>
      </c>
      <c r="M401" s="57">
        <v>30.51</v>
      </c>
      <c r="N401" s="57">
        <v>101.82</v>
      </c>
      <c r="O401" s="57">
        <v>0.112673777814</v>
      </c>
      <c r="P401" s="58">
        <v>4.3E-3</v>
      </c>
      <c r="Q401" s="58">
        <v>0</v>
      </c>
    </row>
    <row r="402" spans="1:17">
      <c r="A402" t="s">
        <v>3245</v>
      </c>
      <c r="B402" t="s">
        <v>2050</v>
      </c>
      <c r="C402" t="s">
        <v>2427</v>
      </c>
      <c r="D402" s="107" t="s">
        <v>3259</v>
      </c>
      <c r="E402" t="s">
        <v>3173</v>
      </c>
      <c r="F402" t="s">
        <v>355</v>
      </c>
      <c r="G402" s="107" t="s">
        <v>3259</v>
      </c>
      <c r="H402" s="57">
        <v>1.38</v>
      </c>
      <c r="I402" t="s">
        <v>833</v>
      </c>
      <c r="J402" t="s">
        <v>100</v>
      </c>
      <c r="K402" s="58">
        <v>8.2000000000000003E-2</v>
      </c>
      <c r="L402" s="58">
        <v>7.9100000000000004E-2</v>
      </c>
      <c r="M402" s="57">
        <v>1.79</v>
      </c>
      <c r="N402" s="57">
        <v>100.97</v>
      </c>
      <c r="O402" s="57">
        <v>6.5553056009999998E-3</v>
      </c>
      <c r="P402" s="58">
        <v>2.9999999999999997E-4</v>
      </c>
      <c r="Q402" s="58">
        <v>0</v>
      </c>
    </row>
    <row r="403" spans="1:17">
      <c r="A403" t="s">
        <v>3245</v>
      </c>
      <c r="B403" t="s">
        <v>2050</v>
      </c>
      <c r="C403" t="s">
        <v>2424</v>
      </c>
      <c r="D403" s="107" t="s">
        <v>3259</v>
      </c>
      <c r="E403" t="s">
        <v>3173</v>
      </c>
      <c r="F403" t="s">
        <v>2425</v>
      </c>
      <c r="G403" s="107" t="s">
        <v>3259</v>
      </c>
      <c r="H403" s="57">
        <v>3.37</v>
      </c>
      <c r="I403" t="s">
        <v>833</v>
      </c>
      <c r="J403" t="s">
        <v>100</v>
      </c>
      <c r="K403" s="58">
        <v>9.1999999999999998E-2</v>
      </c>
      <c r="L403" s="58">
        <v>0.1094</v>
      </c>
      <c r="M403" s="57">
        <v>118.89</v>
      </c>
      <c r="N403" s="57">
        <v>96.08</v>
      </c>
      <c r="O403" s="57">
        <v>0.41431044002400003</v>
      </c>
      <c r="P403" s="58">
        <v>1.5900000000000001E-2</v>
      </c>
      <c r="Q403" s="58">
        <v>0</v>
      </c>
    </row>
    <row r="404" spans="1:17">
      <c r="A404" s="76" t="s">
        <v>2368</v>
      </c>
      <c r="B404" s="108" t="s">
        <v>3259</v>
      </c>
      <c r="C404" s="108" t="s">
        <v>3259</v>
      </c>
      <c r="D404" s="109" t="s">
        <v>3259</v>
      </c>
      <c r="E404" s="109" t="s">
        <v>3259</v>
      </c>
      <c r="F404" s="109" t="s">
        <v>3259</v>
      </c>
      <c r="G404" s="109" t="s">
        <v>3259</v>
      </c>
      <c r="H404" s="77">
        <v>0</v>
      </c>
      <c r="I404" s="109" t="s">
        <v>3259</v>
      </c>
      <c r="J404" s="109" t="s">
        <v>3259</v>
      </c>
      <c r="K404" s="109" t="s">
        <v>3259</v>
      </c>
      <c r="L404" s="78">
        <v>0</v>
      </c>
      <c r="M404" s="77">
        <v>0</v>
      </c>
      <c r="N404" s="109" t="s">
        <v>3259</v>
      </c>
      <c r="O404" s="77">
        <v>0</v>
      </c>
      <c r="P404" s="78">
        <v>0</v>
      </c>
      <c r="Q404" s="78">
        <v>0</v>
      </c>
    </row>
    <row r="405" spans="1:17">
      <c r="A405" t="s">
        <v>177</v>
      </c>
      <c r="B405" s="108" t="s">
        <v>3259</v>
      </c>
      <c r="C405" t="s">
        <v>177</v>
      </c>
      <c r="D405" s="109" t="s">
        <v>3259</v>
      </c>
      <c r="E405" t="s">
        <v>177</v>
      </c>
      <c r="F405" s="109" t="s">
        <v>3259</v>
      </c>
      <c r="G405" s="109" t="s">
        <v>3259</v>
      </c>
      <c r="H405" s="57">
        <v>0</v>
      </c>
      <c r="I405" t="s">
        <v>177</v>
      </c>
      <c r="J405" t="s">
        <v>177</v>
      </c>
      <c r="K405" s="58">
        <v>0</v>
      </c>
      <c r="L405" s="58">
        <v>0</v>
      </c>
      <c r="M405" s="57">
        <v>0</v>
      </c>
      <c r="N405" s="57">
        <v>0</v>
      </c>
      <c r="O405" s="57">
        <v>0</v>
      </c>
      <c r="P405" s="58">
        <v>0</v>
      </c>
      <c r="Q405" s="58">
        <v>0</v>
      </c>
    </row>
    <row r="406" spans="1:17">
      <c r="A406" t="s">
        <v>185</v>
      </c>
      <c r="B406" s="108" t="s">
        <v>3259</v>
      </c>
      <c r="C406" s="108" t="s">
        <v>3259</v>
      </c>
      <c r="D406" s="109" t="s">
        <v>3259</v>
      </c>
      <c r="E406" s="109" t="s">
        <v>3259</v>
      </c>
      <c r="F406" s="109" t="s">
        <v>3259</v>
      </c>
      <c r="G406" s="109" t="s">
        <v>3259</v>
      </c>
      <c r="H406" s="109" t="s">
        <v>3259</v>
      </c>
      <c r="I406" s="109" t="s">
        <v>3259</v>
      </c>
      <c r="J406" s="109" t="s">
        <v>3259</v>
      </c>
      <c r="K406" s="109" t="s">
        <v>3259</v>
      </c>
      <c r="L406" s="109" t="s">
        <v>3259</v>
      </c>
      <c r="M406" s="109" t="s">
        <v>3259</v>
      </c>
      <c r="N406" s="109" t="s">
        <v>3259</v>
      </c>
      <c r="O406" s="109" t="s">
        <v>3259</v>
      </c>
      <c r="P406" s="109" t="s">
        <v>3259</v>
      </c>
      <c r="Q406" s="109" t="s">
        <v>3259</v>
      </c>
    </row>
    <row r="407" spans="1:17">
      <c r="A407" t="s">
        <v>294</v>
      </c>
      <c r="B407" s="108" t="s">
        <v>3259</v>
      </c>
      <c r="C407" s="108" t="s">
        <v>3259</v>
      </c>
      <c r="D407" s="109" t="s">
        <v>3259</v>
      </c>
      <c r="E407" s="109" t="s">
        <v>3259</v>
      </c>
      <c r="F407" s="109" t="s">
        <v>3259</v>
      </c>
      <c r="G407" s="109" t="s">
        <v>3259</v>
      </c>
      <c r="H407" s="109" t="s">
        <v>3259</v>
      </c>
      <c r="I407" s="109" t="s">
        <v>3259</v>
      </c>
      <c r="J407" s="109" t="s">
        <v>3259</v>
      </c>
      <c r="K407" s="109" t="s">
        <v>3259</v>
      </c>
      <c r="L407" s="109" t="s">
        <v>3259</v>
      </c>
      <c r="M407" s="109" t="s">
        <v>3259</v>
      </c>
      <c r="N407" s="109" t="s">
        <v>3259</v>
      </c>
      <c r="O407" s="109" t="s">
        <v>3259</v>
      </c>
      <c r="P407" s="109" t="s">
        <v>3259</v>
      </c>
      <c r="Q407" s="109" t="s">
        <v>3259</v>
      </c>
    </row>
    <row r="408" spans="1:17">
      <c r="A408" t="s">
        <v>295</v>
      </c>
      <c r="B408" s="108" t="s">
        <v>3259</v>
      </c>
      <c r="C408" s="108" t="s">
        <v>3259</v>
      </c>
      <c r="D408" s="109" t="s">
        <v>3259</v>
      </c>
      <c r="E408" s="109" t="s">
        <v>3259</v>
      </c>
      <c r="F408" s="109" t="s">
        <v>3259</v>
      </c>
      <c r="G408" s="109" t="s">
        <v>3259</v>
      </c>
      <c r="H408" s="109" t="s">
        <v>3259</v>
      </c>
      <c r="I408" s="109" t="s">
        <v>3259</v>
      </c>
      <c r="J408" s="109" t="s">
        <v>3259</v>
      </c>
      <c r="K408" s="109" t="s">
        <v>3259</v>
      </c>
      <c r="L408" s="109" t="s">
        <v>3259</v>
      </c>
      <c r="M408" s="109" t="s">
        <v>3259</v>
      </c>
      <c r="N408" s="109" t="s">
        <v>3259</v>
      </c>
      <c r="O408" s="109" t="s">
        <v>3259</v>
      </c>
      <c r="P408" s="109" t="s">
        <v>3259</v>
      </c>
      <c r="Q408" s="109" t="s">
        <v>3259</v>
      </c>
    </row>
    <row r="409" spans="1:17">
      <c r="A409" t="s">
        <v>296</v>
      </c>
      <c r="B409" s="108" t="s">
        <v>3259</v>
      </c>
      <c r="C409" s="108" t="s">
        <v>3259</v>
      </c>
      <c r="D409" s="109" t="s">
        <v>3259</v>
      </c>
      <c r="E409" s="109" t="s">
        <v>3259</v>
      </c>
      <c r="F409" s="109" t="s">
        <v>3259</v>
      </c>
      <c r="G409" s="109" t="s">
        <v>3259</v>
      </c>
      <c r="H409" s="109" t="s">
        <v>3259</v>
      </c>
      <c r="I409" s="109" t="s">
        <v>3259</v>
      </c>
      <c r="J409" s="109" t="s">
        <v>3259</v>
      </c>
      <c r="K409" s="109" t="s">
        <v>3259</v>
      </c>
      <c r="L409" s="109" t="s">
        <v>3259</v>
      </c>
      <c r="M409" s="109" t="s">
        <v>3259</v>
      </c>
      <c r="N409" s="109" t="s">
        <v>3259</v>
      </c>
      <c r="O409" s="109" t="s">
        <v>3259</v>
      </c>
      <c r="P409" s="109" t="s">
        <v>3259</v>
      </c>
      <c r="Q409" s="109" t="s">
        <v>3259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34" width="5.7109375" style="14" hidden="1"/>
    <col min="35" max="46" width="9.140625" style="14" hidden="1"/>
    <col min="47" max="52" width="0" style="14" hidden="1"/>
    <col min="53" max="16384" width="9.140625" style="14" hidden="1"/>
  </cols>
  <sheetData>
    <row r="1" spans="1:20">
      <c r="A1" s="2" t="s">
        <v>0</v>
      </c>
      <c r="B1" s="64" t="s">
        <v>3258</v>
      </c>
    </row>
    <row r="2" spans="1:20">
      <c r="A2" s="2" t="s">
        <v>1</v>
      </c>
      <c r="B2" s="10" t="s">
        <v>2529</v>
      </c>
    </row>
    <row r="3" spans="1:20">
      <c r="A3" s="2" t="s">
        <v>2</v>
      </c>
      <c r="B3" s="65" t="s">
        <v>2530</v>
      </c>
    </row>
    <row r="4" spans="1:20">
      <c r="A4" s="2" t="s">
        <v>3</v>
      </c>
      <c r="B4" s="66" t="s">
        <v>165</v>
      </c>
    </row>
    <row r="5" spans="1:20" s="16" customFormat="1">
      <c r="A5" s="34" t="s">
        <v>92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68</v>
      </c>
      <c r="G5" s="35" t="s">
        <v>50</v>
      </c>
      <c r="H5" s="35" t="s">
        <v>129</v>
      </c>
      <c r="I5" s="35" t="s">
        <v>52</v>
      </c>
      <c r="J5" s="35" t="s">
        <v>155</v>
      </c>
      <c r="K5" s="35" t="s">
        <v>156</v>
      </c>
      <c r="L5" s="35" t="s">
        <v>5</v>
      </c>
      <c r="M5" s="35" t="s">
        <v>54</v>
      </c>
      <c r="N5" s="36" t="s">
        <v>151</v>
      </c>
      <c r="O5" s="14"/>
      <c r="P5" s="14"/>
      <c r="Q5" s="14"/>
      <c r="R5" s="14"/>
      <c r="S5" s="14"/>
      <c r="T5" s="14"/>
    </row>
    <row r="6" spans="1:20" s="16" customFormat="1">
      <c r="A6" s="101" t="s">
        <v>3259</v>
      </c>
      <c r="B6" s="102" t="s">
        <v>3259</v>
      </c>
      <c r="C6" s="102" t="s">
        <v>3259</v>
      </c>
      <c r="D6" s="102" t="s">
        <v>3259</v>
      </c>
      <c r="E6" s="102" t="s">
        <v>3259</v>
      </c>
      <c r="F6" s="22" t="s">
        <v>71</v>
      </c>
      <c r="G6" s="102" t="s">
        <v>3259</v>
      </c>
      <c r="H6" s="22" t="s">
        <v>7</v>
      </c>
      <c r="I6" s="22" t="s">
        <v>7</v>
      </c>
      <c r="J6" s="22" t="s">
        <v>152</v>
      </c>
      <c r="K6" s="102" t="s">
        <v>3259</v>
      </c>
      <c r="L6" s="22" t="s">
        <v>6</v>
      </c>
      <c r="M6" s="22" t="s">
        <v>7</v>
      </c>
      <c r="N6" s="31" t="s">
        <v>7</v>
      </c>
      <c r="O6" s="14"/>
      <c r="P6" s="14"/>
      <c r="Q6" s="14"/>
      <c r="R6" s="14"/>
      <c r="S6" s="14"/>
      <c r="T6" s="14"/>
    </row>
    <row r="7" spans="1:20" s="18" customFormat="1" ht="20.25">
      <c r="A7" s="103" t="s">
        <v>3259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25" t="s">
        <v>73</v>
      </c>
      <c r="N7" s="25" t="s">
        <v>74</v>
      </c>
      <c r="O7" s="14"/>
      <c r="P7" s="14"/>
      <c r="Q7" s="14"/>
      <c r="R7" s="14"/>
      <c r="S7" s="14"/>
      <c r="T7" s="14"/>
    </row>
    <row r="8" spans="1:20" s="18" customFormat="1" ht="20.25">
      <c r="A8" s="19" t="s">
        <v>130</v>
      </c>
      <c r="B8" s="104" t="s">
        <v>3259</v>
      </c>
      <c r="C8" s="104" t="s">
        <v>3259</v>
      </c>
      <c r="D8" s="104" t="s">
        <v>3259</v>
      </c>
      <c r="E8" s="104" t="s">
        <v>3259</v>
      </c>
      <c r="F8" s="104" t="s">
        <v>3259</v>
      </c>
      <c r="G8" s="104" t="s">
        <v>3259</v>
      </c>
      <c r="H8" s="104" t="s">
        <v>3259</v>
      </c>
      <c r="I8" s="104" t="s">
        <v>3259</v>
      </c>
      <c r="J8" s="55">
        <v>0</v>
      </c>
      <c r="K8" s="104" t="s">
        <v>3259</v>
      </c>
      <c r="L8" s="55">
        <v>0</v>
      </c>
      <c r="M8" s="56">
        <v>0</v>
      </c>
      <c r="N8" s="56">
        <v>0</v>
      </c>
      <c r="O8" s="14"/>
      <c r="P8" s="14"/>
      <c r="Q8" s="14"/>
      <c r="R8" s="14"/>
      <c r="S8" s="14"/>
      <c r="T8" s="14"/>
    </row>
    <row r="9" spans="1:20">
      <c r="A9" s="59" t="s">
        <v>172</v>
      </c>
      <c r="B9" s="108" t="s">
        <v>3259</v>
      </c>
      <c r="C9" s="108" t="s">
        <v>3259</v>
      </c>
      <c r="D9" s="109" t="s">
        <v>3259</v>
      </c>
      <c r="E9" s="109" t="s">
        <v>3259</v>
      </c>
      <c r="F9" s="61">
        <v>0</v>
      </c>
      <c r="G9" s="109" t="s">
        <v>3259</v>
      </c>
      <c r="H9" s="109" t="s">
        <v>3259</v>
      </c>
      <c r="I9" s="60">
        <v>0</v>
      </c>
      <c r="J9" s="61">
        <v>0</v>
      </c>
      <c r="K9" s="109" t="s">
        <v>3259</v>
      </c>
      <c r="L9" s="61">
        <v>0</v>
      </c>
      <c r="M9" s="60">
        <v>0</v>
      </c>
      <c r="N9" s="60">
        <v>0</v>
      </c>
    </row>
    <row r="10" spans="1:20">
      <c r="A10" s="59" t="s">
        <v>1897</v>
      </c>
      <c r="B10" s="108" t="s">
        <v>3259</v>
      </c>
      <c r="C10" s="108" t="s">
        <v>3259</v>
      </c>
      <c r="D10" s="109" t="s">
        <v>3259</v>
      </c>
      <c r="E10" s="109" t="s">
        <v>3259</v>
      </c>
      <c r="F10" s="61">
        <v>0</v>
      </c>
      <c r="G10" s="109" t="s">
        <v>3259</v>
      </c>
      <c r="H10" s="109" t="s">
        <v>3259</v>
      </c>
      <c r="I10" s="60">
        <v>0</v>
      </c>
      <c r="J10" s="61">
        <v>0</v>
      </c>
      <c r="K10" s="109" t="s">
        <v>3259</v>
      </c>
      <c r="L10" s="61">
        <v>0</v>
      </c>
      <c r="M10" s="60">
        <v>0</v>
      </c>
      <c r="N10" s="60">
        <v>0</v>
      </c>
    </row>
    <row r="11" spans="1:20">
      <c r="A11" t="s">
        <v>177</v>
      </c>
      <c r="B11" t="s">
        <v>177</v>
      </c>
      <c r="C11" s="108" t="s">
        <v>3259</v>
      </c>
      <c r="D11" t="s">
        <v>177</v>
      </c>
      <c r="E11" s="109" t="s">
        <v>3259</v>
      </c>
      <c r="F11" s="57">
        <v>0</v>
      </c>
      <c r="G11" t="s">
        <v>177</v>
      </c>
      <c r="H11" s="58">
        <v>0</v>
      </c>
      <c r="I11" s="58">
        <v>0</v>
      </c>
      <c r="J11" s="57">
        <v>0</v>
      </c>
      <c r="K11" s="57">
        <v>0</v>
      </c>
      <c r="L11" s="57">
        <v>0</v>
      </c>
      <c r="M11" s="58">
        <v>0</v>
      </c>
      <c r="N11" s="58">
        <v>0</v>
      </c>
    </row>
    <row r="12" spans="1:20">
      <c r="A12" s="59" t="s">
        <v>1898</v>
      </c>
      <c r="B12" s="108" t="s">
        <v>3259</v>
      </c>
      <c r="C12" s="108" t="s">
        <v>3259</v>
      </c>
      <c r="D12" s="109" t="s">
        <v>3259</v>
      </c>
      <c r="E12" s="109" t="s">
        <v>3259</v>
      </c>
      <c r="F12" s="61">
        <v>0</v>
      </c>
      <c r="G12" s="109" t="s">
        <v>3259</v>
      </c>
      <c r="H12" s="109" t="s">
        <v>3259</v>
      </c>
      <c r="I12" s="60">
        <v>0</v>
      </c>
      <c r="J12" s="61">
        <v>0</v>
      </c>
      <c r="K12" s="109" t="s">
        <v>3259</v>
      </c>
      <c r="L12" s="61">
        <v>0</v>
      </c>
      <c r="M12" s="60">
        <v>0</v>
      </c>
      <c r="N12" s="60">
        <v>0</v>
      </c>
    </row>
    <row r="13" spans="1:20">
      <c r="A13" t="s">
        <v>177</v>
      </c>
      <c r="B13" t="s">
        <v>177</v>
      </c>
      <c r="C13" s="108" t="s">
        <v>3259</v>
      </c>
      <c r="D13" t="s">
        <v>177</v>
      </c>
      <c r="E13" s="109" t="s">
        <v>3259</v>
      </c>
      <c r="F13" s="57">
        <v>0</v>
      </c>
      <c r="G13" t="s">
        <v>177</v>
      </c>
      <c r="H13" s="58">
        <v>0</v>
      </c>
      <c r="I13" s="58">
        <v>0</v>
      </c>
      <c r="J13" s="57">
        <v>0</v>
      </c>
      <c r="K13" s="57">
        <v>0</v>
      </c>
      <c r="L13" s="57">
        <v>0</v>
      </c>
      <c r="M13" s="58">
        <v>0</v>
      </c>
      <c r="N13" s="58">
        <v>0</v>
      </c>
    </row>
    <row r="14" spans="1:20">
      <c r="A14" s="59" t="s">
        <v>2486</v>
      </c>
      <c r="B14" s="108" t="s">
        <v>3259</v>
      </c>
      <c r="C14" s="108" t="s">
        <v>3259</v>
      </c>
      <c r="D14" s="109" t="s">
        <v>3259</v>
      </c>
      <c r="E14" s="109" t="s">
        <v>3259</v>
      </c>
      <c r="F14" s="61">
        <v>0</v>
      </c>
      <c r="G14" s="109" t="s">
        <v>3259</v>
      </c>
      <c r="H14" s="109" t="s">
        <v>3259</v>
      </c>
      <c r="I14" s="60">
        <v>0</v>
      </c>
      <c r="J14" s="61">
        <v>0</v>
      </c>
      <c r="K14" s="109" t="s">
        <v>3259</v>
      </c>
      <c r="L14" s="61">
        <v>0</v>
      </c>
      <c r="M14" s="60">
        <v>0</v>
      </c>
      <c r="N14" s="60">
        <v>0</v>
      </c>
    </row>
    <row r="15" spans="1:20">
      <c r="A15" t="s">
        <v>177</v>
      </c>
      <c r="B15" t="s">
        <v>177</v>
      </c>
      <c r="C15" s="108" t="s">
        <v>3259</v>
      </c>
      <c r="D15" t="s">
        <v>177</v>
      </c>
      <c r="E15" s="109" t="s">
        <v>3259</v>
      </c>
      <c r="F15" s="57">
        <v>0</v>
      </c>
      <c r="G15" t="s">
        <v>177</v>
      </c>
      <c r="H15" s="58">
        <v>0</v>
      </c>
      <c r="I15" s="58">
        <v>0</v>
      </c>
      <c r="J15" s="57">
        <v>0</v>
      </c>
      <c r="K15" s="57">
        <v>0</v>
      </c>
      <c r="L15" s="57">
        <v>0</v>
      </c>
      <c r="M15" s="58">
        <v>0</v>
      </c>
      <c r="N15" s="58">
        <v>0</v>
      </c>
    </row>
    <row r="16" spans="1:20">
      <c r="A16" s="59" t="s">
        <v>2487</v>
      </c>
      <c r="B16" s="108" t="s">
        <v>3259</v>
      </c>
      <c r="C16" s="108" t="s">
        <v>3259</v>
      </c>
      <c r="D16" s="109" t="s">
        <v>3259</v>
      </c>
      <c r="E16" s="109" t="s">
        <v>3259</v>
      </c>
      <c r="F16" s="61">
        <v>0</v>
      </c>
      <c r="G16" s="109" t="s">
        <v>3259</v>
      </c>
      <c r="H16" s="109" t="s">
        <v>3259</v>
      </c>
      <c r="I16" s="60">
        <v>0</v>
      </c>
      <c r="J16" s="61">
        <v>0</v>
      </c>
      <c r="K16" s="109" t="s">
        <v>3259</v>
      </c>
      <c r="L16" s="61">
        <v>0</v>
      </c>
      <c r="M16" s="60">
        <v>0</v>
      </c>
      <c r="N16" s="60">
        <v>0</v>
      </c>
    </row>
    <row r="17" spans="1:14">
      <c r="A17" t="s">
        <v>177</v>
      </c>
      <c r="B17" t="s">
        <v>177</v>
      </c>
      <c r="C17" s="108" t="s">
        <v>3259</v>
      </c>
      <c r="D17" t="s">
        <v>177</v>
      </c>
      <c r="E17" s="109" t="s">
        <v>3259</v>
      </c>
      <c r="F17" s="57">
        <v>0</v>
      </c>
      <c r="G17" t="s">
        <v>177</v>
      </c>
      <c r="H17" s="58">
        <v>0</v>
      </c>
      <c r="I17" s="58">
        <v>0</v>
      </c>
      <c r="J17" s="57">
        <v>0</v>
      </c>
      <c r="K17" s="57">
        <v>0</v>
      </c>
      <c r="L17" s="57">
        <v>0</v>
      </c>
      <c r="M17" s="58">
        <v>0</v>
      </c>
      <c r="N17" s="58">
        <v>0</v>
      </c>
    </row>
    <row r="18" spans="1:14">
      <c r="A18" s="59" t="s">
        <v>810</v>
      </c>
      <c r="B18" s="108" t="s">
        <v>3259</v>
      </c>
      <c r="C18" s="108" t="s">
        <v>3259</v>
      </c>
      <c r="D18" s="109" t="s">
        <v>3259</v>
      </c>
      <c r="E18" s="109" t="s">
        <v>3259</v>
      </c>
      <c r="F18" s="61">
        <v>0</v>
      </c>
      <c r="G18" s="109" t="s">
        <v>3259</v>
      </c>
      <c r="H18" s="109" t="s">
        <v>3259</v>
      </c>
      <c r="I18" s="60">
        <v>0</v>
      </c>
      <c r="J18" s="61">
        <v>0</v>
      </c>
      <c r="K18" s="109" t="s">
        <v>3259</v>
      </c>
      <c r="L18" s="61">
        <v>0</v>
      </c>
      <c r="M18" s="60">
        <v>0</v>
      </c>
      <c r="N18" s="60">
        <v>0</v>
      </c>
    </row>
    <row r="19" spans="1:14">
      <c r="A19" t="s">
        <v>177</v>
      </c>
      <c r="B19" t="s">
        <v>177</v>
      </c>
      <c r="C19" s="108" t="s">
        <v>3259</v>
      </c>
      <c r="D19" t="s">
        <v>177</v>
      </c>
      <c r="E19" s="109" t="s">
        <v>3259</v>
      </c>
      <c r="F19" s="57">
        <v>0</v>
      </c>
      <c r="G19" t="s">
        <v>177</v>
      </c>
      <c r="H19" s="58">
        <v>0</v>
      </c>
      <c r="I19" s="58">
        <v>0</v>
      </c>
      <c r="J19" s="57">
        <v>0</v>
      </c>
      <c r="K19" s="57">
        <v>0</v>
      </c>
      <c r="L19" s="57">
        <v>0</v>
      </c>
      <c r="M19" s="58">
        <v>0</v>
      </c>
      <c r="N19" s="58">
        <v>0</v>
      </c>
    </row>
    <row r="20" spans="1:14">
      <c r="A20" s="59" t="s">
        <v>183</v>
      </c>
      <c r="B20" s="108" t="s">
        <v>3259</v>
      </c>
      <c r="C20" s="108" t="s">
        <v>3259</v>
      </c>
      <c r="D20" s="109" t="s">
        <v>3259</v>
      </c>
      <c r="E20" s="109" t="s">
        <v>3259</v>
      </c>
      <c r="F20" s="61">
        <v>0</v>
      </c>
      <c r="G20" s="109" t="s">
        <v>3259</v>
      </c>
      <c r="H20" s="109" t="s">
        <v>3259</v>
      </c>
      <c r="I20" s="60">
        <v>0</v>
      </c>
      <c r="J20" s="61">
        <v>0</v>
      </c>
      <c r="K20" s="109" t="s">
        <v>3259</v>
      </c>
      <c r="L20" s="61">
        <v>0</v>
      </c>
      <c r="M20" s="60">
        <v>0</v>
      </c>
      <c r="N20" s="60">
        <v>0</v>
      </c>
    </row>
    <row r="21" spans="1:14">
      <c r="A21" t="s">
        <v>177</v>
      </c>
      <c r="B21" t="s">
        <v>177</v>
      </c>
      <c r="C21" s="108" t="s">
        <v>3259</v>
      </c>
      <c r="D21" t="s">
        <v>177</v>
      </c>
      <c r="E21" s="109" t="s">
        <v>3259</v>
      </c>
      <c r="F21" s="57">
        <v>0</v>
      </c>
      <c r="G21" t="s">
        <v>177</v>
      </c>
      <c r="H21" s="58">
        <v>0</v>
      </c>
      <c r="I21" s="58">
        <v>0</v>
      </c>
      <c r="J21" s="57">
        <v>0</v>
      </c>
      <c r="K21" s="57">
        <v>0</v>
      </c>
      <c r="L21" s="57">
        <v>0</v>
      </c>
      <c r="M21" s="58">
        <v>0</v>
      </c>
      <c r="N21" s="58">
        <v>0</v>
      </c>
    </row>
    <row r="22" spans="1:14">
      <c r="A22" t="s">
        <v>185</v>
      </c>
      <c r="B22" s="108" t="s">
        <v>3259</v>
      </c>
      <c r="C22" s="108" t="s">
        <v>3259</v>
      </c>
      <c r="D22" s="109" t="s">
        <v>3259</v>
      </c>
      <c r="E22" s="109" t="s">
        <v>3259</v>
      </c>
      <c r="F22" s="109" t="s">
        <v>3259</v>
      </c>
      <c r="G22" s="109" t="s">
        <v>3259</v>
      </c>
      <c r="H22" s="109" t="s">
        <v>3259</v>
      </c>
      <c r="I22" s="109" t="s">
        <v>3259</v>
      </c>
      <c r="J22" s="109" t="s">
        <v>3259</v>
      </c>
      <c r="K22" s="109" t="s">
        <v>3259</v>
      </c>
      <c r="L22" s="109" t="s">
        <v>3259</v>
      </c>
      <c r="M22" s="109" t="s">
        <v>3259</v>
      </c>
      <c r="N22" s="109" t="s">
        <v>3259</v>
      </c>
    </row>
    <row r="23" spans="1:14">
      <c r="A23" t="s">
        <v>294</v>
      </c>
      <c r="B23" s="108" t="s">
        <v>3259</v>
      </c>
      <c r="C23" s="108" t="s">
        <v>3259</v>
      </c>
      <c r="D23" s="109" t="s">
        <v>3259</v>
      </c>
      <c r="E23" s="109" t="s">
        <v>3259</v>
      </c>
      <c r="F23" s="109" t="s">
        <v>3259</v>
      </c>
      <c r="G23" s="109" t="s">
        <v>3259</v>
      </c>
      <c r="H23" s="109" t="s">
        <v>3259</v>
      </c>
      <c r="I23" s="109" t="s">
        <v>3259</v>
      </c>
      <c r="J23" s="109" t="s">
        <v>3259</v>
      </c>
      <c r="K23" s="109" t="s">
        <v>3259</v>
      </c>
      <c r="L23" s="109" t="s">
        <v>3259</v>
      </c>
      <c r="M23" s="109" t="s">
        <v>3259</v>
      </c>
      <c r="N23" s="109" t="s">
        <v>3259</v>
      </c>
    </row>
    <row r="24" spans="1:14">
      <c r="A24" t="s">
        <v>295</v>
      </c>
      <c r="B24" s="108" t="s">
        <v>3259</v>
      </c>
      <c r="C24" s="108" t="s">
        <v>3259</v>
      </c>
      <c r="D24" s="109" t="s">
        <v>3259</v>
      </c>
      <c r="E24" s="109" t="s">
        <v>3259</v>
      </c>
      <c r="F24" s="109" t="s">
        <v>3259</v>
      </c>
      <c r="G24" s="109" t="s">
        <v>3259</v>
      </c>
      <c r="H24" s="109" t="s">
        <v>3259</v>
      </c>
      <c r="I24" s="109" t="s">
        <v>3259</v>
      </c>
      <c r="J24" s="109" t="s">
        <v>3259</v>
      </c>
      <c r="K24" s="109" t="s">
        <v>3259</v>
      </c>
      <c r="L24" s="109" t="s">
        <v>3259</v>
      </c>
      <c r="M24" s="109" t="s">
        <v>3259</v>
      </c>
      <c r="N24" s="109" t="s">
        <v>3259</v>
      </c>
    </row>
    <row r="25" spans="1:14">
      <c r="A25" t="s">
        <v>296</v>
      </c>
      <c r="B25" s="108" t="s">
        <v>3259</v>
      </c>
      <c r="C25" s="108" t="s">
        <v>3259</v>
      </c>
      <c r="D25" s="109" t="s">
        <v>3259</v>
      </c>
      <c r="E25" s="109" t="s">
        <v>3259</v>
      </c>
      <c r="F25" s="109" t="s">
        <v>3259</v>
      </c>
      <c r="G25" s="109" t="s">
        <v>3259</v>
      </c>
      <c r="H25" s="109" t="s">
        <v>3259</v>
      </c>
      <c r="I25" s="109" t="s">
        <v>3259</v>
      </c>
      <c r="J25" s="109" t="s">
        <v>3259</v>
      </c>
      <c r="K25" s="109" t="s">
        <v>3259</v>
      </c>
      <c r="L25" s="109" t="s">
        <v>3259</v>
      </c>
      <c r="M25" s="109" t="s">
        <v>3259</v>
      </c>
      <c r="N25" s="109" t="s">
        <v>3259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4" width="5.7109375" style="16" hidden="1"/>
    <col min="35" max="40" width="9.140625" style="14" hidden="1"/>
    <col min="41" max="52" width="0" style="14" hidden="1"/>
    <col min="53" max="16384" width="9.140625" style="14" hidden="1"/>
  </cols>
  <sheetData>
    <row r="1" spans="1:34">
      <c r="A1" s="2" t="s">
        <v>0</v>
      </c>
      <c r="B1" s="64" t="s">
        <v>3258</v>
      </c>
      <c r="C1" s="13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>
      <c r="A2" s="2" t="s">
        <v>1</v>
      </c>
      <c r="B2" s="10" t="s">
        <v>2529</v>
      </c>
      <c r="C2" s="1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>
      <c r="A3" s="2" t="s">
        <v>2</v>
      </c>
      <c r="B3" s="65" t="s">
        <v>2530</v>
      </c>
      <c r="C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>
      <c r="A4" s="2" t="s">
        <v>3</v>
      </c>
      <c r="B4" s="66" t="s">
        <v>165</v>
      </c>
      <c r="C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6" customFormat="1">
      <c r="A5" s="34" t="s">
        <v>92</v>
      </c>
      <c r="B5" s="37" t="s">
        <v>131</v>
      </c>
      <c r="C5" s="37" t="s">
        <v>132</v>
      </c>
      <c r="D5" s="37" t="s">
        <v>133</v>
      </c>
      <c r="E5" s="37" t="s">
        <v>50</v>
      </c>
      <c r="F5" s="37" t="s">
        <v>134</v>
      </c>
      <c r="G5" s="37" t="s">
        <v>54</v>
      </c>
      <c r="H5" s="38" t="s">
        <v>55</v>
      </c>
      <c r="I5" s="54" t="s">
        <v>149</v>
      </c>
    </row>
    <row r="6" spans="1:34" s="16" customFormat="1">
      <c r="A6" s="101" t="s">
        <v>3259</v>
      </c>
      <c r="B6" s="17" t="s">
        <v>70</v>
      </c>
      <c r="C6" s="102" t="s">
        <v>3259</v>
      </c>
      <c r="D6" s="17" t="s">
        <v>7</v>
      </c>
      <c r="E6" s="102" t="s">
        <v>3259</v>
      </c>
      <c r="F6" s="17" t="s">
        <v>150</v>
      </c>
      <c r="G6" s="22" t="s">
        <v>7</v>
      </c>
      <c r="H6" s="31" t="s">
        <v>7</v>
      </c>
      <c r="I6" s="125" t="s">
        <v>3259</v>
      </c>
    </row>
    <row r="7" spans="1:34" s="18" customFormat="1" ht="20.25">
      <c r="A7" s="103" t="s">
        <v>3259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25" t="s">
        <v>59</v>
      </c>
      <c r="H7" s="25" t="s">
        <v>60</v>
      </c>
      <c r="I7" s="25" t="s">
        <v>61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s="18" customFormat="1" ht="20.25">
      <c r="A8" s="19" t="s">
        <v>135</v>
      </c>
      <c r="B8" s="104" t="s">
        <v>3259</v>
      </c>
      <c r="C8" s="104" t="s">
        <v>3259</v>
      </c>
      <c r="D8" s="104" t="s">
        <v>3259</v>
      </c>
      <c r="E8" s="104" t="s">
        <v>3259</v>
      </c>
      <c r="F8" s="55">
        <v>0</v>
      </c>
      <c r="G8" s="56">
        <v>0</v>
      </c>
      <c r="H8" s="56">
        <v>0</v>
      </c>
      <c r="I8" s="126" t="s">
        <v>3259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59" t="s">
        <v>172</v>
      </c>
      <c r="B9" s="108" t="s">
        <v>3259</v>
      </c>
      <c r="C9" s="109" t="s">
        <v>3259</v>
      </c>
      <c r="D9" s="60">
        <v>0</v>
      </c>
      <c r="E9" s="120" t="s">
        <v>3259</v>
      </c>
      <c r="F9" s="61">
        <v>0</v>
      </c>
      <c r="G9" s="60">
        <v>0</v>
      </c>
      <c r="H9" s="60">
        <v>0</v>
      </c>
      <c r="I9" s="120" t="s">
        <v>3259</v>
      </c>
    </row>
    <row r="10" spans="1:34">
      <c r="A10" s="59" t="s">
        <v>2488</v>
      </c>
      <c r="B10" s="108" t="s">
        <v>3259</v>
      </c>
      <c r="C10" s="109" t="s">
        <v>3259</v>
      </c>
      <c r="D10" s="60">
        <v>0</v>
      </c>
      <c r="E10" s="120" t="s">
        <v>3259</v>
      </c>
      <c r="F10" s="61">
        <v>0</v>
      </c>
      <c r="G10" s="60">
        <v>0</v>
      </c>
      <c r="H10" s="60">
        <v>0</v>
      </c>
      <c r="I10" s="120" t="s">
        <v>3259</v>
      </c>
    </row>
    <row r="11" spans="1:34">
      <c r="A11" t="s">
        <v>177</v>
      </c>
      <c r="B11" s="108" t="s">
        <v>3259</v>
      </c>
      <c r="C11" s="109" t="s">
        <v>3259</v>
      </c>
      <c r="D11" s="58">
        <v>0</v>
      </c>
      <c r="E11" t="s">
        <v>177</v>
      </c>
      <c r="F11" s="57">
        <v>0</v>
      </c>
      <c r="G11" s="58">
        <v>0</v>
      </c>
      <c r="H11" s="58">
        <v>0</v>
      </c>
      <c r="I11" s="120" t="s">
        <v>3259</v>
      </c>
    </row>
    <row r="12" spans="1:34">
      <c r="A12" s="59" t="s">
        <v>2489</v>
      </c>
      <c r="B12" s="108" t="s">
        <v>3259</v>
      </c>
      <c r="C12" s="109" t="s">
        <v>3259</v>
      </c>
      <c r="D12" s="60">
        <v>0</v>
      </c>
      <c r="E12" s="120" t="s">
        <v>3259</v>
      </c>
      <c r="F12" s="61">
        <v>0</v>
      </c>
      <c r="G12" s="60">
        <v>0</v>
      </c>
      <c r="H12" s="60">
        <v>0</v>
      </c>
      <c r="I12" s="120" t="s">
        <v>3259</v>
      </c>
    </row>
    <row r="13" spans="1:34">
      <c r="A13" t="s">
        <v>177</v>
      </c>
      <c r="B13" s="108" t="s">
        <v>3259</v>
      </c>
      <c r="C13" s="109" t="s">
        <v>3259</v>
      </c>
      <c r="D13" s="58">
        <v>0</v>
      </c>
      <c r="E13" t="s">
        <v>177</v>
      </c>
      <c r="F13" s="57">
        <v>0</v>
      </c>
      <c r="G13" s="58">
        <v>0</v>
      </c>
      <c r="H13" s="58">
        <v>0</v>
      </c>
      <c r="I13" s="120" t="s">
        <v>3259</v>
      </c>
    </row>
    <row r="14" spans="1:34">
      <c r="A14" s="59" t="s">
        <v>183</v>
      </c>
      <c r="B14" s="108" t="s">
        <v>3259</v>
      </c>
      <c r="C14" s="109" t="s">
        <v>3259</v>
      </c>
      <c r="D14" s="60">
        <v>0</v>
      </c>
      <c r="E14" s="120" t="s">
        <v>3259</v>
      </c>
      <c r="F14" s="61">
        <v>0</v>
      </c>
      <c r="G14" s="60">
        <v>0</v>
      </c>
      <c r="H14" s="60">
        <v>0</v>
      </c>
      <c r="I14" s="120" t="s">
        <v>3259</v>
      </c>
    </row>
    <row r="15" spans="1:34">
      <c r="A15" s="59" t="s">
        <v>2488</v>
      </c>
      <c r="B15" s="108" t="s">
        <v>3259</v>
      </c>
      <c r="C15" s="109" t="s">
        <v>3259</v>
      </c>
      <c r="D15" s="60">
        <v>0</v>
      </c>
      <c r="E15" s="120" t="s">
        <v>3259</v>
      </c>
      <c r="F15" s="61">
        <v>0</v>
      </c>
      <c r="G15" s="60">
        <v>0</v>
      </c>
      <c r="H15" s="60">
        <v>0</v>
      </c>
      <c r="I15" s="120" t="s">
        <v>3259</v>
      </c>
    </row>
    <row r="16" spans="1:34">
      <c r="A16" t="s">
        <v>177</v>
      </c>
      <c r="B16" s="108" t="s">
        <v>3259</v>
      </c>
      <c r="C16" s="109" t="s">
        <v>3259</v>
      </c>
      <c r="D16" s="58">
        <v>0</v>
      </c>
      <c r="E16" t="s">
        <v>177</v>
      </c>
      <c r="F16" s="57">
        <v>0</v>
      </c>
      <c r="G16" s="58">
        <v>0</v>
      </c>
      <c r="H16" s="58">
        <v>0</v>
      </c>
      <c r="I16" s="120" t="s">
        <v>3259</v>
      </c>
    </row>
    <row r="17" spans="1:9">
      <c r="A17" s="59" t="s">
        <v>2489</v>
      </c>
      <c r="B17" s="108" t="s">
        <v>3259</v>
      </c>
      <c r="C17" s="109" t="s">
        <v>3259</v>
      </c>
      <c r="D17" s="60">
        <v>0</v>
      </c>
      <c r="E17" s="120" t="s">
        <v>3259</v>
      </c>
      <c r="F17" s="61">
        <v>0</v>
      </c>
      <c r="G17" s="60">
        <v>0</v>
      </c>
      <c r="H17" s="60">
        <v>0</v>
      </c>
      <c r="I17" s="120" t="s">
        <v>3259</v>
      </c>
    </row>
    <row r="18" spans="1:9">
      <c r="A18" t="s">
        <v>177</v>
      </c>
      <c r="B18" s="108" t="s">
        <v>3259</v>
      </c>
      <c r="C18" s="109" t="s">
        <v>3259</v>
      </c>
      <c r="D18" s="58">
        <v>0</v>
      </c>
      <c r="E18" t="s">
        <v>177</v>
      </c>
      <c r="F18" s="57">
        <v>0</v>
      </c>
      <c r="G18" s="58">
        <v>0</v>
      </c>
      <c r="H18" s="58">
        <v>0</v>
      </c>
      <c r="I18" s="120" t="s">
        <v>3259</v>
      </c>
    </row>
    <row r="19" spans="1:9" hidden="1">
      <c r="E19" s="16"/>
      <c r="F19" s="16"/>
      <c r="G19" s="16"/>
    </row>
    <row r="20" spans="1:9" hidden="1">
      <c r="E20" s="16"/>
      <c r="F20" s="16"/>
      <c r="G20" s="16"/>
    </row>
    <row r="21" spans="1:9" hidden="1">
      <c r="E21" s="16"/>
      <c r="F21" s="16"/>
      <c r="G21" s="16"/>
    </row>
    <row r="22" spans="1:9" hidden="1">
      <c r="E22" s="16"/>
      <c r="F22" s="16"/>
      <c r="G22" s="16"/>
    </row>
    <row r="23" spans="1:9" hidden="1">
      <c r="E23" s="16"/>
      <c r="F23" s="16"/>
      <c r="G23" s="16"/>
    </row>
    <row r="24" spans="1:9" hidden="1">
      <c r="E24" s="16"/>
      <c r="F24" s="16"/>
      <c r="G24" s="16"/>
    </row>
    <row r="25" spans="1:9" hidden="1">
      <c r="E25" s="16"/>
      <c r="F25" s="16"/>
      <c r="G25" s="16"/>
    </row>
    <row r="26" spans="1:9" hidden="1">
      <c r="E26" s="16"/>
      <c r="F26" s="16"/>
      <c r="G26" s="16"/>
    </row>
    <row r="27" spans="1:9" hidden="1">
      <c r="E27" s="16"/>
      <c r="F27" s="16"/>
      <c r="G27" s="16"/>
    </row>
    <row r="28" spans="1:9" hidden="1">
      <c r="E28" s="16"/>
      <c r="F28" s="16"/>
      <c r="G28" s="16"/>
    </row>
    <row r="29" spans="1:9" hidden="1">
      <c r="E29" s="16"/>
      <c r="F29" s="16"/>
      <c r="G29" s="16"/>
    </row>
    <row r="30" spans="1:9" hidden="1">
      <c r="E30" s="16"/>
      <c r="F30" s="16"/>
      <c r="G30" s="16"/>
    </row>
    <row r="31" spans="1:9" hidden="1">
      <c r="E31" s="16"/>
      <c r="F31" s="16"/>
      <c r="G31" s="16"/>
    </row>
    <row r="32" spans="1:9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25">
      <c r="A1" s="2" t="s">
        <v>0</v>
      </c>
      <c r="B1" s="64" t="s">
        <v>3258</v>
      </c>
      <c r="C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>
      <c r="A2" s="2" t="s">
        <v>1</v>
      </c>
      <c r="B2" s="10" t="s">
        <v>2529</v>
      </c>
      <c r="C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>
      <c r="A3" s="2" t="s">
        <v>2</v>
      </c>
      <c r="B3" s="65" t="s">
        <v>2530</v>
      </c>
      <c r="C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>
      <c r="A4" s="2" t="s">
        <v>3</v>
      </c>
      <c r="B4" s="66" t="s">
        <v>165</v>
      </c>
      <c r="C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16" customFormat="1">
      <c r="A5" s="34" t="s">
        <v>92</v>
      </c>
      <c r="B5" s="34" t="s">
        <v>47</v>
      </c>
      <c r="C5" s="34" t="s">
        <v>48</v>
      </c>
      <c r="D5" s="34" t="s">
        <v>136</v>
      </c>
      <c r="E5" s="34" t="s">
        <v>137</v>
      </c>
      <c r="F5" s="34" t="s">
        <v>50</v>
      </c>
      <c r="G5" s="34" t="s">
        <v>138</v>
      </c>
      <c r="H5" s="34" t="s">
        <v>5</v>
      </c>
      <c r="I5" s="34" t="s">
        <v>54</v>
      </c>
      <c r="J5" s="34" t="s">
        <v>55</v>
      </c>
    </row>
    <row r="6" spans="1:25" s="16" customFormat="1">
      <c r="A6" s="101" t="s">
        <v>3259</v>
      </c>
      <c r="B6" s="124" t="s">
        <v>3259</v>
      </c>
      <c r="C6" s="102" t="s">
        <v>3259</v>
      </c>
      <c r="D6" s="102" t="s">
        <v>3259</v>
      </c>
      <c r="E6" s="17" t="s">
        <v>7</v>
      </c>
      <c r="F6" s="102" t="s">
        <v>3259</v>
      </c>
      <c r="G6" s="17" t="s">
        <v>7</v>
      </c>
      <c r="H6" s="17" t="s">
        <v>6</v>
      </c>
      <c r="I6" s="22" t="s">
        <v>7</v>
      </c>
      <c r="J6" s="31" t="s">
        <v>7</v>
      </c>
    </row>
    <row r="7" spans="1:25" s="18" customFormat="1" ht="20.25">
      <c r="A7" s="103" t="s">
        <v>3259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25" t="s">
        <v>60</v>
      </c>
      <c r="I7" s="25" t="s">
        <v>61</v>
      </c>
      <c r="J7" s="25" t="s">
        <v>61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8" customFormat="1" ht="20.25">
      <c r="A8" s="19" t="s">
        <v>139</v>
      </c>
      <c r="B8" s="104" t="s">
        <v>3259</v>
      </c>
      <c r="C8" s="104" t="s">
        <v>3259</v>
      </c>
      <c r="D8" s="104" t="s">
        <v>3259</v>
      </c>
      <c r="E8" s="104" t="s">
        <v>3259</v>
      </c>
      <c r="F8" s="104" t="s">
        <v>3259</v>
      </c>
      <c r="G8" s="104" t="s">
        <v>3259</v>
      </c>
      <c r="H8" s="55">
        <v>0</v>
      </c>
      <c r="I8" s="56">
        <v>0</v>
      </c>
      <c r="J8" s="56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>
      <c r="A9" s="59" t="s">
        <v>172</v>
      </c>
      <c r="B9" s="108" t="s">
        <v>3259</v>
      </c>
      <c r="C9" s="120" t="s">
        <v>3259</v>
      </c>
      <c r="D9" s="120" t="s">
        <v>3259</v>
      </c>
      <c r="E9" s="120" t="s">
        <v>3259</v>
      </c>
      <c r="F9" s="120" t="s">
        <v>3259</v>
      </c>
      <c r="G9" s="60">
        <v>0</v>
      </c>
      <c r="H9" s="61">
        <v>0</v>
      </c>
      <c r="I9" s="60">
        <v>0</v>
      </c>
      <c r="J9" s="60">
        <v>0</v>
      </c>
    </row>
    <row r="10" spans="1:25">
      <c r="A10" t="s">
        <v>177</v>
      </c>
      <c r="B10" s="108" t="s">
        <v>3259</v>
      </c>
      <c r="C10" t="s">
        <v>177</v>
      </c>
      <c r="D10" s="120" t="s">
        <v>3259</v>
      </c>
      <c r="E10" s="58">
        <v>0</v>
      </c>
      <c r="F10" t="s">
        <v>177</v>
      </c>
      <c r="G10" s="58">
        <v>0</v>
      </c>
      <c r="H10" s="57">
        <v>0</v>
      </c>
      <c r="I10" s="58">
        <v>0</v>
      </c>
      <c r="J10" s="58">
        <v>0</v>
      </c>
    </row>
    <row r="11" spans="1:25">
      <c r="A11" s="59" t="s">
        <v>183</v>
      </c>
      <c r="B11" s="108" t="s">
        <v>3259</v>
      </c>
      <c r="C11" s="120" t="s">
        <v>3259</v>
      </c>
      <c r="D11" s="120" t="s">
        <v>3259</v>
      </c>
      <c r="E11" s="120" t="s">
        <v>3259</v>
      </c>
      <c r="F11" s="120" t="s">
        <v>3259</v>
      </c>
      <c r="G11" s="60">
        <v>0</v>
      </c>
      <c r="H11" s="61">
        <v>0</v>
      </c>
      <c r="I11" s="60">
        <v>0</v>
      </c>
      <c r="J11" s="60">
        <v>0</v>
      </c>
    </row>
    <row r="12" spans="1:25">
      <c r="A12" t="s">
        <v>177</v>
      </c>
      <c r="B12" s="108" t="s">
        <v>3259</v>
      </c>
      <c r="C12" t="s">
        <v>177</v>
      </c>
      <c r="D12" s="120" t="s">
        <v>3259</v>
      </c>
      <c r="E12" s="58">
        <v>0</v>
      </c>
      <c r="F12" t="s">
        <v>177</v>
      </c>
      <c r="G12" s="58">
        <v>0</v>
      </c>
      <c r="H12" s="57">
        <v>0</v>
      </c>
      <c r="I12" s="58">
        <v>0</v>
      </c>
      <c r="J12" s="58">
        <v>0</v>
      </c>
    </row>
    <row r="13" spans="1:25" hidden="1">
      <c r="C13" s="16"/>
      <c r="D13" s="16"/>
      <c r="E13" s="16"/>
      <c r="F13" s="16"/>
      <c r="G13" s="16"/>
    </row>
    <row r="14" spans="1:25" hidden="1">
      <c r="C14" s="16"/>
      <c r="D14" s="16"/>
      <c r="E14" s="16"/>
      <c r="F14" s="16"/>
      <c r="G14" s="16"/>
    </row>
    <row r="15" spans="1:25" hidden="1">
      <c r="C15" s="16"/>
      <c r="D15" s="16"/>
      <c r="E15" s="16"/>
      <c r="F15" s="16"/>
      <c r="G15" s="16"/>
    </row>
    <row r="16" spans="1:25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D598" s="39"/>
      <c r="F598" s="39"/>
    </row>
    <row r="599" spans="3:7" hidden="1">
      <c r="D599" s="39"/>
      <c r="F599" s="39"/>
    </row>
    <row r="600" spans="3:7" hidden="1">
      <c r="D600" s="39"/>
      <c r="F600" s="39"/>
    </row>
    <row r="601" spans="3:7" hidden="1">
      <c r="D601" s="39"/>
      <c r="F601" s="39"/>
    </row>
    <row r="602" spans="3:7" hidden="1">
      <c r="D602" s="39"/>
      <c r="F602" s="39"/>
    </row>
    <row r="603" spans="3:7" hidden="1">
      <c r="D603" s="39"/>
      <c r="F603" s="39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25">
      <c r="A1" s="2" t="s">
        <v>0</v>
      </c>
      <c r="B1" s="64" t="s">
        <v>3258</v>
      </c>
      <c r="C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>
      <c r="A2" s="2" t="s">
        <v>1</v>
      </c>
      <c r="B2" s="10" t="s">
        <v>2529</v>
      </c>
      <c r="C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>
      <c r="A3" s="2" t="s">
        <v>2</v>
      </c>
      <c r="B3" s="65" t="s">
        <v>2530</v>
      </c>
      <c r="C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>
      <c r="A4" s="2" t="s">
        <v>3</v>
      </c>
      <c r="B4" s="66" t="s">
        <v>165</v>
      </c>
      <c r="C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16" customFormat="1">
      <c r="A5" s="34" t="s">
        <v>92</v>
      </c>
      <c r="B5" s="37" t="s">
        <v>46</v>
      </c>
      <c r="C5" s="37" t="s">
        <v>48</v>
      </c>
      <c r="D5" s="37" t="s">
        <v>136</v>
      </c>
      <c r="E5" s="37" t="s">
        <v>137</v>
      </c>
      <c r="F5" s="37" t="s">
        <v>50</v>
      </c>
      <c r="G5" s="37" t="s">
        <v>138</v>
      </c>
      <c r="H5" s="37" t="s">
        <v>5</v>
      </c>
      <c r="I5" s="37" t="s">
        <v>54</v>
      </c>
      <c r="J5" s="38" t="s">
        <v>55</v>
      </c>
    </row>
    <row r="6" spans="1:25" s="16" customFormat="1">
      <c r="A6" s="101" t="s">
        <v>3259</v>
      </c>
      <c r="B6" s="102" t="s">
        <v>3259</v>
      </c>
      <c r="C6" s="102" t="s">
        <v>3259</v>
      </c>
      <c r="D6" s="102" t="s">
        <v>3259</v>
      </c>
      <c r="E6" s="17" t="s">
        <v>7</v>
      </c>
      <c r="F6" s="102" t="s">
        <v>3259</v>
      </c>
      <c r="G6" s="17" t="s">
        <v>7</v>
      </c>
      <c r="H6" s="17" t="s">
        <v>6</v>
      </c>
      <c r="I6" s="22" t="s">
        <v>7</v>
      </c>
      <c r="J6" s="31" t="s">
        <v>7</v>
      </c>
    </row>
    <row r="7" spans="1:25" s="18" customFormat="1" ht="20.25">
      <c r="A7" s="103" t="s">
        <v>3259</v>
      </c>
      <c r="B7" s="25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25" t="s">
        <v>61</v>
      </c>
      <c r="J7" s="25" t="s">
        <v>62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8" customFormat="1" ht="20.25">
      <c r="A8" s="19" t="s">
        <v>140</v>
      </c>
      <c r="B8" s="118" t="s">
        <v>3259</v>
      </c>
      <c r="C8" s="104" t="s">
        <v>3259</v>
      </c>
      <c r="D8" s="104" t="s">
        <v>3259</v>
      </c>
      <c r="E8" s="104" t="s">
        <v>3259</v>
      </c>
      <c r="F8" s="104" t="s">
        <v>3259</v>
      </c>
      <c r="G8" s="56">
        <v>1.1000000000000001E-3</v>
      </c>
      <c r="H8" s="55">
        <v>-378.93948358701999</v>
      </c>
      <c r="I8" s="56">
        <v>1</v>
      </c>
      <c r="J8" s="56">
        <v>-3.8999999999999998E-3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>
      <c r="A9" s="59" t="s">
        <v>172</v>
      </c>
      <c r="B9" s="108" t="s">
        <v>3259</v>
      </c>
      <c r="C9" s="108" t="s">
        <v>3259</v>
      </c>
      <c r="D9" s="108" t="s">
        <v>3259</v>
      </c>
      <c r="E9" s="108" t="s">
        <v>3259</v>
      </c>
      <c r="F9" s="108" t="s">
        <v>3259</v>
      </c>
      <c r="G9" s="60">
        <v>1.1999999999999999E-3</v>
      </c>
      <c r="H9" s="61">
        <v>-334.927149681</v>
      </c>
      <c r="I9" s="60">
        <v>0.88390000000000002</v>
      </c>
      <c r="J9" s="60">
        <v>-3.5000000000000001E-3</v>
      </c>
    </row>
    <row r="10" spans="1:25">
      <c r="A10" t="s">
        <v>2490</v>
      </c>
      <c r="B10" t="s">
        <v>2491</v>
      </c>
      <c r="C10" s="65" t="s">
        <v>3173</v>
      </c>
      <c r="D10" s="107" t="s">
        <v>3259</v>
      </c>
      <c r="E10" s="58">
        <v>0</v>
      </c>
      <c r="F10" t="s">
        <v>100</v>
      </c>
      <c r="G10" s="58">
        <v>0</v>
      </c>
      <c r="H10" s="57">
        <v>0.93464163</v>
      </c>
      <c r="I10" s="58">
        <v>-2.5000000000000001E-3</v>
      </c>
      <c r="J10" s="58">
        <v>0</v>
      </c>
    </row>
    <row r="11" spans="1:25">
      <c r="A11" t="s">
        <v>2492</v>
      </c>
      <c r="B11" t="s">
        <v>2493</v>
      </c>
      <c r="C11" s="65" t="s">
        <v>3173</v>
      </c>
      <c r="D11" s="107" t="s">
        <v>3259</v>
      </c>
      <c r="E11" s="58">
        <v>0</v>
      </c>
      <c r="F11" t="s">
        <v>98</v>
      </c>
      <c r="G11" s="58">
        <v>0</v>
      </c>
      <c r="H11" s="57">
        <v>-17.944220000000001</v>
      </c>
      <c r="I11" s="58">
        <v>4.7399999999999998E-2</v>
      </c>
      <c r="J11" s="58">
        <v>-2.0000000000000001E-4</v>
      </c>
    </row>
    <row r="12" spans="1:25">
      <c r="A12" t="s">
        <v>2494</v>
      </c>
      <c r="B12" t="s">
        <v>2495</v>
      </c>
      <c r="C12" s="65" t="s">
        <v>3173</v>
      </c>
      <c r="D12" s="107" t="s">
        <v>3259</v>
      </c>
      <c r="E12" s="58">
        <v>0</v>
      </c>
      <c r="F12" t="s">
        <v>98</v>
      </c>
      <c r="G12" s="58">
        <v>0</v>
      </c>
      <c r="H12" s="57">
        <v>2.5160499999999999</v>
      </c>
      <c r="I12" s="58">
        <v>-6.6E-3</v>
      </c>
      <c r="J12" s="58">
        <v>0</v>
      </c>
    </row>
    <row r="13" spans="1:25">
      <c r="A13" t="s">
        <v>2496</v>
      </c>
      <c r="B13" t="s">
        <v>2497</v>
      </c>
      <c r="C13" s="65" t="s">
        <v>3173</v>
      </c>
      <c r="D13" s="107" t="s">
        <v>3259</v>
      </c>
      <c r="E13" s="58">
        <v>0</v>
      </c>
      <c r="F13" t="s">
        <v>98</v>
      </c>
      <c r="G13" s="58">
        <v>0</v>
      </c>
      <c r="H13" s="57">
        <v>-9.8499999999999994E-3</v>
      </c>
      <c r="I13" s="58">
        <v>0</v>
      </c>
      <c r="J13" s="58">
        <v>0</v>
      </c>
    </row>
    <row r="14" spans="1:25">
      <c r="A14" t="s">
        <v>2498</v>
      </c>
      <c r="B14" t="s">
        <v>2499</v>
      </c>
      <c r="C14" s="65" t="s">
        <v>3173</v>
      </c>
      <c r="D14" s="107" t="s">
        <v>3259</v>
      </c>
      <c r="E14" s="58">
        <v>0</v>
      </c>
      <c r="F14" t="s">
        <v>98</v>
      </c>
      <c r="G14" s="58">
        <v>0</v>
      </c>
      <c r="H14" s="57">
        <v>-1.37191</v>
      </c>
      <c r="I14" s="58">
        <v>3.5999999999999999E-3</v>
      </c>
      <c r="J14" s="58">
        <v>0</v>
      </c>
    </row>
    <row r="15" spans="1:25">
      <c r="A15" t="s">
        <v>2500</v>
      </c>
      <c r="B15" t="s">
        <v>2501</v>
      </c>
      <c r="C15" s="65" t="s">
        <v>3173</v>
      </c>
      <c r="D15" s="107" t="s">
        <v>3259</v>
      </c>
      <c r="E15" s="58">
        <v>0</v>
      </c>
      <c r="F15" t="s">
        <v>100</v>
      </c>
      <c r="G15" s="58">
        <v>0</v>
      </c>
      <c r="H15" s="57">
        <v>1.4507999999999999E-3</v>
      </c>
      <c r="I15" s="58">
        <v>0</v>
      </c>
      <c r="J15" s="58">
        <v>0</v>
      </c>
    </row>
    <row r="16" spans="1:25">
      <c r="A16" t="s">
        <v>2502</v>
      </c>
      <c r="B16" t="s">
        <v>2503</v>
      </c>
      <c r="C16" s="65" t="s">
        <v>3173</v>
      </c>
      <c r="D16" s="107" t="s">
        <v>3259</v>
      </c>
      <c r="E16" s="58">
        <v>0</v>
      </c>
      <c r="F16" t="s">
        <v>107</v>
      </c>
      <c r="G16" s="58">
        <v>0</v>
      </c>
      <c r="H16" s="57">
        <v>-4.9505999999999997E-5</v>
      </c>
      <c r="I16" s="58">
        <v>0</v>
      </c>
      <c r="J16" s="58">
        <v>0</v>
      </c>
    </row>
    <row r="17" spans="1:10">
      <c r="A17" t="s">
        <v>2504</v>
      </c>
      <c r="B17" t="s">
        <v>2505</v>
      </c>
      <c r="C17" s="65" t="s">
        <v>3173</v>
      </c>
      <c r="D17" s="107" t="s">
        <v>3259</v>
      </c>
      <c r="E17" s="58">
        <v>0</v>
      </c>
      <c r="F17" t="s">
        <v>102</v>
      </c>
      <c r="G17" s="58">
        <v>0</v>
      </c>
      <c r="H17" s="57">
        <v>2.4069599999999999E-4</v>
      </c>
      <c r="I17" s="58">
        <v>0</v>
      </c>
      <c r="J17" s="58">
        <v>0</v>
      </c>
    </row>
    <row r="18" spans="1:10">
      <c r="A18" t="s">
        <v>2506</v>
      </c>
      <c r="B18" t="s">
        <v>2507</v>
      </c>
      <c r="C18" s="65" t="s">
        <v>3173</v>
      </c>
      <c r="D18" s="107" t="s">
        <v>3259</v>
      </c>
      <c r="E18" s="58">
        <v>0</v>
      </c>
      <c r="F18" t="s">
        <v>171</v>
      </c>
      <c r="G18" s="58">
        <v>0</v>
      </c>
      <c r="H18" s="57">
        <v>-6.7265100000000002E-4</v>
      </c>
      <c r="I18" s="58">
        <v>0</v>
      </c>
      <c r="J18" s="58">
        <v>0</v>
      </c>
    </row>
    <row r="19" spans="1:10">
      <c r="A19" t="s">
        <v>2508</v>
      </c>
      <c r="B19" t="s">
        <v>2509</v>
      </c>
      <c r="C19" s="65" t="s">
        <v>3173</v>
      </c>
      <c r="D19" s="107" t="s">
        <v>3259</v>
      </c>
      <c r="E19" s="58">
        <v>0</v>
      </c>
      <c r="F19" t="s">
        <v>104</v>
      </c>
      <c r="G19" s="58">
        <v>0</v>
      </c>
      <c r="H19" s="57">
        <v>-4.6209000000000002E-4</v>
      </c>
      <c r="I19" s="58">
        <v>0</v>
      </c>
      <c r="J19" s="58">
        <v>0</v>
      </c>
    </row>
    <row r="20" spans="1:10">
      <c r="A20" t="s">
        <v>2510</v>
      </c>
      <c r="B20" t="s">
        <v>2511</v>
      </c>
      <c r="C20" s="65" t="s">
        <v>3173</v>
      </c>
      <c r="D20" s="107" t="s">
        <v>3259</v>
      </c>
      <c r="E20" s="58">
        <v>0</v>
      </c>
      <c r="F20" t="s">
        <v>100</v>
      </c>
      <c r="G20" s="58">
        <v>0</v>
      </c>
      <c r="H20" s="57">
        <v>-70.698644639999998</v>
      </c>
      <c r="I20" s="58">
        <v>0.18659999999999999</v>
      </c>
      <c r="J20" s="58">
        <v>-6.9999999999999999E-4</v>
      </c>
    </row>
    <row r="21" spans="1:10">
      <c r="A21" t="s">
        <v>2512</v>
      </c>
      <c r="B21" t="s">
        <v>2513</v>
      </c>
      <c r="C21" s="65" t="s">
        <v>3173</v>
      </c>
      <c r="D21" s="107" t="s">
        <v>3259</v>
      </c>
      <c r="E21" s="58">
        <v>0</v>
      </c>
      <c r="F21" t="s">
        <v>100</v>
      </c>
      <c r="G21" s="58">
        <v>0</v>
      </c>
      <c r="H21" s="57">
        <v>-53.496799199999998</v>
      </c>
      <c r="I21" s="58">
        <v>0.14119999999999999</v>
      </c>
      <c r="J21" s="58">
        <v>-5.9999999999999995E-4</v>
      </c>
    </row>
    <row r="22" spans="1:10">
      <c r="A22" t="s">
        <v>2514</v>
      </c>
      <c r="B22" t="s">
        <v>2515</v>
      </c>
      <c r="C22" s="65" t="s">
        <v>3173</v>
      </c>
      <c r="D22" s="107" t="s">
        <v>3259</v>
      </c>
      <c r="E22" s="58">
        <v>0</v>
      </c>
      <c r="F22" t="s">
        <v>100</v>
      </c>
      <c r="G22" s="58">
        <v>0</v>
      </c>
      <c r="H22" s="57">
        <v>-92.019601440000002</v>
      </c>
      <c r="I22" s="58">
        <v>0.24279999999999999</v>
      </c>
      <c r="J22" s="58">
        <v>-8.9999999999999998E-4</v>
      </c>
    </row>
    <row r="23" spans="1:10">
      <c r="A23" t="s">
        <v>2516</v>
      </c>
      <c r="B23" t="s">
        <v>2517</v>
      </c>
      <c r="C23" s="65" t="s">
        <v>3173</v>
      </c>
      <c r="D23" s="107" t="s">
        <v>3259</v>
      </c>
      <c r="E23" s="58">
        <v>5.1499999999999997E-2</v>
      </c>
      <c r="F23" t="s">
        <v>98</v>
      </c>
      <c r="G23" s="58">
        <v>3.6299999999999999E-2</v>
      </c>
      <c r="H23" s="57">
        <v>-11.122680000000001</v>
      </c>
      <c r="I23" s="58">
        <v>2.9399999999999999E-2</v>
      </c>
      <c r="J23" s="58">
        <v>-1E-4</v>
      </c>
    </row>
    <row r="24" spans="1:10">
      <c r="A24" t="s">
        <v>2518</v>
      </c>
      <c r="B24" t="s">
        <v>2519</v>
      </c>
      <c r="C24" s="65" t="s">
        <v>3173</v>
      </c>
      <c r="D24" s="107" t="s">
        <v>3259</v>
      </c>
      <c r="E24" s="58">
        <v>0</v>
      </c>
      <c r="F24" t="s">
        <v>100</v>
      </c>
      <c r="G24" s="58">
        <v>0</v>
      </c>
      <c r="H24" s="57">
        <v>-91.714643280000004</v>
      </c>
      <c r="I24" s="58">
        <v>0.24199999999999999</v>
      </c>
      <c r="J24" s="58">
        <v>-8.9999999999999998E-4</v>
      </c>
    </row>
    <row r="25" spans="1:10">
      <c r="A25" s="59" t="s">
        <v>183</v>
      </c>
      <c r="B25" s="109" t="s">
        <v>3259</v>
      </c>
      <c r="C25" s="120" t="s">
        <v>3259</v>
      </c>
      <c r="D25" s="120" t="s">
        <v>3259</v>
      </c>
      <c r="E25" s="120" t="s">
        <v>3259</v>
      </c>
      <c r="F25" s="120" t="s">
        <v>3259</v>
      </c>
      <c r="G25" s="60">
        <v>0</v>
      </c>
      <c r="H25" s="61">
        <v>-44.012333906019997</v>
      </c>
      <c r="I25" s="60">
        <v>0.11609999999999999</v>
      </c>
      <c r="J25" s="60">
        <v>-5.0000000000000001E-4</v>
      </c>
    </row>
    <row r="26" spans="1:10">
      <c r="A26" t="s">
        <v>2520</v>
      </c>
      <c r="B26" t="s">
        <v>2521</v>
      </c>
      <c r="C26" s="65" t="s">
        <v>3173</v>
      </c>
      <c r="D26" s="107" t="s">
        <v>3259</v>
      </c>
      <c r="E26" s="58">
        <v>0</v>
      </c>
      <c r="F26" t="s">
        <v>100</v>
      </c>
      <c r="G26" s="58">
        <v>0</v>
      </c>
      <c r="H26" s="57">
        <v>-27.079254540000001</v>
      </c>
      <c r="I26" s="58">
        <v>7.1499999999999994E-2</v>
      </c>
      <c r="J26" s="58">
        <v>-2.9999999999999997E-4</v>
      </c>
    </row>
    <row r="27" spans="1:10">
      <c r="A27" t="s">
        <v>2522</v>
      </c>
      <c r="B27" t="s">
        <v>2523</v>
      </c>
      <c r="C27" s="65" t="s">
        <v>3173</v>
      </c>
      <c r="D27" s="107" t="s">
        <v>3259</v>
      </c>
      <c r="E27" s="58">
        <v>0</v>
      </c>
      <c r="F27" t="s">
        <v>102</v>
      </c>
      <c r="G27" s="58">
        <v>0</v>
      </c>
      <c r="H27" s="57">
        <v>11.860656444</v>
      </c>
      <c r="I27" s="58">
        <v>-3.1300000000000001E-2</v>
      </c>
      <c r="J27" s="58">
        <v>1E-4</v>
      </c>
    </row>
    <row r="28" spans="1:10">
      <c r="A28" t="s">
        <v>2524</v>
      </c>
      <c r="B28" t="s">
        <v>2525</v>
      </c>
      <c r="C28" s="65" t="s">
        <v>3173</v>
      </c>
      <c r="D28" s="107" t="s">
        <v>3259</v>
      </c>
      <c r="E28" s="58">
        <v>0</v>
      </c>
      <c r="F28" t="s">
        <v>100</v>
      </c>
      <c r="G28" s="58">
        <v>0</v>
      </c>
      <c r="H28" s="57">
        <v>12.93848829</v>
      </c>
      <c r="I28" s="58">
        <v>-3.4099999999999998E-2</v>
      </c>
      <c r="J28" s="58">
        <v>1E-4</v>
      </c>
    </row>
    <row r="29" spans="1:10">
      <c r="A29" t="s">
        <v>2524</v>
      </c>
      <c r="B29" t="s">
        <v>2526</v>
      </c>
      <c r="C29" s="65" t="s">
        <v>3173</v>
      </c>
      <c r="D29" s="107" t="s">
        <v>3259</v>
      </c>
      <c r="E29" s="58">
        <v>0</v>
      </c>
      <c r="F29" t="s">
        <v>100</v>
      </c>
      <c r="G29" s="58">
        <v>0</v>
      </c>
      <c r="H29" s="57">
        <v>-44.41330413</v>
      </c>
      <c r="I29" s="58">
        <v>0.1172</v>
      </c>
      <c r="J29" s="58">
        <v>-5.0000000000000001E-4</v>
      </c>
    </row>
    <row r="30" spans="1:10">
      <c r="A30" t="s">
        <v>2527</v>
      </c>
      <c r="B30" t="s">
        <v>2528</v>
      </c>
      <c r="C30" s="65" t="s">
        <v>3173</v>
      </c>
      <c r="D30" s="107" t="s">
        <v>3259</v>
      </c>
      <c r="E30" s="58">
        <v>0</v>
      </c>
      <c r="F30" t="s">
        <v>168</v>
      </c>
      <c r="G30" s="58">
        <v>0</v>
      </c>
      <c r="H30" s="57">
        <v>2.6810800299799999</v>
      </c>
      <c r="I30" s="58">
        <v>-7.1000000000000004E-3</v>
      </c>
      <c r="J30" s="58">
        <v>0</v>
      </c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39"/>
      <c r="F599" s="39"/>
    </row>
    <row r="600" spans="3:7" hidden="1">
      <c r="D600" s="39"/>
      <c r="F600" s="39"/>
    </row>
    <row r="601" spans="3:7" hidden="1">
      <c r="D601" s="39"/>
      <c r="F601" s="39"/>
    </row>
    <row r="602" spans="3:7" hidden="1">
      <c r="D602" s="39"/>
      <c r="F602" s="39"/>
    </row>
    <row r="603" spans="3:7" hidden="1">
      <c r="D603" s="39"/>
      <c r="F603" s="39"/>
    </row>
    <row r="604" spans="3:7" hidden="1">
      <c r="D604" s="39"/>
      <c r="F604" s="39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32" width="9.140625" style="14" hidden="1"/>
    <col min="33" max="52" width="0" style="14" hidden="1"/>
    <col min="53" max="16384" width="9.140625" style="14" hidden="1"/>
  </cols>
  <sheetData>
    <row r="1" spans="1:16">
      <c r="A1" s="2" t="s">
        <v>0</v>
      </c>
      <c r="B1" s="64" t="s">
        <v>3258</v>
      </c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>
      <c r="A2" s="2" t="s">
        <v>1</v>
      </c>
      <c r="B2" s="10" t="s">
        <v>2529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2" t="s">
        <v>2</v>
      </c>
      <c r="B3" s="65" t="s">
        <v>2530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2" t="s">
        <v>3</v>
      </c>
      <c r="B4" s="66" t="s">
        <v>165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6" customFormat="1">
      <c r="A5" s="34" t="s">
        <v>92</v>
      </c>
      <c r="B5" s="40" t="s">
        <v>141</v>
      </c>
      <c r="C5" s="41" t="s">
        <v>142</v>
      </c>
    </row>
    <row r="6" spans="1:16" s="16" customFormat="1">
      <c r="A6" s="101" t="s">
        <v>3259</v>
      </c>
      <c r="B6" s="22" t="s">
        <v>153</v>
      </c>
      <c r="C6" s="31" t="s">
        <v>70</v>
      </c>
    </row>
    <row r="7" spans="1:16" s="18" customFormat="1" ht="20.25">
      <c r="A7" s="103" t="s">
        <v>3259</v>
      </c>
      <c r="B7" s="6" t="s">
        <v>8</v>
      </c>
      <c r="C7" s="25" t="s">
        <v>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8" customFormat="1" ht="20.25">
      <c r="A8" s="19" t="s">
        <v>143</v>
      </c>
      <c r="B8" s="55">
        <f>B9+B31</f>
        <v>5.1468280776917394</v>
      </c>
      <c r="C8" s="126" t="s">
        <v>3259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>
      <c r="A9" s="59" t="s">
        <v>172</v>
      </c>
      <c r="B9" s="61">
        <f>SUM(B10:B30)</f>
        <v>4.9416045155065298</v>
      </c>
      <c r="C9" s="109" t="s">
        <v>3259</v>
      </c>
    </row>
    <row r="10" spans="1:16">
      <c r="A10" t="s">
        <v>3196</v>
      </c>
      <c r="B10" s="67">
        <v>1.928321648672E-2</v>
      </c>
      <c r="C10" s="68">
        <v>45340</v>
      </c>
    </row>
    <row r="11" spans="1:16">
      <c r="A11" t="s">
        <v>3219</v>
      </c>
      <c r="B11" s="67">
        <v>0.1032</v>
      </c>
      <c r="C11" s="68">
        <v>45363</v>
      </c>
    </row>
    <row r="12" spans="1:16">
      <c r="A12" t="s">
        <v>3222</v>
      </c>
      <c r="B12" s="67">
        <v>2.9903824629440003E-2</v>
      </c>
      <c r="C12" s="68">
        <v>45383</v>
      </c>
    </row>
    <row r="13" spans="1:16">
      <c r="A13" t="s">
        <v>3197</v>
      </c>
      <c r="B13" s="67">
        <v>0.23574379646848004</v>
      </c>
      <c r="C13" s="68">
        <v>45473</v>
      </c>
    </row>
    <row r="14" spans="1:16">
      <c r="A14" t="s">
        <v>3220</v>
      </c>
      <c r="B14" s="67">
        <v>0.20067499778300002</v>
      </c>
      <c r="C14" s="68">
        <v>45838</v>
      </c>
    </row>
    <row r="15" spans="1:16">
      <c r="A15" t="s">
        <v>3187</v>
      </c>
      <c r="B15" s="67">
        <v>0.44158697608664998</v>
      </c>
      <c r="C15" s="68">
        <v>45935</v>
      </c>
    </row>
    <row r="16" spans="1:16">
      <c r="A16" t="s">
        <v>3215</v>
      </c>
      <c r="B16" s="67">
        <v>0.35103392270817002</v>
      </c>
      <c r="C16" s="68">
        <v>46022</v>
      </c>
    </row>
    <row r="17" spans="1:3">
      <c r="A17" t="s">
        <v>3202</v>
      </c>
      <c r="B17" s="67">
        <v>0.36222208532718003</v>
      </c>
      <c r="C17" s="68">
        <v>46022</v>
      </c>
    </row>
    <row r="18" spans="1:3">
      <c r="A18" t="s">
        <v>3246</v>
      </c>
      <c r="B18" s="67">
        <v>0.31800018088512005</v>
      </c>
      <c r="C18" s="68">
        <v>46338</v>
      </c>
    </row>
    <row r="19" spans="1:3">
      <c r="A19" t="s">
        <v>3221</v>
      </c>
      <c r="B19" s="67">
        <v>0.76762228627488005</v>
      </c>
      <c r="C19" s="68">
        <v>46871</v>
      </c>
    </row>
    <row r="20" spans="1:3">
      <c r="A20" t="s">
        <v>3253</v>
      </c>
      <c r="B20" s="67">
        <v>0.62209467056000001</v>
      </c>
      <c r="C20" s="68">
        <v>47191</v>
      </c>
    </row>
    <row r="21" spans="1:3">
      <c r="A21" t="s">
        <v>3254</v>
      </c>
      <c r="B21" s="67">
        <v>0.93017774646680995</v>
      </c>
      <c r="C21" s="68">
        <v>47391</v>
      </c>
    </row>
    <row r="22" spans="1:3">
      <c r="A22" t="s">
        <v>3247</v>
      </c>
      <c r="B22" s="67">
        <v>0.48160000122463997</v>
      </c>
      <c r="C22" s="68">
        <v>47525</v>
      </c>
    </row>
    <row r="23" spans="1:3">
      <c r="A23" t="s">
        <v>3179</v>
      </c>
      <c r="B23" s="67">
        <v>2.7143380021120003E-2</v>
      </c>
      <c r="C23" s="68">
        <v>48482</v>
      </c>
    </row>
    <row r="24" spans="1:3">
      <c r="A24" t="s">
        <v>3248</v>
      </c>
      <c r="B24" s="67">
        <v>2.0802940416000002E-3</v>
      </c>
      <c r="C24" s="68">
        <v>48844</v>
      </c>
    </row>
    <row r="25" spans="1:3">
      <c r="A25" t="s">
        <v>3249</v>
      </c>
      <c r="B25" s="67">
        <v>2.0147458048000002E-3</v>
      </c>
      <c r="C25" s="68">
        <v>48844</v>
      </c>
    </row>
    <row r="26" spans="1:3">
      <c r="A26" t="s">
        <v>3250</v>
      </c>
      <c r="B26" s="67">
        <v>2.5180010176000002E-3</v>
      </c>
      <c r="C26" s="68">
        <v>48844</v>
      </c>
    </row>
    <row r="27" spans="1:3">
      <c r="A27" t="s">
        <v>3251</v>
      </c>
      <c r="B27" s="67">
        <v>1.7245223616E-3</v>
      </c>
      <c r="C27" s="68">
        <v>48844</v>
      </c>
    </row>
    <row r="28" spans="1:3">
      <c r="A28" t="s">
        <v>3252</v>
      </c>
      <c r="B28" s="67">
        <v>1.7728210624E-3</v>
      </c>
      <c r="C28" s="68">
        <v>48844</v>
      </c>
    </row>
    <row r="29" spans="1:3">
      <c r="A29" t="s">
        <v>3255</v>
      </c>
      <c r="B29" s="67">
        <v>4.120704629632E-2</v>
      </c>
      <c r="C29" s="68">
        <v>52047</v>
      </c>
    </row>
    <row r="30" spans="1:3">
      <c r="A30" s="107" t="s">
        <v>3259</v>
      </c>
      <c r="B30" s="107" t="s">
        <v>3259</v>
      </c>
      <c r="C30" s="109" t="s">
        <v>3259</v>
      </c>
    </row>
    <row r="31" spans="1:3">
      <c r="A31" s="59" t="s">
        <v>183</v>
      </c>
      <c r="B31" s="61">
        <f>SUM(B32:B36)</f>
        <v>0.20522356218520998</v>
      </c>
      <c r="C31" s="109" t="s">
        <v>3259</v>
      </c>
    </row>
    <row r="32" spans="1:3">
      <c r="A32" t="s">
        <v>3256</v>
      </c>
      <c r="B32" s="67">
        <v>2.1622052445249999E-2</v>
      </c>
      <c r="C32" s="68">
        <v>45515</v>
      </c>
    </row>
    <row r="33" spans="1:3">
      <c r="A33" t="s">
        <v>3230</v>
      </c>
      <c r="B33" s="67">
        <v>4.6623811875579999E-2</v>
      </c>
      <c r="C33" s="68">
        <v>45553</v>
      </c>
    </row>
    <row r="34" spans="1:3">
      <c r="A34" t="s">
        <v>3241</v>
      </c>
      <c r="B34" s="67">
        <v>4.7352414378909996E-2</v>
      </c>
      <c r="C34" s="68">
        <v>45602</v>
      </c>
    </row>
    <row r="35" spans="1:3">
      <c r="A35" t="s">
        <v>3226</v>
      </c>
      <c r="B35" s="67">
        <v>8.9625283485469998E-2</v>
      </c>
      <c r="C35" s="68">
        <v>46418</v>
      </c>
    </row>
    <row r="36" spans="1:3" hidden="1">
      <c r="A36"/>
      <c r="B36" s="57"/>
    </row>
    <row r="37" spans="1:3" hidden="1">
      <c r="A37"/>
      <c r="B37" s="67"/>
      <c r="C37" s="68"/>
    </row>
    <row r="38" spans="1:3" hidden="1">
      <c r="A38"/>
      <c r="B38" s="67"/>
      <c r="C38"/>
    </row>
    <row r="10000" spans="52:52" hidden="1">
      <c r="AZ10000"/>
    </row>
  </sheetData>
  <sortState xmlns:xlrd2="http://schemas.microsoft.com/office/spreadsheetml/2017/richdata2" ref="A32:C35">
    <sortCondition ref="C32:C35"/>
  </sortState>
  <dataValidations count="1">
    <dataValidation allowBlank="1" showInputMessage="1" showErrorMessage="1" sqref="A1:XFD32 A39:C1048576 D33:AY1048576 BA33:XFD1048576 AZ33:AZ9999 AZ10001:AZ1048576" xr:uid="{00000000-0002-0000-1A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17">
      <c r="A1" s="2" t="s">
        <v>0</v>
      </c>
      <c r="B1" s="64" t="s">
        <v>3258</v>
      </c>
    </row>
    <row r="2" spans="1:17">
      <c r="A2" s="2" t="s">
        <v>1</v>
      </c>
      <c r="B2" s="10" t="s">
        <v>2529</v>
      </c>
    </row>
    <row r="3" spans="1:17">
      <c r="A3" s="2" t="s">
        <v>2</v>
      </c>
      <c r="B3" s="65" t="s">
        <v>2530</v>
      </c>
    </row>
    <row r="4" spans="1:17">
      <c r="A4" s="2" t="s">
        <v>3</v>
      </c>
      <c r="B4" s="66" t="s">
        <v>165</v>
      </c>
    </row>
    <row r="5" spans="1:17" s="16" customFormat="1">
      <c r="A5" s="34" t="s">
        <v>92</v>
      </c>
      <c r="B5" s="35" t="s">
        <v>46</v>
      </c>
      <c r="C5" s="35" t="s">
        <v>80</v>
      </c>
      <c r="D5" s="35" t="s">
        <v>48</v>
      </c>
      <c r="E5" s="35" t="s">
        <v>49</v>
      </c>
      <c r="F5" s="35" t="s">
        <v>67</v>
      </c>
      <c r="G5" s="35" t="s">
        <v>68</v>
      </c>
      <c r="H5" s="35" t="s">
        <v>50</v>
      </c>
      <c r="I5" s="35" t="s">
        <v>51</v>
      </c>
      <c r="J5" s="35" t="s">
        <v>144</v>
      </c>
      <c r="K5" s="35" t="s">
        <v>158</v>
      </c>
      <c r="L5" s="35" t="s">
        <v>145</v>
      </c>
      <c r="M5" s="35" t="s">
        <v>69</v>
      </c>
      <c r="N5" s="35" t="s">
        <v>54</v>
      </c>
      <c r="O5" s="36" t="s">
        <v>151</v>
      </c>
      <c r="Q5" s="14"/>
    </row>
    <row r="6" spans="1:17" s="16" customFormat="1">
      <c r="A6" s="101" t="s">
        <v>3259</v>
      </c>
      <c r="B6" s="102" t="s">
        <v>3259</v>
      </c>
      <c r="C6" s="102" t="s">
        <v>3259</v>
      </c>
      <c r="D6" s="102" t="s">
        <v>3259</v>
      </c>
      <c r="E6" s="102" t="s">
        <v>3259</v>
      </c>
      <c r="F6" s="22" t="s">
        <v>70</v>
      </c>
      <c r="G6" s="22" t="s">
        <v>71</v>
      </c>
      <c r="H6" s="102" t="s">
        <v>3259</v>
      </c>
      <c r="I6" s="22" t="s">
        <v>7</v>
      </c>
      <c r="J6" s="22" t="s">
        <v>7</v>
      </c>
      <c r="K6" s="22" t="s">
        <v>152</v>
      </c>
      <c r="L6" s="22" t="s">
        <v>6</v>
      </c>
      <c r="M6" s="22" t="s">
        <v>7</v>
      </c>
      <c r="N6" s="22" t="s">
        <v>7</v>
      </c>
      <c r="O6" s="23" t="s">
        <v>7</v>
      </c>
    </row>
    <row r="7" spans="1:17" s="18" customFormat="1" ht="20.25">
      <c r="A7" s="103" t="s">
        <v>3259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25" t="s">
        <v>60</v>
      </c>
      <c r="I7" s="25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25" t="s">
        <v>74</v>
      </c>
      <c r="O7" s="25" t="s">
        <v>75</v>
      </c>
      <c r="P7" s="26"/>
    </row>
    <row r="8" spans="1:17" s="18" customFormat="1" ht="20.25">
      <c r="A8" s="19" t="s">
        <v>146</v>
      </c>
      <c r="B8" s="104" t="s">
        <v>3259</v>
      </c>
      <c r="C8" s="104" t="s">
        <v>3259</v>
      </c>
      <c r="D8" s="104" t="s">
        <v>3259</v>
      </c>
      <c r="E8" s="104" t="s">
        <v>3259</v>
      </c>
      <c r="F8" s="104" t="s">
        <v>3259</v>
      </c>
      <c r="G8" s="104" t="s">
        <v>3259</v>
      </c>
      <c r="H8" s="104" t="s">
        <v>3259</v>
      </c>
      <c r="I8" s="104" t="s">
        <v>3259</v>
      </c>
      <c r="J8" s="104" t="s">
        <v>3259</v>
      </c>
      <c r="K8" s="55">
        <v>0</v>
      </c>
      <c r="L8" s="55">
        <v>0</v>
      </c>
      <c r="M8" s="104" t="s">
        <v>3259</v>
      </c>
      <c r="N8" s="56">
        <v>0</v>
      </c>
      <c r="O8" s="56">
        <v>0</v>
      </c>
      <c r="P8" s="26"/>
    </row>
    <row r="9" spans="1:17">
      <c r="A9" s="59" t="s">
        <v>172</v>
      </c>
      <c r="B9" s="108" t="s">
        <v>3259</v>
      </c>
      <c r="C9" s="109" t="s">
        <v>3259</v>
      </c>
      <c r="D9" s="109" t="s">
        <v>3259</v>
      </c>
      <c r="E9" s="109" t="s">
        <v>3259</v>
      </c>
      <c r="F9" s="109" t="s">
        <v>3259</v>
      </c>
      <c r="G9" s="61">
        <v>0</v>
      </c>
      <c r="H9" s="109" t="s">
        <v>3259</v>
      </c>
      <c r="I9" s="109" t="s">
        <v>3259</v>
      </c>
      <c r="J9" s="109" t="s">
        <v>3259</v>
      </c>
      <c r="K9" s="61">
        <v>0</v>
      </c>
      <c r="L9" s="61">
        <v>0</v>
      </c>
      <c r="M9" s="109" t="s">
        <v>3259</v>
      </c>
      <c r="N9" s="60">
        <v>0</v>
      </c>
      <c r="O9" s="60">
        <v>0</v>
      </c>
    </row>
    <row r="10" spans="1:17">
      <c r="A10" s="59" t="s">
        <v>298</v>
      </c>
      <c r="B10" s="108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61">
        <v>0</v>
      </c>
      <c r="H10" s="109" t="s">
        <v>3259</v>
      </c>
      <c r="I10" s="109" t="s">
        <v>3259</v>
      </c>
      <c r="J10" s="109" t="s">
        <v>3259</v>
      </c>
      <c r="K10" s="61">
        <v>0</v>
      </c>
      <c r="L10" s="61">
        <v>0</v>
      </c>
      <c r="M10" s="109" t="s">
        <v>3259</v>
      </c>
      <c r="N10" s="60">
        <v>0</v>
      </c>
      <c r="O10" s="60">
        <v>0</v>
      </c>
    </row>
    <row r="11" spans="1:17">
      <c r="A11" t="s">
        <v>177</v>
      </c>
      <c r="B11" t="s">
        <v>177</v>
      </c>
      <c r="C11" t="s">
        <v>177</v>
      </c>
      <c r="D11" t="s">
        <v>177</v>
      </c>
      <c r="E11" s="109" t="s">
        <v>3259</v>
      </c>
      <c r="F11" s="109" t="s">
        <v>3259</v>
      </c>
      <c r="G11" s="57">
        <v>0</v>
      </c>
      <c r="H11" t="s">
        <v>177</v>
      </c>
      <c r="I11" s="58">
        <v>0</v>
      </c>
      <c r="J11" s="58">
        <v>0</v>
      </c>
      <c r="K11" s="57">
        <v>0</v>
      </c>
      <c r="L11" s="57">
        <v>0</v>
      </c>
      <c r="M11" s="58">
        <v>0</v>
      </c>
      <c r="N11" s="58">
        <v>0</v>
      </c>
      <c r="O11" s="58">
        <v>0</v>
      </c>
    </row>
    <row r="12" spans="1:17">
      <c r="A12" s="59" t="s">
        <v>216</v>
      </c>
      <c r="B12" s="108" t="s">
        <v>3259</v>
      </c>
      <c r="C12" s="109" t="s">
        <v>3259</v>
      </c>
      <c r="D12" s="109" t="s">
        <v>3259</v>
      </c>
      <c r="E12" s="109" t="s">
        <v>3259</v>
      </c>
      <c r="F12" s="109" t="s">
        <v>3259</v>
      </c>
      <c r="G12" s="61">
        <v>0</v>
      </c>
      <c r="H12" s="109" t="s">
        <v>3259</v>
      </c>
      <c r="I12" s="109" t="s">
        <v>3259</v>
      </c>
      <c r="J12" s="109" t="s">
        <v>3259</v>
      </c>
      <c r="K12" s="61">
        <v>0</v>
      </c>
      <c r="L12" s="61">
        <v>0</v>
      </c>
      <c r="M12" s="109" t="s">
        <v>3259</v>
      </c>
      <c r="N12" s="60">
        <v>0</v>
      </c>
      <c r="O12" s="60">
        <v>0</v>
      </c>
    </row>
    <row r="13" spans="1:17">
      <c r="A13" t="s">
        <v>177</v>
      </c>
      <c r="B13" t="s">
        <v>177</v>
      </c>
      <c r="C13" t="s">
        <v>177</v>
      </c>
      <c r="D13" t="s">
        <v>177</v>
      </c>
      <c r="E13" s="109" t="s">
        <v>3259</v>
      </c>
      <c r="F13" s="109" t="s">
        <v>3259</v>
      </c>
      <c r="G13" s="57">
        <v>0</v>
      </c>
      <c r="H13" t="s">
        <v>177</v>
      </c>
      <c r="I13" s="58">
        <v>0</v>
      </c>
      <c r="J13" s="58">
        <v>0</v>
      </c>
      <c r="K13" s="57">
        <v>0</v>
      </c>
      <c r="L13" s="57">
        <v>0</v>
      </c>
      <c r="M13" s="58">
        <v>0</v>
      </c>
      <c r="N13" s="58">
        <v>0</v>
      </c>
      <c r="O13" s="58">
        <v>0</v>
      </c>
    </row>
    <row r="14" spans="1:17">
      <c r="A14" s="59" t="s">
        <v>299</v>
      </c>
      <c r="B14" s="108" t="s">
        <v>3259</v>
      </c>
      <c r="C14" s="109" t="s">
        <v>3259</v>
      </c>
      <c r="D14" s="109" t="s">
        <v>3259</v>
      </c>
      <c r="E14" s="109" t="s">
        <v>3259</v>
      </c>
      <c r="F14" s="109" t="s">
        <v>3259</v>
      </c>
      <c r="G14" s="61">
        <v>0</v>
      </c>
      <c r="H14" s="109" t="s">
        <v>3259</v>
      </c>
      <c r="I14" s="109" t="s">
        <v>3259</v>
      </c>
      <c r="J14" s="109" t="s">
        <v>3259</v>
      </c>
      <c r="K14" s="61">
        <v>0</v>
      </c>
      <c r="L14" s="61">
        <v>0</v>
      </c>
      <c r="M14" s="109" t="s">
        <v>3259</v>
      </c>
      <c r="N14" s="60">
        <v>0</v>
      </c>
      <c r="O14" s="60">
        <v>0</v>
      </c>
    </row>
    <row r="15" spans="1:17">
      <c r="A15" t="s">
        <v>177</v>
      </c>
      <c r="B15" t="s">
        <v>177</v>
      </c>
      <c r="C15" t="s">
        <v>177</v>
      </c>
      <c r="D15" t="s">
        <v>177</v>
      </c>
      <c r="E15" s="109" t="s">
        <v>3259</v>
      </c>
      <c r="F15" s="109" t="s">
        <v>3259</v>
      </c>
      <c r="G15" s="57">
        <v>0</v>
      </c>
      <c r="H15" t="s">
        <v>177</v>
      </c>
      <c r="I15" s="58">
        <v>0</v>
      </c>
      <c r="J15" s="58">
        <v>0</v>
      </c>
      <c r="K15" s="57">
        <v>0</v>
      </c>
      <c r="L15" s="57">
        <v>0</v>
      </c>
      <c r="M15" s="58">
        <v>0</v>
      </c>
      <c r="N15" s="58">
        <v>0</v>
      </c>
      <c r="O15" s="58">
        <v>0</v>
      </c>
    </row>
    <row r="16" spans="1:17">
      <c r="A16" s="59" t="s">
        <v>810</v>
      </c>
      <c r="B16" s="108" t="s">
        <v>3259</v>
      </c>
      <c r="C16" s="109" t="s">
        <v>3259</v>
      </c>
      <c r="D16" s="109" t="s">
        <v>3259</v>
      </c>
      <c r="E16" s="109" t="s">
        <v>3259</v>
      </c>
      <c r="F16" s="109" t="s">
        <v>3259</v>
      </c>
      <c r="G16" s="61">
        <v>0</v>
      </c>
      <c r="H16" s="109" t="s">
        <v>3259</v>
      </c>
      <c r="I16" s="109" t="s">
        <v>3259</v>
      </c>
      <c r="J16" s="109" t="s">
        <v>3259</v>
      </c>
      <c r="K16" s="61">
        <v>0</v>
      </c>
      <c r="L16" s="61">
        <v>0</v>
      </c>
      <c r="M16" s="109" t="s">
        <v>3259</v>
      </c>
      <c r="N16" s="60">
        <v>0</v>
      </c>
      <c r="O16" s="60">
        <v>0</v>
      </c>
    </row>
    <row r="17" spans="1:15">
      <c r="A17" t="s">
        <v>177</v>
      </c>
      <c r="B17" t="s">
        <v>177</v>
      </c>
      <c r="C17" t="s">
        <v>177</v>
      </c>
      <c r="D17" t="s">
        <v>177</v>
      </c>
      <c r="E17" s="109" t="s">
        <v>3259</v>
      </c>
      <c r="F17" s="109" t="s">
        <v>3259</v>
      </c>
      <c r="G17" s="57">
        <v>0</v>
      </c>
      <c r="H17" t="s">
        <v>177</v>
      </c>
      <c r="I17" s="58">
        <v>0</v>
      </c>
      <c r="J17" s="58">
        <v>0</v>
      </c>
      <c r="K17" s="57">
        <v>0</v>
      </c>
      <c r="L17" s="57">
        <v>0</v>
      </c>
      <c r="M17" s="58">
        <v>0</v>
      </c>
      <c r="N17" s="58">
        <v>0</v>
      </c>
      <c r="O17" s="58">
        <v>0</v>
      </c>
    </row>
    <row r="18" spans="1:15">
      <c r="A18" s="59" t="s">
        <v>183</v>
      </c>
      <c r="B18" s="108" t="s">
        <v>3259</v>
      </c>
      <c r="C18" s="109" t="s">
        <v>3259</v>
      </c>
      <c r="D18" s="109" t="s">
        <v>3259</v>
      </c>
      <c r="E18" s="109" t="s">
        <v>3259</v>
      </c>
      <c r="F18" s="109" t="s">
        <v>3259</v>
      </c>
      <c r="G18" s="61">
        <v>0</v>
      </c>
      <c r="H18" s="109" t="s">
        <v>3259</v>
      </c>
      <c r="I18" s="109" t="s">
        <v>3259</v>
      </c>
      <c r="J18" s="109" t="s">
        <v>3259</v>
      </c>
      <c r="K18" s="61">
        <v>0</v>
      </c>
      <c r="L18" s="61">
        <v>0</v>
      </c>
      <c r="M18" s="109" t="s">
        <v>3259</v>
      </c>
      <c r="N18" s="60">
        <v>0</v>
      </c>
      <c r="O18" s="60">
        <v>0</v>
      </c>
    </row>
    <row r="19" spans="1:15">
      <c r="A19" s="59" t="s">
        <v>300</v>
      </c>
      <c r="B19" s="108" t="s">
        <v>3259</v>
      </c>
      <c r="C19" s="109" t="s">
        <v>3259</v>
      </c>
      <c r="D19" s="109" t="s">
        <v>3259</v>
      </c>
      <c r="E19" s="109" t="s">
        <v>3259</v>
      </c>
      <c r="F19" s="109" t="s">
        <v>3259</v>
      </c>
      <c r="G19" s="61">
        <v>0</v>
      </c>
      <c r="H19" s="109" t="s">
        <v>3259</v>
      </c>
      <c r="I19" s="109" t="s">
        <v>3259</v>
      </c>
      <c r="J19" s="109" t="s">
        <v>3259</v>
      </c>
      <c r="K19" s="61">
        <v>0</v>
      </c>
      <c r="L19" s="61">
        <v>0</v>
      </c>
      <c r="M19" s="109" t="s">
        <v>3259</v>
      </c>
      <c r="N19" s="60">
        <v>0</v>
      </c>
      <c r="O19" s="60">
        <v>0</v>
      </c>
    </row>
    <row r="20" spans="1:15">
      <c r="A20" t="s">
        <v>177</v>
      </c>
      <c r="B20" t="s">
        <v>177</v>
      </c>
      <c r="C20" t="s">
        <v>177</v>
      </c>
      <c r="D20" t="s">
        <v>177</v>
      </c>
      <c r="E20" s="109" t="s">
        <v>3259</v>
      </c>
      <c r="F20" s="109" t="s">
        <v>3259</v>
      </c>
      <c r="G20" s="57">
        <v>0</v>
      </c>
      <c r="H20" t="s">
        <v>177</v>
      </c>
      <c r="I20" s="58">
        <v>0</v>
      </c>
      <c r="J20" s="58">
        <v>0</v>
      </c>
      <c r="K20" s="57">
        <v>0</v>
      </c>
      <c r="L20" s="57">
        <v>0</v>
      </c>
      <c r="M20" s="58">
        <v>0</v>
      </c>
      <c r="N20" s="58">
        <v>0</v>
      </c>
      <c r="O20" s="58">
        <v>0</v>
      </c>
    </row>
    <row r="21" spans="1:15">
      <c r="A21" s="59" t="s">
        <v>301</v>
      </c>
      <c r="B21" s="108" t="s">
        <v>3259</v>
      </c>
      <c r="C21" s="109" t="s">
        <v>3259</v>
      </c>
      <c r="D21" s="109" t="s">
        <v>3259</v>
      </c>
      <c r="E21" s="109" t="s">
        <v>3259</v>
      </c>
      <c r="F21" s="109" t="s">
        <v>3259</v>
      </c>
      <c r="G21" s="61">
        <v>0</v>
      </c>
      <c r="H21" s="109" t="s">
        <v>3259</v>
      </c>
      <c r="I21" s="109" t="s">
        <v>3259</v>
      </c>
      <c r="J21" s="109" t="s">
        <v>3259</v>
      </c>
      <c r="K21" s="61">
        <v>0</v>
      </c>
      <c r="L21" s="61">
        <v>0</v>
      </c>
      <c r="M21" s="109" t="s">
        <v>3259</v>
      </c>
      <c r="N21" s="60">
        <v>0</v>
      </c>
      <c r="O21" s="60">
        <v>0</v>
      </c>
    </row>
    <row r="22" spans="1:15">
      <c r="A22" t="s">
        <v>177</v>
      </c>
      <c r="B22" t="s">
        <v>177</v>
      </c>
      <c r="C22" t="s">
        <v>177</v>
      </c>
      <c r="D22" t="s">
        <v>177</v>
      </c>
      <c r="E22" s="109" t="s">
        <v>3259</v>
      </c>
      <c r="F22" s="109" t="s">
        <v>3259</v>
      </c>
      <c r="G22" s="57">
        <v>0</v>
      </c>
      <c r="H22" t="s">
        <v>177</v>
      </c>
      <c r="I22" s="58">
        <v>0</v>
      </c>
      <c r="J22" s="58">
        <v>0</v>
      </c>
      <c r="K22" s="57">
        <v>0</v>
      </c>
      <c r="L22" s="57">
        <v>0</v>
      </c>
      <c r="M22" s="58">
        <v>0</v>
      </c>
      <c r="N22" s="58">
        <v>0</v>
      </c>
      <c r="O22" s="58">
        <v>0</v>
      </c>
    </row>
    <row r="23" spans="1:15">
      <c r="A23" t="s">
        <v>185</v>
      </c>
      <c r="B23" s="108" t="s">
        <v>3259</v>
      </c>
      <c r="C23" s="109" t="s">
        <v>3259</v>
      </c>
      <c r="D23" s="109" t="s">
        <v>3259</v>
      </c>
      <c r="E23" s="109" t="s">
        <v>3259</v>
      </c>
      <c r="F23" s="109" t="s">
        <v>3259</v>
      </c>
      <c r="G23" s="109" t="s">
        <v>3259</v>
      </c>
      <c r="H23" s="109" t="s">
        <v>3259</v>
      </c>
      <c r="I23" s="109" t="s">
        <v>3259</v>
      </c>
      <c r="J23" s="109" t="s">
        <v>3259</v>
      </c>
      <c r="K23" s="109" t="s">
        <v>3259</v>
      </c>
      <c r="L23" s="109" t="s">
        <v>3259</v>
      </c>
      <c r="M23" s="109" t="s">
        <v>3259</v>
      </c>
      <c r="N23" s="109" t="s">
        <v>3259</v>
      </c>
      <c r="O23" s="109" t="s">
        <v>3259</v>
      </c>
    </row>
    <row r="24" spans="1:15">
      <c r="A24" t="s">
        <v>294</v>
      </c>
      <c r="B24" s="108" t="s">
        <v>3259</v>
      </c>
      <c r="C24" s="109" t="s">
        <v>3259</v>
      </c>
      <c r="D24" s="109" t="s">
        <v>3259</v>
      </c>
      <c r="E24" s="109" t="s">
        <v>3259</v>
      </c>
      <c r="F24" s="109" t="s">
        <v>3259</v>
      </c>
      <c r="G24" s="109" t="s">
        <v>3259</v>
      </c>
      <c r="H24" s="109" t="s">
        <v>3259</v>
      </c>
      <c r="I24" s="109" t="s">
        <v>3259</v>
      </c>
      <c r="J24" s="109" t="s">
        <v>3259</v>
      </c>
      <c r="K24" s="109" t="s">
        <v>3259</v>
      </c>
      <c r="L24" s="109" t="s">
        <v>3259</v>
      </c>
      <c r="M24" s="109" t="s">
        <v>3259</v>
      </c>
      <c r="N24" s="109" t="s">
        <v>3259</v>
      </c>
      <c r="O24" s="109" t="s">
        <v>3259</v>
      </c>
    </row>
    <row r="25" spans="1:15">
      <c r="A25" t="s">
        <v>296</v>
      </c>
      <c r="B25" s="108" t="s">
        <v>3259</v>
      </c>
      <c r="C25" s="109" t="s">
        <v>3259</v>
      </c>
      <c r="D25" s="109" t="s">
        <v>3259</v>
      </c>
      <c r="E25" s="109" t="s">
        <v>3259</v>
      </c>
      <c r="F25" s="109" t="s">
        <v>3259</v>
      </c>
      <c r="G25" s="109" t="s">
        <v>3259</v>
      </c>
      <c r="H25" s="109" t="s">
        <v>3259</v>
      </c>
      <c r="I25" s="109" t="s">
        <v>3259</v>
      </c>
      <c r="J25" s="109" t="s">
        <v>3259</v>
      </c>
      <c r="K25" s="109" t="s">
        <v>3259</v>
      </c>
      <c r="L25" s="109" t="s">
        <v>3259</v>
      </c>
      <c r="M25" s="109" t="s">
        <v>3259</v>
      </c>
      <c r="N25" s="109" t="s">
        <v>3259</v>
      </c>
      <c r="O25" s="109" t="s">
        <v>3259</v>
      </c>
    </row>
    <row r="26" spans="1:15" hidden="1"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A369" s="14"/>
      <c r="C369" s="14"/>
    </row>
    <row r="370" spans="1:3" hidden="1">
      <c r="A370" s="14"/>
      <c r="C370" s="14"/>
    </row>
    <row r="371" spans="1:3" hidden="1">
      <c r="A371" s="16"/>
      <c r="C371" s="14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17">
      <c r="A1" s="2" t="s">
        <v>0</v>
      </c>
      <c r="B1" s="64" t="s">
        <v>3258</v>
      </c>
    </row>
    <row r="2" spans="1:17">
      <c r="A2" s="2" t="s">
        <v>1</v>
      </c>
      <c r="B2" s="10" t="s">
        <v>2529</v>
      </c>
    </row>
    <row r="3" spans="1:17">
      <c r="A3" s="2" t="s">
        <v>2</v>
      </c>
      <c r="B3" s="65" t="s">
        <v>2530</v>
      </c>
    </row>
    <row r="4" spans="1:17">
      <c r="A4" s="2" t="s">
        <v>3</v>
      </c>
      <c r="B4" s="66" t="s">
        <v>165</v>
      </c>
    </row>
    <row r="5" spans="1:17" s="16" customFormat="1">
      <c r="A5" s="34" t="s">
        <v>92</v>
      </c>
      <c r="B5" s="35" t="s">
        <v>46</v>
      </c>
      <c r="C5" s="35" t="s">
        <v>80</v>
      </c>
      <c r="D5" s="35" t="s">
        <v>48</v>
      </c>
      <c r="E5" s="35" t="s">
        <v>49</v>
      </c>
      <c r="F5" s="35" t="s">
        <v>67</v>
      </c>
      <c r="G5" s="35" t="s">
        <v>68</v>
      </c>
      <c r="H5" s="35" t="s">
        <v>50</v>
      </c>
      <c r="I5" s="35" t="s">
        <v>51</v>
      </c>
      <c r="J5" s="35" t="s">
        <v>144</v>
      </c>
      <c r="K5" s="35" t="s">
        <v>155</v>
      </c>
      <c r="L5" s="35" t="s">
        <v>145</v>
      </c>
      <c r="M5" s="35" t="s">
        <v>69</v>
      </c>
      <c r="N5" s="35" t="s">
        <v>54</v>
      </c>
      <c r="O5" s="36" t="s">
        <v>151</v>
      </c>
      <c r="Q5" s="14"/>
    </row>
    <row r="6" spans="1:17" s="16" customFormat="1">
      <c r="A6" s="101" t="s">
        <v>3259</v>
      </c>
      <c r="B6" s="102" t="s">
        <v>3259</v>
      </c>
      <c r="C6" s="102" t="s">
        <v>3259</v>
      </c>
      <c r="D6" s="102" t="s">
        <v>3259</v>
      </c>
      <c r="E6" s="102" t="s">
        <v>3259</v>
      </c>
      <c r="F6" s="22" t="s">
        <v>70</v>
      </c>
      <c r="G6" s="22" t="s">
        <v>71</v>
      </c>
      <c r="H6" s="102" t="s">
        <v>3259</v>
      </c>
      <c r="I6" s="22" t="s">
        <v>7</v>
      </c>
      <c r="J6" s="22" t="s">
        <v>7</v>
      </c>
      <c r="K6" s="22" t="s">
        <v>152</v>
      </c>
      <c r="L6" s="22" t="s">
        <v>6</v>
      </c>
      <c r="M6" s="22" t="s">
        <v>7</v>
      </c>
      <c r="N6" s="22" t="s">
        <v>7</v>
      </c>
      <c r="O6" s="23" t="s">
        <v>7</v>
      </c>
    </row>
    <row r="7" spans="1:17" s="18" customFormat="1" ht="20.25">
      <c r="A7" s="103" t="s">
        <v>3259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6" t="s">
        <v>74</v>
      </c>
      <c r="O7" s="25" t="s">
        <v>75</v>
      </c>
      <c r="P7" s="26"/>
    </row>
    <row r="8" spans="1:17" s="18" customFormat="1" ht="20.25">
      <c r="A8" s="19" t="s">
        <v>147</v>
      </c>
      <c r="B8" s="104" t="s">
        <v>3259</v>
      </c>
      <c r="C8" s="104" t="s">
        <v>3259</v>
      </c>
      <c r="D8" s="104" t="s">
        <v>3259</v>
      </c>
      <c r="E8" s="104" t="s">
        <v>3259</v>
      </c>
      <c r="F8" s="104" t="s">
        <v>3259</v>
      </c>
      <c r="G8" s="104" t="s">
        <v>3259</v>
      </c>
      <c r="H8" s="126" t="s">
        <v>3259</v>
      </c>
      <c r="I8" s="126" t="s">
        <v>3259</v>
      </c>
      <c r="J8" s="104" t="s">
        <v>3259</v>
      </c>
      <c r="K8" s="55">
        <v>0</v>
      </c>
      <c r="L8" s="55">
        <v>0</v>
      </c>
      <c r="M8" s="104" t="s">
        <v>3259</v>
      </c>
      <c r="N8" s="56">
        <v>0</v>
      </c>
      <c r="O8" s="56">
        <v>0</v>
      </c>
      <c r="P8" s="26"/>
    </row>
    <row r="9" spans="1:17">
      <c r="A9" s="59" t="s">
        <v>172</v>
      </c>
      <c r="B9" s="109" t="s">
        <v>3259</v>
      </c>
      <c r="C9" s="109" t="s">
        <v>3259</v>
      </c>
      <c r="D9" s="109" t="s">
        <v>3259</v>
      </c>
      <c r="E9" s="109" t="s">
        <v>3259</v>
      </c>
      <c r="F9" s="109" t="s">
        <v>3259</v>
      </c>
      <c r="G9" s="61">
        <v>0</v>
      </c>
      <c r="H9" s="109" t="s">
        <v>3259</v>
      </c>
      <c r="I9" s="109" t="s">
        <v>3259</v>
      </c>
      <c r="J9" s="109" t="s">
        <v>3259</v>
      </c>
      <c r="K9" s="61">
        <v>0</v>
      </c>
      <c r="L9" s="61">
        <v>0</v>
      </c>
      <c r="M9" s="109" t="s">
        <v>3259</v>
      </c>
      <c r="N9" s="60">
        <v>0</v>
      </c>
      <c r="O9" s="60">
        <v>0</v>
      </c>
    </row>
    <row r="10" spans="1:17">
      <c r="A10" s="59" t="s">
        <v>1897</v>
      </c>
      <c r="B10" s="109" t="s">
        <v>3259</v>
      </c>
      <c r="C10" s="109" t="s">
        <v>3259</v>
      </c>
      <c r="D10" s="109" t="s">
        <v>3259</v>
      </c>
      <c r="E10" s="109" t="s">
        <v>3259</v>
      </c>
      <c r="F10" s="109" t="s">
        <v>3259</v>
      </c>
      <c r="G10" s="61">
        <v>0</v>
      </c>
      <c r="H10" s="109" t="s">
        <v>3259</v>
      </c>
      <c r="I10" s="109" t="s">
        <v>3259</v>
      </c>
      <c r="J10" s="109" t="s">
        <v>3259</v>
      </c>
      <c r="K10" s="61">
        <v>0</v>
      </c>
      <c r="L10" s="61">
        <v>0</v>
      </c>
      <c r="M10" s="109" t="s">
        <v>3259</v>
      </c>
      <c r="N10" s="60">
        <v>0</v>
      </c>
      <c r="O10" s="60">
        <v>0</v>
      </c>
    </row>
    <row r="11" spans="1:17">
      <c r="A11" t="s">
        <v>177</v>
      </c>
      <c r="B11" t="s">
        <v>177</v>
      </c>
      <c r="C11" t="s">
        <v>177</v>
      </c>
      <c r="D11" t="s">
        <v>177</v>
      </c>
      <c r="E11" s="109" t="s">
        <v>3259</v>
      </c>
      <c r="F11" s="109" t="s">
        <v>3259</v>
      </c>
      <c r="G11" s="57">
        <v>0</v>
      </c>
      <c r="H11" t="s">
        <v>177</v>
      </c>
      <c r="I11" s="58">
        <v>0</v>
      </c>
      <c r="J11" s="58">
        <v>0</v>
      </c>
      <c r="K11" s="57">
        <v>0</v>
      </c>
      <c r="L11" s="57">
        <v>0</v>
      </c>
      <c r="M11" s="58">
        <v>0</v>
      </c>
      <c r="N11" s="58">
        <v>0</v>
      </c>
      <c r="O11" s="58">
        <v>0</v>
      </c>
    </row>
    <row r="12" spans="1:17">
      <c r="A12" s="59" t="s">
        <v>1898</v>
      </c>
      <c r="B12" s="109" t="s">
        <v>3259</v>
      </c>
      <c r="C12" s="109" t="s">
        <v>3259</v>
      </c>
      <c r="D12" s="109" t="s">
        <v>3259</v>
      </c>
      <c r="E12" s="109" t="s">
        <v>3259</v>
      </c>
      <c r="F12" s="109" t="s">
        <v>3259</v>
      </c>
      <c r="G12" s="61">
        <v>0</v>
      </c>
      <c r="H12" s="109" t="s">
        <v>3259</v>
      </c>
      <c r="I12" s="109" t="s">
        <v>3259</v>
      </c>
      <c r="J12" s="109" t="s">
        <v>3259</v>
      </c>
      <c r="K12" s="61">
        <v>0</v>
      </c>
      <c r="L12" s="61">
        <v>0</v>
      </c>
      <c r="M12" s="109" t="s">
        <v>3259</v>
      </c>
      <c r="N12" s="60">
        <v>0</v>
      </c>
      <c r="O12" s="60">
        <v>0</v>
      </c>
    </row>
    <row r="13" spans="1:17">
      <c r="A13" t="s">
        <v>177</v>
      </c>
      <c r="B13" t="s">
        <v>177</v>
      </c>
      <c r="C13" t="s">
        <v>177</v>
      </c>
      <c r="D13" t="s">
        <v>177</v>
      </c>
      <c r="E13" s="109" t="s">
        <v>3259</v>
      </c>
      <c r="F13" s="109" t="s">
        <v>3259</v>
      </c>
      <c r="G13" s="57">
        <v>0</v>
      </c>
      <c r="H13" t="s">
        <v>177</v>
      </c>
      <c r="I13" s="58">
        <v>0</v>
      </c>
      <c r="J13" s="58">
        <v>0</v>
      </c>
      <c r="K13" s="57">
        <v>0</v>
      </c>
      <c r="L13" s="57">
        <v>0</v>
      </c>
      <c r="M13" s="58">
        <v>0</v>
      </c>
      <c r="N13" s="58">
        <v>0</v>
      </c>
      <c r="O13" s="58">
        <v>0</v>
      </c>
    </row>
    <row r="14" spans="1:17">
      <c r="A14" s="59" t="s">
        <v>299</v>
      </c>
      <c r="B14" s="108" t="s">
        <v>3259</v>
      </c>
      <c r="C14" s="109" t="s">
        <v>3259</v>
      </c>
      <c r="D14" s="109" t="s">
        <v>3259</v>
      </c>
      <c r="E14" s="109" t="s">
        <v>3259</v>
      </c>
      <c r="F14" s="109" t="s">
        <v>3259</v>
      </c>
      <c r="G14" s="61">
        <v>0</v>
      </c>
      <c r="H14" s="109" t="s">
        <v>3259</v>
      </c>
      <c r="I14" s="109" t="s">
        <v>3259</v>
      </c>
      <c r="J14" s="109" t="s">
        <v>3259</v>
      </c>
      <c r="K14" s="61">
        <v>0</v>
      </c>
      <c r="L14" s="61">
        <v>0</v>
      </c>
      <c r="M14" s="109" t="s">
        <v>3259</v>
      </c>
      <c r="N14" s="60">
        <v>0</v>
      </c>
      <c r="O14" s="60">
        <v>0</v>
      </c>
    </row>
    <row r="15" spans="1:17">
      <c r="A15" t="s">
        <v>177</v>
      </c>
      <c r="B15" t="s">
        <v>177</v>
      </c>
      <c r="C15" t="s">
        <v>177</v>
      </c>
      <c r="D15" t="s">
        <v>177</v>
      </c>
      <c r="E15" s="109" t="s">
        <v>3259</v>
      </c>
      <c r="F15" s="109" t="s">
        <v>3259</v>
      </c>
      <c r="G15" s="57">
        <v>0</v>
      </c>
      <c r="H15" t="s">
        <v>177</v>
      </c>
      <c r="I15" s="58">
        <v>0</v>
      </c>
      <c r="J15" s="58">
        <v>0</v>
      </c>
      <c r="K15" s="57">
        <v>0</v>
      </c>
      <c r="L15" s="57">
        <v>0</v>
      </c>
      <c r="M15" s="58">
        <v>0</v>
      </c>
      <c r="N15" s="58">
        <v>0</v>
      </c>
      <c r="O15" s="58">
        <v>0</v>
      </c>
    </row>
    <row r="16" spans="1:17">
      <c r="A16" s="59" t="s">
        <v>810</v>
      </c>
      <c r="B16" s="108" t="s">
        <v>3259</v>
      </c>
      <c r="C16" s="109" t="s">
        <v>3259</v>
      </c>
      <c r="D16" s="109" t="s">
        <v>3259</v>
      </c>
      <c r="E16" s="109" t="s">
        <v>3259</v>
      </c>
      <c r="F16" s="109" t="s">
        <v>3259</v>
      </c>
      <c r="G16" s="61">
        <v>0</v>
      </c>
      <c r="H16" s="109" t="s">
        <v>3259</v>
      </c>
      <c r="I16" s="109" t="s">
        <v>3259</v>
      </c>
      <c r="J16" s="109" t="s">
        <v>3259</v>
      </c>
      <c r="K16" s="61">
        <v>0</v>
      </c>
      <c r="L16" s="61">
        <v>0</v>
      </c>
      <c r="M16" s="109" t="s">
        <v>3259</v>
      </c>
      <c r="N16" s="60">
        <v>0</v>
      </c>
      <c r="O16" s="60">
        <v>0</v>
      </c>
    </row>
    <row r="17" spans="1:15">
      <c r="A17" t="s">
        <v>177</v>
      </c>
      <c r="B17" t="s">
        <v>177</v>
      </c>
      <c r="C17" t="s">
        <v>177</v>
      </c>
      <c r="D17" t="s">
        <v>177</v>
      </c>
      <c r="E17" s="109" t="s">
        <v>3259</v>
      </c>
      <c r="F17" s="109" t="s">
        <v>3259</v>
      </c>
      <c r="G17" s="57">
        <v>0</v>
      </c>
      <c r="H17" t="s">
        <v>177</v>
      </c>
      <c r="I17" s="58">
        <v>0</v>
      </c>
      <c r="J17" s="58">
        <v>0</v>
      </c>
      <c r="K17" s="57">
        <v>0</v>
      </c>
      <c r="L17" s="57">
        <v>0</v>
      </c>
      <c r="M17" s="58">
        <v>0</v>
      </c>
      <c r="N17" s="58">
        <v>0</v>
      </c>
      <c r="O17" s="58">
        <v>0</v>
      </c>
    </row>
    <row r="18" spans="1:15">
      <c r="A18" s="59" t="s">
        <v>183</v>
      </c>
      <c r="B18" s="108" t="s">
        <v>3259</v>
      </c>
      <c r="C18" s="109" t="s">
        <v>3259</v>
      </c>
      <c r="D18" s="109" t="s">
        <v>3259</v>
      </c>
      <c r="E18" s="109" t="s">
        <v>3259</v>
      </c>
      <c r="F18" s="109" t="s">
        <v>3259</v>
      </c>
      <c r="G18" s="61">
        <v>0</v>
      </c>
      <c r="H18" s="109" t="s">
        <v>3259</v>
      </c>
      <c r="I18" s="109" t="s">
        <v>3259</v>
      </c>
      <c r="J18" s="109" t="s">
        <v>3259</v>
      </c>
      <c r="K18" s="61">
        <v>0</v>
      </c>
      <c r="L18" s="61">
        <v>0</v>
      </c>
      <c r="M18" s="109" t="s">
        <v>3259</v>
      </c>
      <c r="N18" s="60">
        <v>0</v>
      </c>
      <c r="O18" s="60">
        <v>0</v>
      </c>
    </row>
    <row r="19" spans="1:15">
      <c r="A19" s="59" t="s">
        <v>300</v>
      </c>
      <c r="B19" s="108" t="s">
        <v>3259</v>
      </c>
      <c r="C19" s="109" t="s">
        <v>3259</v>
      </c>
      <c r="D19" s="109" t="s">
        <v>3259</v>
      </c>
      <c r="E19" s="109" t="s">
        <v>3259</v>
      </c>
      <c r="F19" s="109" t="s">
        <v>3259</v>
      </c>
      <c r="G19" s="61">
        <v>0</v>
      </c>
      <c r="H19" s="109" t="s">
        <v>3259</v>
      </c>
      <c r="I19" s="109" t="s">
        <v>3259</v>
      </c>
      <c r="J19" s="109" t="s">
        <v>3259</v>
      </c>
      <c r="K19" s="61">
        <v>0</v>
      </c>
      <c r="L19" s="61">
        <v>0</v>
      </c>
      <c r="M19" s="109" t="s">
        <v>3259</v>
      </c>
      <c r="N19" s="60">
        <v>0</v>
      </c>
      <c r="O19" s="60">
        <v>0</v>
      </c>
    </row>
    <row r="20" spans="1:15">
      <c r="A20" t="s">
        <v>177</v>
      </c>
      <c r="B20" t="s">
        <v>177</v>
      </c>
      <c r="C20" t="s">
        <v>177</v>
      </c>
      <c r="D20" t="s">
        <v>177</v>
      </c>
      <c r="E20" s="109" t="s">
        <v>3259</v>
      </c>
      <c r="F20" s="109" t="s">
        <v>3259</v>
      </c>
      <c r="G20" s="57">
        <v>0</v>
      </c>
      <c r="H20" t="s">
        <v>177</v>
      </c>
      <c r="I20" s="58">
        <v>0</v>
      </c>
      <c r="J20" s="58">
        <v>0</v>
      </c>
      <c r="K20" s="57">
        <v>0</v>
      </c>
      <c r="L20" s="57">
        <v>0</v>
      </c>
      <c r="M20" s="58">
        <v>0</v>
      </c>
      <c r="N20" s="58">
        <v>0</v>
      </c>
      <c r="O20" s="58">
        <v>0</v>
      </c>
    </row>
    <row r="21" spans="1:15">
      <c r="A21" s="59" t="s">
        <v>301</v>
      </c>
      <c r="B21" s="108" t="s">
        <v>3259</v>
      </c>
      <c r="C21" s="109" t="s">
        <v>3259</v>
      </c>
      <c r="D21" s="109" t="s">
        <v>3259</v>
      </c>
      <c r="E21" s="109" t="s">
        <v>3259</v>
      </c>
      <c r="F21" s="109" t="s">
        <v>3259</v>
      </c>
      <c r="G21" s="61">
        <v>0</v>
      </c>
      <c r="H21" s="109" t="s">
        <v>3259</v>
      </c>
      <c r="I21" s="109" t="s">
        <v>3259</v>
      </c>
      <c r="J21" s="109" t="s">
        <v>3259</v>
      </c>
      <c r="K21" s="61">
        <v>0</v>
      </c>
      <c r="L21" s="61">
        <v>0</v>
      </c>
      <c r="M21" s="109" t="s">
        <v>3259</v>
      </c>
      <c r="N21" s="60">
        <v>0</v>
      </c>
      <c r="O21" s="60">
        <v>0</v>
      </c>
    </row>
    <row r="22" spans="1:15">
      <c r="A22" t="s">
        <v>177</v>
      </c>
      <c r="B22" t="s">
        <v>177</v>
      </c>
      <c r="C22" t="s">
        <v>177</v>
      </c>
      <c r="D22" t="s">
        <v>177</v>
      </c>
      <c r="E22" s="109" t="s">
        <v>3259</v>
      </c>
      <c r="F22" s="109" t="s">
        <v>3259</v>
      </c>
      <c r="G22" s="57">
        <v>0</v>
      </c>
      <c r="H22" t="s">
        <v>177</v>
      </c>
      <c r="I22" s="58">
        <v>0</v>
      </c>
      <c r="J22" s="58">
        <v>0</v>
      </c>
      <c r="K22" s="57">
        <v>0</v>
      </c>
      <c r="L22" s="57">
        <v>0</v>
      </c>
      <c r="M22" s="58">
        <v>0</v>
      </c>
      <c r="N22" s="58">
        <v>0</v>
      </c>
      <c r="O22" s="58">
        <v>0</v>
      </c>
    </row>
    <row r="23" spans="1:15">
      <c r="A23" t="s">
        <v>185</v>
      </c>
      <c r="B23" s="108" t="s">
        <v>3259</v>
      </c>
      <c r="C23" s="109" t="s">
        <v>3259</v>
      </c>
      <c r="D23" s="109" t="s">
        <v>3259</v>
      </c>
      <c r="E23" s="109" t="s">
        <v>3259</v>
      </c>
      <c r="F23" s="109" t="s">
        <v>3259</v>
      </c>
      <c r="G23" s="109" t="s">
        <v>3259</v>
      </c>
      <c r="H23" s="109" t="s">
        <v>3259</v>
      </c>
      <c r="I23" s="109" t="s">
        <v>3259</v>
      </c>
      <c r="J23" s="109" t="s">
        <v>3259</v>
      </c>
      <c r="K23" s="109" t="s">
        <v>3259</v>
      </c>
      <c r="L23" s="109" t="s">
        <v>3259</v>
      </c>
      <c r="M23" s="109" t="s">
        <v>3259</v>
      </c>
      <c r="N23" s="109" t="s">
        <v>3259</v>
      </c>
      <c r="O23" s="109" t="s">
        <v>3259</v>
      </c>
    </row>
    <row r="24" spans="1:15">
      <c r="A24" t="s">
        <v>294</v>
      </c>
      <c r="B24" s="108" t="s">
        <v>3259</v>
      </c>
      <c r="C24" s="109" t="s">
        <v>3259</v>
      </c>
      <c r="D24" s="109" t="s">
        <v>3259</v>
      </c>
      <c r="E24" s="109" t="s">
        <v>3259</v>
      </c>
      <c r="F24" s="109" t="s">
        <v>3259</v>
      </c>
      <c r="G24" s="109" t="s">
        <v>3259</v>
      </c>
      <c r="H24" s="109" t="s">
        <v>3259</v>
      </c>
      <c r="I24" s="109" t="s">
        <v>3259</v>
      </c>
      <c r="J24" s="109" t="s">
        <v>3259</v>
      </c>
      <c r="K24" s="109" t="s">
        <v>3259</v>
      </c>
      <c r="L24" s="109" t="s">
        <v>3259</v>
      </c>
      <c r="M24" s="109" t="s">
        <v>3259</v>
      </c>
      <c r="N24" s="109" t="s">
        <v>3259</v>
      </c>
      <c r="O24" s="109" t="s">
        <v>3259</v>
      </c>
    </row>
    <row r="25" spans="1:15">
      <c r="A25" t="s">
        <v>296</v>
      </c>
      <c r="B25" s="108" t="s">
        <v>3259</v>
      </c>
      <c r="C25" s="109" t="s">
        <v>3259</v>
      </c>
      <c r="D25" s="109" t="s">
        <v>3259</v>
      </c>
      <c r="E25" s="109" t="s">
        <v>3259</v>
      </c>
      <c r="F25" s="109" t="s">
        <v>3259</v>
      </c>
      <c r="G25" s="109" t="s">
        <v>3259</v>
      </c>
      <c r="H25" s="109" t="s">
        <v>3259</v>
      </c>
      <c r="I25" s="109" t="s">
        <v>3259</v>
      </c>
      <c r="J25" s="109" t="s">
        <v>3259</v>
      </c>
      <c r="K25" s="109" t="s">
        <v>3259</v>
      </c>
      <c r="L25" s="109" t="s">
        <v>3259</v>
      </c>
      <c r="M25" s="109" t="s">
        <v>3259</v>
      </c>
      <c r="N25" s="109" t="s">
        <v>3259</v>
      </c>
      <c r="O25" s="109" t="s">
        <v>3259</v>
      </c>
    </row>
    <row r="26" spans="1:15" hidden="1"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A369" s="14"/>
      <c r="C369" s="14"/>
    </row>
    <row r="370" spans="1:3" hidden="1">
      <c r="A370" s="14"/>
      <c r="C370" s="14"/>
    </row>
    <row r="371" spans="1:3" hidden="1">
      <c r="A371" s="16"/>
      <c r="C371" s="14"/>
    </row>
    <row r="372" spans="1:3" hidden="1"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5" sqref="C15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22">
      <c r="A1" s="2" t="s">
        <v>0</v>
      </c>
      <c r="B1" s="64" t="s">
        <v>3258</v>
      </c>
    </row>
    <row r="2" spans="1:22">
      <c r="A2" s="2" t="s">
        <v>1</v>
      </c>
      <c r="B2" s="10" t="s">
        <v>2529</v>
      </c>
    </row>
    <row r="3" spans="1:22">
      <c r="A3" s="2" t="s">
        <v>2</v>
      </c>
      <c r="B3" s="65" t="s">
        <v>2530</v>
      </c>
    </row>
    <row r="4" spans="1:22">
      <c r="A4" s="2" t="s">
        <v>3</v>
      </c>
      <c r="B4" s="66" t="s">
        <v>165</v>
      </c>
    </row>
    <row r="5" spans="1:22" s="16" customFormat="1">
      <c r="A5" s="34" t="s">
        <v>92</v>
      </c>
      <c r="B5" s="35" t="s">
        <v>46</v>
      </c>
      <c r="C5" s="35" t="s">
        <v>80</v>
      </c>
      <c r="D5" s="35" t="s">
        <v>48</v>
      </c>
      <c r="E5" s="35" t="s">
        <v>49</v>
      </c>
      <c r="F5" s="35" t="s">
        <v>67</v>
      </c>
      <c r="G5" s="35" t="s">
        <v>68</v>
      </c>
      <c r="H5" s="35" t="s">
        <v>50</v>
      </c>
      <c r="I5" s="35" t="s">
        <v>51</v>
      </c>
      <c r="J5" s="35" t="s">
        <v>144</v>
      </c>
      <c r="K5" s="35" t="s">
        <v>155</v>
      </c>
      <c r="L5" s="35" t="s">
        <v>145</v>
      </c>
      <c r="M5" s="35" t="s">
        <v>69</v>
      </c>
      <c r="N5" s="35" t="s">
        <v>54</v>
      </c>
      <c r="O5" s="36" t="s">
        <v>151</v>
      </c>
      <c r="Q5" s="14"/>
    </row>
    <row r="6" spans="1:22" s="16" customFormat="1">
      <c r="A6" s="101" t="s">
        <v>3259</v>
      </c>
      <c r="B6" s="102" t="s">
        <v>3259</v>
      </c>
      <c r="C6" s="102" t="s">
        <v>3259</v>
      </c>
      <c r="D6" s="102" t="s">
        <v>3259</v>
      </c>
      <c r="E6" s="102" t="s">
        <v>3259</v>
      </c>
      <c r="F6" s="22" t="s">
        <v>70</v>
      </c>
      <c r="G6" s="22" t="s">
        <v>71</v>
      </c>
      <c r="H6" s="102" t="s">
        <v>3259</v>
      </c>
      <c r="I6" s="22" t="s">
        <v>7</v>
      </c>
      <c r="J6" s="22" t="s">
        <v>7</v>
      </c>
      <c r="K6" s="22" t="s">
        <v>152</v>
      </c>
      <c r="L6" s="22" t="s">
        <v>6</v>
      </c>
      <c r="M6" s="22" t="s">
        <v>7</v>
      </c>
      <c r="N6" s="22" t="s">
        <v>7</v>
      </c>
      <c r="O6" s="23" t="s">
        <v>7</v>
      </c>
    </row>
    <row r="7" spans="1:22" s="18" customFormat="1" ht="20.25">
      <c r="A7" s="103" t="s">
        <v>3259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6" t="s">
        <v>74</v>
      </c>
      <c r="O7" s="25" t="s">
        <v>75</v>
      </c>
      <c r="P7" s="26"/>
    </row>
    <row r="8" spans="1:22" s="18" customFormat="1" ht="20.25">
      <c r="A8" s="19" t="s">
        <v>148</v>
      </c>
      <c r="B8" s="104" t="s">
        <v>3259</v>
      </c>
      <c r="C8" s="104" t="s">
        <v>3259</v>
      </c>
      <c r="D8" s="104" t="s">
        <v>3259</v>
      </c>
      <c r="E8" s="104" t="s">
        <v>3259</v>
      </c>
      <c r="F8" s="104" t="s">
        <v>3259</v>
      </c>
      <c r="G8" s="104" t="s">
        <v>3259</v>
      </c>
      <c r="H8" s="104" t="s">
        <v>3259</v>
      </c>
      <c r="I8" s="104" t="s">
        <v>3259</v>
      </c>
      <c r="J8" s="104" t="s">
        <v>3259</v>
      </c>
      <c r="K8" s="55">
        <v>0</v>
      </c>
      <c r="L8" s="55">
        <v>0</v>
      </c>
      <c r="M8" s="104" t="s">
        <v>3259</v>
      </c>
      <c r="N8" s="56">
        <v>0</v>
      </c>
      <c r="O8" s="56">
        <v>0</v>
      </c>
      <c r="P8" s="26"/>
    </row>
    <row r="9" spans="1:22">
      <c r="A9" s="59" t="s">
        <v>172</v>
      </c>
      <c r="B9" s="108" t="s">
        <v>3259</v>
      </c>
      <c r="C9" s="108" t="s">
        <v>3259</v>
      </c>
      <c r="D9" s="108" t="s">
        <v>3259</v>
      </c>
      <c r="E9" s="108" t="s">
        <v>3259</v>
      </c>
      <c r="F9" s="108" t="s">
        <v>3259</v>
      </c>
      <c r="G9" s="61">
        <v>0</v>
      </c>
      <c r="H9" s="108" t="s">
        <v>3259</v>
      </c>
      <c r="I9" s="108" t="s">
        <v>3259</v>
      </c>
      <c r="J9" s="108" t="s">
        <v>3259</v>
      </c>
      <c r="K9" s="61">
        <v>0</v>
      </c>
      <c r="L9" s="61">
        <v>0</v>
      </c>
      <c r="M9" s="108" t="s">
        <v>3259</v>
      </c>
      <c r="N9" s="60">
        <v>0</v>
      </c>
      <c r="O9" s="60">
        <v>0</v>
      </c>
      <c r="P9" s="13"/>
      <c r="Q9" s="13"/>
      <c r="R9" s="13"/>
      <c r="S9" s="13"/>
      <c r="T9" s="13"/>
      <c r="U9" s="13"/>
      <c r="V9" s="13"/>
    </row>
    <row r="10" spans="1:22">
      <c r="A10" s="59" t="s">
        <v>1897</v>
      </c>
      <c r="B10" s="108" t="s">
        <v>3259</v>
      </c>
      <c r="C10" s="108" t="s">
        <v>3259</v>
      </c>
      <c r="D10" s="108" t="s">
        <v>3259</v>
      </c>
      <c r="E10" s="108" t="s">
        <v>3259</v>
      </c>
      <c r="F10" s="108" t="s">
        <v>3259</v>
      </c>
      <c r="G10" s="61">
        <v>0</v>
      </c>
      <c r="H10" s="108" t="s">
        <v>3259</v>
      </c>
      <c r="I10" s="108" t="s">
        <v>3259</v>
      </c>
      <c r="J10" s="108" t="s">
        <v>3259</v>
      </c>
      <c r="K10" s="61">
        <v>0</v>
      </c>
      <c r="L10" s="61">
        <v>0</v>
      </c>
      <c r="M10" s="108" t="s">
        <v>3259</v>
      </c>
      <c r="N10" s="60">
        <v>0</v>
      </c>
      <c r="O10" s="60">
        <v>0</v>
      </c>
      <c r="P10" s="13"/>
      <c r="Q10" s="13"/>
      <c r="R10" s="13"/>
      <c r="S10" s="13"/>
      <c r="T10" s="13"/>
      <c r="U10" s="13"/>
      <c r="V10" s="13"/>
    </row>
    <row r="11" spans="1:22">
      <c r="A11" t="s">
        <v>177</v>
      </c>
      <c r="B11" t="s">
        <v>177</v>
      </c>
      <c r="C11" t="s">
        <v>177</v>
      </c>
      <c r="D11" t="s">
        <v>177</v>
      </c>
      <c r="E11" s="108" t="s">
        <v>3259</v>
      </c>
      <c r="F11" s="108" t="s">
        <v>3259</v>
      </c>
      <c r="G11" s="57">
        <v>0</v>
      </c>
      <c r="H11" t="s">
        <v>177</v>
      </c>
      <c r="I11" s="58">
        <v>0</v>
      </c>
      <c r="J11" s="58">
        <v>0</v>
      </c>
      <c r="K11" s="57">
        <v>0</v>
      </c>
      <c r="L11" s="57">
        <v>0</v>
      </c>
      <c r="M11" s="58">
        <v>0</v>
      </c>
      <c r="N11" s="58">
        <v>0</v>
      </c>
      <c r="O11" s="58">
        <v>0</v>
      </c>
      <c r="P11" s="13"/>
      <c r="Q11" s="13"/>
      <c r="R11" s="13"/>
      <c r="S11" s="13"/>
      <c r="T11" s="13"/>
      <c r="U11" s="13"/>
      <c r="V11" s="13"/>
    </row>
    <row r="12" spans="1:22">
      <c r="A12" s="59" t="s">
        <v>1898</v>
      </c>
      <c r="B12" s="108" t="s">
        <v>3259</v>
      </c>
      <c r="C12" s="108" t="s">
        <v>3259</v>
      </c>
      <c r="D12" s="108" t="s">
        <v>3259</v>
      </c>
      <c r="E12" s="108" t="s">
        <v>3259</v>
      </c>
      <c r="F12" s="108" t="s">
        <v>3259</v>
      </c>
      <c r="G12" s="61">
        <v>0</v>
      </c>
      <c r="H12" s="108" t="s">
        <v>3259</v>
      </c>
      <c r="I12" s="108" t="s">
        <v>3259</v>
      </c>
      <c r="J12" s="108" t="s">
        <v>3259</v>
      </c>
      <c r="K12" s="61">
        <v>0</v>
      </c>
      <c r="L12" s="61">
        <v>0</v>
      </c>
      <c r="M12" s="108" t="s">
        <v>3259</v>
      </c>
      <c r="N12" s="60">
        <v>0</v>
      </c>
      <c r="O12" s="60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177</v>
      </c>
      <c r="B13" t="s">
        <v>177</v>
      </c>
      <c r="C13" t="s">
        <v>177</v>
      </c>
      <c r="D13" t="s">
        <v>177</v>
      </c>
      <c r="E13" s="108" t="s">
        <v>3259</v>
      </c>
      <c r="F13" s="108" t="s">
        <v>3259</v>
      </c>
      <c r="G13" s="57">
        <v>0</v>
      </c>
      <c r="H13" t="s">
        <v>177</v>
      </c>
      <c r="I13" s="58">
        <v>0</v>
      </c>
      <c r="J13" s="58">
        <v>0</v>
      </c>
      <c r="K13" s="57">
        <v>0</v>
      </c>
      <c r="L13" s="57">
        <v>0</v>
      </c>
      <c r="M13" s="58">
        <v>0</v>
      </c>
      <c r="N13" s="58">
        <v>0</v>
      </c>
      <c r="O13" s="58">
        <v>0</v>
      </c>
      <c r="P13" s="13"/>
      <c r="Q13" s="13"/>
      <c r="R13" s="13"/>
      <c r="S13" s="13"/>
      <c r="T13" s="13"/>
      <c r="U13" s="13"/>
      <c r="V13" s="13"/>
    </row>
    <row r="14" spans="1:22">
      <c r="A14" s="59" t="s">
        <v>299</v>
      </c>
      <c r="B14" s="108" t="s">
        <v>3259</v>
      </c>
      <c r="C14" s="108" t="s">
        <v>3259</v>
      </c>
      <c r="D14" s="108" t="s">
        <v>3259</v>
      </c>
      <c r="E14" s="108" t="s">
        <v>3259</v>
      </c>
      <c r="F14" s="108" t="s">
        <v>3259</v>
      </c>
      <c r="G14" s="61">
        <v>0</v>
      </c>
      <c r="H14" s="108" t="s">
        <v>3259</v>
      </c>
      <c r="I14" s="108" t="s">
        <v>3259</v>
      </c>
      <c r="J14" s="108" t="s">
        <v>3259</v>
      </c>
      <c r="K14" s="61">
        <v>0</v>
      </c>
      <c r="L14" s="61">
        <v>0</v>
      </c>
      <c r="M14" s="108" t="s">
        <v>3259</v>
      </c>
      <c r="N14" s="60">
        <v>0</v>
      </c>
      <c r="O14" s="60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177</v>
      </c>
      <c r="B15" t="s">
        <v>177</v>
      </c>
      <c r="C15" t="s">
        <v>177</v>
      </c>
      <c r="D15" t="s">
        <v>177</v>
      </c>
      <c r="E15" s="108" t="s">
        <v>3259</v>
      </c>
      <c r="F15" s="108" t="s">
        <v>3259</v>
      </c>
      <c r="G15" s="57">
        <v>0</v>
      </c>
      <c r="H15" t="s">
        <v>177</v>
      </c>
      <c r="I15" s="58">
        <v>0</v>
      </c>
      <c r="J15" s="58">
        <v>0</v>
      </c>
      <c r="K15" s="57">
        <v>0</v>
      </c>
      <c r="L15" s="57">
        <v>0</v>
      </c>
      <c r="M15" s="58">
        <v>0</v>
      </c>
      <c r="N15" s="58">
        <v>0</v>
      </c>
      <c r="O15" s="58">
        <v>0</v>
      </c>
      <c r="P15" s="13"/>
      <c r="Q15" s="13"/>
      <c r="R15" s="13"/>
      <c r="S15" s="13"/>
      <c r="T15" s="13"/>
      <c r="U15" s="13"/>
      <c r="V15" s="13"/>
    </row>
    <row r="16" spans="1:22">
      <c r="A16" s="59" t="s">
        <v>810</v>
      </c>
      <c r="B16" s="108" t="s">
        <v>3259</v>
      </c>
      <c r="C16" s="108" t="s">
        <v>3259</v>
      </c>
      <c r="D16" s="108" t="s">
        <v>3259</v>
      </c>
      <c r="E16" s="108" t="s">
        <v>3259</v>
      </c>
      <c r="F16" s="108" t="s">
        <v>3259</v>
      </c>
      <c r="G16" s="61">
        <v>0</v>
      </c>
      <c r="H16" s="108" t="s">
        <v>3259</v>
      </c>
      <c r="I16" s="108" t="s">
        <v>3259</v>
      </c>
      <c r="J16" s="108" t="s">
        <v>3259</v>
      </c>
      <c r="K16" s="61">
        <v>0</v>
      </c>
      <c r="L16" s="61">
        <v>0</v>
      </c>
      <c r="M16" s="108" t="s">
        <v>3259</v>
      </c>
      <c r="N16" s="60">
        <v>0</v>
      </c>
      <c r="O16" s="60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177</v>
      </c>
      <c r="B17" t="s">
        <v>177</v>
      </c>
      <c r="C17" t="s">
        <v>177</v>
      </c>
      <c r="D17" t="s">
        <v>177</v>
      </c>
      <c r="E17" s="108" t="s">
        <v>3259</v>
      </c>
      <c r="F17" s="108" t="s">
        <v>3259</v>
      </c>
      <c r="G17" s="57">
        <v>0</v>
      </c>
      <c r="H17" t="s">
        <v>177</v>
      </c>
      <c r="I17" s="58">
        <v>0</v>
      </c>
      <c r="J17" s="58">
        <v>0</v>
      </c>
      <c r="K17" s="57">
        <v>0</v>
      </c>
      <c r="L17" s="57">
        <v>0</v>
      </c>
      <c r="M17" s="58">
        <v>0</v>
      </c>
      <c r="N17" s="58">
        <v>0</v>
      </c>
      <c r="O17" s="58">
        <v>0</v>
      </c>
      <c r="P17" s="13"/>
      <c r="Q17" s="13"/>
      <c r="R17" s="13"/>
      <c r="S17" s="13"/>
      <c r="T17" s="13"/>
      <c r="U17" s="13"/>
      <c r="V17" s="13"/>
    </row>
    <row r="18" spans="1:22">
      <c r="A18" s="59" t="s">
        <v>183</v>
      </c>
      <c r="B18" s="108" t="s">
        <v>3259</v>
      </c>
      <c r="C18" s="109" t="s">
        <v>3259</v>
      </c>
      <c r="D18" s="109" t="s">
        <v>3259</v>
      </c>
      <c r="E18" s="109" t="s">
        <v>3259</v>
      </c>
      <c r="F18" s="109" t="s">
        <v>3259</v>
      </c>
      <c r="G18" s="61">
        <v>0</v>
      </c>
      <c r="H18" s="109" t="s">
        <v>3259</v>
      </c>
      <c r="I18" s="109" t="s">
        <v>3259</v>
      </c>
      <c r="J18" s="109" t="s">
        <v>3259</v>
      </c>
      <c r="K18" s="61">
        <v>0</v>
      </c>
      <c r="L18" s="61">
        <v>0</v>
      </c>
      <c r="M18" s="109" t="s">
        <v>3259</v>
      </c>
      <c r="N18" s="60">
        <v>0</v>
      </c>
      <c r="O18" s="60">
        <v>0</v>
      </c>
    </row>
    <row r="19" spans="1:22">
      <c r="A19" s="59" t="s">
        <v>300</v>
      </c>
      <c r="B19" s="108" t="s">
        <v>3259</v>
      </c>
      <c r="C19" s="109" t="s">
        <v>3259</v>
      </c>
      <c r="D19" s="109" t="s">
        <v>3259</v>
      </c>
      <c r="E19" s="109" t="s">
        <v>3259</v>
      </c>
      <c r="F19" s="109" t="s">
        <v>3259</v>
      </c>
      <c r="G19" s="61">
        <v>0</v>
      </c>
      <c r="H19" s="109" t="s">
        <v>3259</v>
      </c>
      <c r="I19" s="109" t="s">
        <v>3259</v>
      </c>
      <c r="J19" s="109" t="s">
        <v>3259</v>
      </c>
      <c r="K19" s="61">
        <v>0</v>
      </c>
      <c r="L19" s="61">
        <v>0</v>
      </c>
      <c r="M19" s="109" t="s">
        <v>3259</v>
      </c>
      <c r="N19" s="60">
        <v>0</v>
      </c>
      <c r="O19" s="60">
        <v>0</v>
      </c>
    </row>
    <row r="20" spans="1:22">
      <c r="A20" t="s">
        <v>177</v>
      </c>
      <c r="B20" t="s">
        <v>177</v>
      </c>
      <c r="C20" t="s">
        <v>177</v>
      </c>
      <c r="D20" t="s">
        <v>177</v>
      </c>
      <c r="E20" s="109" t="s">
        <v>3259</v>
      </c>
      <c r="F20" s="109" t="s">
        <v>3259</v>
      </c>
      <c r="G20" s="57">
        <v>0</v>
      </c>
      <c r="H20" t="s">
        <v>177</v>
      </c>
      <c r="I20" s="58">
        <v>0</v>
      </c>
      <c r="J20" s="58">
        <v>0</v>
      </c>
      <c r="K20" s="57">
        <v>0</v>
      </c>
      <c r="L20" s="57">
        <v>0</v>
      </c>
      <c r="M20" s="58">
        <v>0</v>
      </c>
      <c r="N20" s="58">
        <v>0</v>
      </c>
      <c r="O20" s="58">
        <v>0</v>
      </c>
    </row>
    <row r="21" spans="1:22">
      <c r="A21" s="59" t="s">
        <v>301</v>
      </c>
      <c r="B21" s="108" t="s">
        <v>3259</v>
      </c>
      <c r="C21" s="109" t="s">
        <v>3259</v>
      </c>
      <c r="D21" s="109" t="s">
        <v>3259</v>
      </c>
      <c r="E21" s="109" t="s">
        <v>3259</v>
      </c>
      <c r="F21" s="109" t="s">
        <v>3259</v>
      </c>
      <c r="G21" s="61">
        <v>0</v>
      </c>
      <c r="H21" s="109" t="s">
        <v>3259</v>
      </c>
      <c r="I21" s="109" t="s">
        <v>3259</v>
      </c>
      <c r="J21" s="109" t="s">
        <v>3259</v>
      </c>
      <c r="K21" s="61">
        <v>0</v>
      </c>
      <c r="L21" s="61">
        <v>0</v>
      </c>
      <c r="M21" s="109" t="s">
        <v>3259</v>
      </c>
      <c r="N21" s="60">
        <v>0</v>
      </c>
      <c r="O21" s="60">
        <v>0</v>
      </c>
    </row>
    <row r="22" spans="1:22">
      <c r="A22" t="s">
        <v>177</v>
      </c>
      <c r="B22" t="s">
        <v>177</v>
      </c>
      <c r="C22" t="s">
        <v>177</v>
      </c>
      <c r="D22" t="s">
        <v>177</v>
      </c>
      <c r="E22" s="109" t="s">
        <v>3259</v>
      </c>
      <c r="F22" s="109" t="s">
        <v>3259</v>
      </c>
      <c r="G22" s="57">
        <v>0</v>
      </c>
      <c r="H22" t="s">
        <v>177</v>
      </c>
      <c r="I22" s="58">
        <v>0</v>
      </c>
      <c r="J22" s="58">
        <v>0</v>
      </c>
      <c r="K22" s="57">
        <v>0</v>
      </c>
      <c r="L22" s="57">
        <v>0</v>
      </c>
      <c r="M22" s="58">
        <v>0</v>
      </c>
      <c r="N22" s="58">
        <v>0</v>
      </c>
      <c r="O22" s="58">
        <v>0</v>
      </c>
    </row>
    <row r="23" spans="1:22">
      <c r="A23" t="s">
        <v>185</v>
      </c>
      <c r="B23" s="108" t="s">
        <v>3259</v>
      </c>
      <c r="C23" s="109" t="s">
        <v>3259</v>
      </c>
      <c r="D23" s="109" t="s">
        <v>3259</v>
      </c>
      <c r="E23" s="109" t="s">
        <v>3259</v>
      </c>
      <c r="F23" s="109" t="s">
        <v>3259</v>
      </c>
      <c r="G23" s="109" t="s">
        <v>3259</v>
      </c>
      <c r="H23" s="109" t="s">
        <v>3259</v>
      </c>
      <c r="I23" s="109" t="s">
        <v>3259</v>
      </c>
      <c r="J23" s="109" t="s">
        <v>3259</v>
      </c>
      <c r="K23" s="109" t="s">
        <v>3259</v>
      </c>
      <c r="L23" s="109" t="s">
        <v>3259</v>
      </c>
      <c r="M23" s="109" t="s">
        <v>3259</v>
      </c>
      <c r="N23" s="109" t="s">
        <v>3259</v>
      </c>
      <c r="O23" s="109" t="s">
        <v>3259</v>
      </c>
    </row>
    <row r="24" spans="1:22">
      <c r="A24" t="s">
        <v>294</v>
      </c>
      <c r="B24" s="108" t="s">
        <v>3259</v>
      </c>
      <c r="C24" s="109" t="s">
        <v>3259</v>
      </c>
      <c r="D24" s="109" t="s">
        <v>3259</v>
      </c>
      <c r="E24" s="109" t="s">
        <v>3259</v>
      </c>
      <c r="F24" s="109" t="s">
        <v>3259</v>
      </c>
      <c r="G24" s="109" t="s">
        <v>3259</v>
      </c>
      <c r="H24" s="109" t="s">
        <v>3259</v>
      </c>
      <c r="I24" s="109" t="s">
        <v>3259</v>
      </c>
      <c r="J24" s="109" t="s">
        <v>3259</v>
      </c>
      <c r="K24" s="109" t="s">
        <v>3259</v>
      </c>
      <c r="L24" s="109" t="s">
        <v>3259</v>
      </c>
      <c r="M24" s="109" t="s">
        <v>3259</v>
      </c>
      <c r="N24" s="109" t="s">
        <v>3259</v>
      </c>
      <c r="O24" s="109" t="s">
        <v>3259</v>
      </c>
    </row>
    <row r="25" spans="1:22">
      <c r="A25" t="s">
        <v>295</v>
      </c>
      <c r="B25" s="108" t="s">
        <v>3259</v>
      </c>
      <c r="C25" s="109" t="s">
        <v>3259</v>
      </c>
      <c r="D25" s="109" t="s">
        <v>3259</v>
      </c>
      <c r="E25" s="109" t="s">
        <v>3259</v>
      </c>
      <c r="F25" s="109" t="s">
        <v>3259</v>
      </c>
      <c r="G25" s="109" t="s">
        <v>3259</v>
      </c>
      <c r="H25" s="109" t="s">
        <v>3259</v>
      </c>
      <c r="I25" s="109" t="s">
        <v>3259</v>
      </c>
      <c r="J25" s="109" t="s">
        <v>3259</v>
      </c>
      <c r="K25" s="109" t="s">
        <v>3259</v>
      </c>
      <c r="L25" s="109" t="s">
        <v>3259</v>
      </c>
      <c r="M25" s="109" t="s">
        <v>3259</v>
      </c>
      <c r="N25" s="109" t="s">
        <v>3259</v>
      </c>
      <c r="O25" s="109" t="s">
        <v>3259</v>
      </c>
    </row>
    <row r="26" spans="1:22">
      <c r="A26" t="s">
        <v>296</v>
      </c>
      <c r="B26" s="108" t="s">
        <v>3259</v>
      </c>
      <c r="C26" s="109" t="s">
        <v>3259</v>
      </c>
      <c r="D26" s="109" t="s">
        <v>3259</v>
      </c>
      <c r="E26" s="109" t="s">
        <v>3259</v>
      </c>
      <c r="F26" s="109" t="s">
        <v>3259</v>
      </c>
      <c r="G26" s="109" t="s">
        <v>3259</v>
      </c>
      <c r="H26" s="109" t="s">
        <v>3259</v>
      </c>
      <c r="I26" s="109" t="s">
        <v>3259</v>
      </c>
      <c r="J26" s="109" t="s">
        <v>3259</v>
      </c>
      <c r="K26" s="109" t="s">
        <v>3259</v>
      </c>
      <c r="L26" s="109" t="s">
        <v>3259</v>
      </c>
      <c r="M26" s="109" t="s">
        <v>3259</v>
      </c>
      <c r="N26" s="109" t="s">
        <v>3259</v>
      </c>
      <c r="O26" s="109" t="s">
        <v>3259</v>
      </c>
    </row>
    <row r="27" spans="1:22" hidden="1"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A372" s="14"/>
      <c r="C372" s="14"/>
    </row>
    <row r="373" spans="1:3" hidden="1">
      <c r="A373" s="14"/>
      <c r="C373" s="14"/>
    </row>
    <row r="374" spans="1:3" hidden="1">
      <c r="A374" s="16"/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2024-03-31T11:49:30Z</dcterms:modified>
</cp:coreProperties>
</file>