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gdal-group.co.il\dfs$\cockpithome\orelso.MIGDAL_NTDOM\my documents\"/>
    </mc:Choice>
  </mc:AlternateContent>
  <xr:revisionPtr revIDLastSave="0" documentId="8_{E2160167-782E-4469-81A4-B7EB0B0CB05A}" xr6:coauthVersionLast="47" xr6:coauthVersionMax="47" xr10:uidLastSave="{00000000-0000-0000-0000-000000000000}"/>
  <bookViews>
    <workbookView xWindow="-120" yWindow="-120" windowWidth="23280" windowHeight="14190" xr2:uid="{1D93974E-5377-478C-A4C7-A129CAB5ACA8}"/>
  </bookViews>
  <sheets>
    <sheet name="מקפת אישית- נספח 1" sheetId="19" r:id="rId1"/>
    <sheet name="מקפת אישית-נספח 2" sheetId="20" r:id="rId2"/>
    <sheet name="מקפת אישית-נספח 3" sheetId="21" r:id="rId3"/>
    <sheet name="מסלול כללי" sheetId="8" r:id="rId4"/>
    <sheet name="מסלול הלכה" sheetId="11" r:id="rId5"/>
    <sheet name="מסלול מניות" sheetId="13" r:id="rId6"/>
    <sheet name="מסלול אג&quot;ח" sheetId="14" r:id="rId7"/>
    <sheet name="מסלול שקלי טווח קצר" sheetId="15" r:id="rId8"/>
    <sheet name="מסלול מחקה מדד s&amp;p500" sheetId="3" r:id="rId9"/>
    <sheet name="מסלול משולב סחיר" sheetId="1" r:id="rId10"/>
    <sheet name="מסלול עוקב מדדים גמיש" sheetId="2" r:id="rId11"/>
    <sheet name="מסלול לבני 50 ומטה" sheetId="16" r:id="rId12"/>
    <sheet name="מסלול לבני 50 עד 60" sheetId="17" r:id="rId13"/>
    <sheet name="מסלול לבני 60 ומעלה" sheetId="18" r:id="rId14"/>
    <sheet name="זכאים קיימים לפנסיה" sheetId="9" r:id="rId15"/>
    <sheet name="מקבלי קצבה קיימים-כללי" sheetId="10" r:id="rId16"/>
    <sheet name="מקבלי קצבה קיימים-הלכה" sheetId="12" r:id="rId17"/>
    <sheet name="מקבלי קצבה-כללי" sheetId="7" r:id="rId18"/>
    <sheet name="מקבלי קצבה-הלכה" sheetId="6" r:id="rId19"/>
    <sheet name="מקבלי קצבה-מניות" sheetId="4" r:id="rId20"/>
    <sheet name="מקבלי קצבה-אג&quot;ח" sheetId="5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21" l="1"/>
  <c r="D99" i="21"/>
  <c r="D97" i="21"/>
  <c r="D73" i="21"/>
  <c r="D85" i="21"/>
  <c r="D64" i="21"/>
  <c r="D52" i="21"/>
  <c r="D28" i="21"/>
  <c r="D16" i="21"/>
  <c r="D74" i="20"/>
  <c r="D66" i="20"/>
  <c r="D57" i="20"/>
  <c r="D46" i="20"/>
  <c r="D36" i="20"/>
  <c r="D20" i="20"/>
  <c r="D36" i="19"/>
  <c r="D54" i="19" s="1"/>
  <c r="D47" i="19" l="1"/>
  <c r="D51" i="19" s="1"/>
  <c r="D27" i="19" l="1"/>
  <c r="D15" i="19"/>
  <c r="D11" i="19"/>
  <c r="D7" i="19"/>
  <c r="D25" i="19" s="1"/>
  <c r="D58" i="19" s="1"/>
  <c r="D60" i="19" s="1"/>
  <c r="D31" i="19" l="1"/>
  <c r="D64" i="19" s="1"/>
</calcChain>
</file>

<file path=xl/sharedStrings.xml><?xml version="1.0" encoding="utf-8"?>
<sst xmlns="http://schemas.openxmlformats.org/spreadsheetml/2006/main" count="1016" uniqueCount="143">
  <si>
    <t>נספח 1- סך  ההוצאות הישירות ששולמו בעד כל סוג של הוצאה ישירה לתקופה המסתיימת ביום</t>
  </si>
  <si>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</si>
  <si>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</si>
  <si>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</si>
  <si>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</si>
  <si>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</si>
  <si>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</si>
  <si>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</si>
  <si>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</si>
  <si>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</si>
  <si>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</si>
  <si>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</si>
  <si>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</si>
  <si>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</si>
  <si>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</si>
  <si>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</si>
  <si>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</si>
  <si>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</si>
  <si>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</si>
  <si>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</si>
  <si>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</si>
  <si>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</si>
  <si>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</si>
  <si>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</si>
  <si>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</si>
  <si>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</si>
  <si>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</si>
  <si>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</si>
  <si>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</si>
  <si>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</si>
  <si>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</si>
  <si>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</si>
  <si>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</si>
  <si>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</si>
  <si>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</si>
  <si>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</si>
  <si>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</si>
  <si>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</si>
  <si>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</si>
  <si>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</si>
  <si>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</si>
  <si>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</si>
  <si>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</si>
  <si>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</si>
  <si>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 xml:space="preserve">נספח 2 – פרוט עמלות והוצאות שאינן עמלות ניהול חיצוני לשנה המסתיימת ביום: </t>
  </si>
  <si>
    <t>ברוקארז'- עמלות קנייה ומכירה בגין ביצוע עסקאות בניירות ערך סחירים</t>
  </si>
  <si>
    <t>צדדים קשורים</t>
  </si>
  <si>
    <t/>
  </si>
  <si>
    <t>צדדים שאינם קשורים</t>
  </si>
  <si>
    <t>אחרים</t>
  </si>
  <si>
    <t>LEUMI</t>
  </si>
  <si>
    <t>JPMORGAN</t>
  </si>
  <si>
    <t>סך עמלות ברוקראז'</t>
  </si>
  <si>
    <t>עמלות קסטודיאן</t>
  </si>
  <si>
    <t>פועלים</t>
  </si>
  <si>
    <t>דיסקונט</t>
  </si>
  <si>
    <t>לאומי</t>
  </si>
  <si>
    <t>מזרחי</t>
  </si>
  <si>
    <t>סך עמלות קסטודיאן</t>
  </si>
  <si>
    <t>הוצאה הנובעת מהשקעה בניירות ערך לא סחירים או ממתן הלוואה</t>
  </si>
  <si>
    <t>גוף 2</t>
  </si>
  <si>
    <t>גוף 3</t>
  </si>
  <si>
    <t>גוף 4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</si>
  <si>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</si>
  <si>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</si>
  <si>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</si>
  <si>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</si>
  <si>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</si>
  <si>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WTAX</t>
  </si>
  <si>
    <t>FRT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</si>
  <si>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</si>
  <si>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</si>
  <si>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</si>
  <si>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</si>
  <si>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</si>
  <si>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</si>
  <si>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</si>
  <si>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</si>
  <si>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</si>
  <si>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</si>
  <si>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</si>
  <si>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</si>
  <si>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</si>
  <si>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</si>
  <si>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</si>
  <si>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</si>
  <si>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</si>
  <si>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</si>
  <si>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</si>
  <si>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</si>
  <si>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</si>
  <si>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</si>
  <si>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</si>
  <si>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</t>
  </si>
  <si>
    <t>מיטב תכלית קרנות נאמנות בע"מ</t>
  </si>
  <si>
    <t>פסגות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</si>
  <si>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</si>
  <si>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</si>
  <si>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BlackRock Inc Ireland</t>
  </si>
  <si>
    <t>State Street Global Advisors</t>
  </si>
  <si>
    <t>Lyxor Intl Asset Management</t>
  </si>
  <si>
    <t>BlackRock Inc USA</t>
  </si>
  <si>
    <t>AMUNDI INVESTMENT SOLUTIONS</t>
  </si>
  <si>
    <t>State street Global adviser/Ireland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</si>
  <si>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</si>
  <si>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</si>
  <si>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</si>
  <si>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</si>
  <si>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</si>
  <si>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VANGUARD FUNDS PLC</t>
  </si>
  <si>
    <t>Moneda International</t>
  </si>
  <si>
    <t>M&amp;G Investments</t>
  </si>
  <si>
    <t>Cheyne Capital</t>
  </si>
  <si>
    <t>White Oak Partners</t>
  </si>
  <si>
    <t>NOMURA ASSET MANAGEMENT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</si>
  <si>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</si>
  <si>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</si>
  <si>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</si>
  <si>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</si>
  <si>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</si>
  <si>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</si>
  <si>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</si>
  <si>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מגדל מקפת אישית - קרן פנסיה (מספר אוצר: 162)</t>
  </si>
  <si>
    <t>18. שיעור מגבלת עמלת ניהול חיצוני שהמשקיע המוסדי הצהיר עליה בהתאם לתקנה 2א לתקנות הוצאות ישירות 
עבור שנת הכספים הבאה + 1 XX20</t>
  </si>
  <si>
    <t>14. ההפרש בין שיעור מגבלת עמלת ניהול חיצוני מוצהרת לבין שיעור  עמלת ניהול חיצוני בפועל 
(סעיף 13 פחות סעיף 12)</t>
  </si>
  <si>
    <t>מגדל מקפת אישית - מסלול כללי (2102)</t>
  </si>
  <si>
    <t>מגדל מקפת אישית  - מסלול הלכה (2112)</t>
  </si>
  <si>
    <t>מגדל מקפת אישית - מסלול מניות (2142)</t>
  </si>
  <si>
    <t>מגדל מקפת אישית - מסלול אג"ח (2144)</t>
  </si>
  <si>
    <t>מגדל מקפת אישית  - מסלול שקלי טווח קצר (2143)</t>
  </si>
  <si>
    <t>מגדל מקפת אישית -מסלול מחקה מדד S&amp;P500 (13572)</t>
  </si>
  <si>
    <t>מגדל מקפת אישית - מסלול משולב סחיר (14242)</t>
  </si>
  <si>
    <t>מגדל מקפת אישית - מסלול עוקב מדדים - גמיש (14243)</t>
  </si>
  <si>
    <t>מגדל מקפת אישית - מסלול לבני 50 ומטה (8801)</t>
  </si>
  <si>
    <t>מגדל מקפת אישית  - מסלול לבני 50 עד 60 (8802)</t>
  </si>
  <si>
    <t>מגדל מקפת אישית - מסלול לבני 60 ומעלה (8803)</t>
  </si>
  <si>
    <t>מגדל מקפת אישית - מסלול לזכאים קיימים לקצבה (8602)</t>
  </si>
  <si>
    <t>מגדל מקפת אישית - מסלול למקבלי קצבה קיימים (2207)</t>
  </si>
  <si>
    <t>מגדל מקפת אישית - מסלול הלכה למקבלי קצבה קיימים  (8603)</t>
  </si>
  <si>
    <t>מגדל מקפת אישית - מסלול למקבלי קצבה (12145)</t>
  </si>
  <si>
    <t>מגדל מקפת אישית - מסלול הלכה למקבלי קצבה (12146)</t>
  </si>
  <si>
    <t>מגדל מקפת אישית - מסלול מניות למקבלי קצבה (12147)</t>
  </si>
  <si>
    <t>מגדל מקפת אישית - מסלול אג"ח למקבלי קצבה (12148)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</si>
</sst>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right" readingOrder="2"/>
    </xf>
    <xf numFmtId="49" fontId="3" fillId="2" borderId="1" xfId="0" applyNumberFormat="1" applyFont="1" applyFill="1" applyBorder="1" applyAlignment="1">
      <alignment horizontal="right" readingOrder="2"/>
    </xf>
    <xf numFmtId="0" fontId="3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right" readingOrder="2"/>
    </xf>
    <xf numFmtId="0" fontId="2" fillId="2" borderId="5" xfId="0" applyFont="1" applyFill="1" applyBorder="1"/>
    <xf numFmtId="49" fontId="3" fillId="2" borderId="6" xfId="0" applyNumberFormat="1" applyFont="1" applyFill="1" applyBorder="1" applyAlignment="1">
      <alignment horizontal="right" readingOrder="2"/>
    </xf>
    <xf numFmtId="164" fontId="2" fillId="0" borderId="8" xfId="1" applyNumberFormat="1" applyFont="1" applyBorder="1"/>
    <xf numFmtId="49" fontId="3" fillId="2" borderId="9" xfId="0" applyNumberFormat="1" applyFont="1" applyFill="1" applyBorder="1" applyAlignment="1">
      <alignment horizontal="right" readingOrder="2"/>
    </xf>
    <xf numFmtId="10" fontId="2" fillId="0" borderId="8" xfId="2" applyNumberFormat="1" applyFont="1" applyBorder="1"/>
    <xf numFmtId="10" fontId="2" fillId="0" borderId="8" xfId="0" applyNumberFormat="1" applyFont="1" applyBorder="1"/>
    <xf numFmtId="49" fontId="3" fillId="2" borderId="11" xfId="0" applyNumberFormat="1" applyFont="1" applyFill="1" applyBorder="1" applyAlignment="1">
      <alignment horizontal="right" readingOrder="2"/>
    </xf>
    <xf numFmtId="10" fontId="2" fillId="0" borderId="13" xfId="0" applyNumberFormat="1" applyFont="1" applyBorder="1"/>
    <xf numFmtId="49" fontId="0" fillId="0" borderId="0" xfId="0" applyNumberFormat="1" applyAlignment="1">
      <alignment horizontal="right" readingOrder="2"/>
    </xf>
    <xf numFmtId="49" fontId="4" fillId="2" borderId="1" xfId="0" applyNumberFormat="1" applyFont="1" applyFill="1" applyBorder="1" applyAlignment="1">
      <alignment horizontal="right" readingOrder="2"/>
    </xf>
    <xf numFmtId="49" fontId="4" fillId="2" borderId="2" xfId="0" applyNumberFormat="1" applyFont="1" applyFill="1" applyBorder="1" applyAlignment="1">
      <alignment horizontal="right" readingOrder="2"/>
    </xf>
    <xf numFmtId="49" fontId="4" fillId="2" borderId="4" xfId="0" applyNumberFormat="1" applyFont="1" applyFill="1" applyBorder="1" applyAlignment="1">
      <alignment horizontal="right" readingOrder="2"/>
    </xf>
    <xf numFmtId="49" fontId="4" fillId="2" borderId="0" xfId="0" applyNumberFormat="1" applyFont="1" applyFill="1" applyAlignment="1">
      <alignment horizontal="right" readingOrder="2"/>
    </xf>
    <xf numFmtId="0" fontId="4" fillId="2" borderId="5" xfId="0" applyFont="1" applyFill="1" applyBorder="1" applyAlignment="1">
      <alignment horizontal="left"/>
    </xf>
    <xf numFmtId="0" fontId="0" fillId="2" borderId="5" xfId="0" applyFill="1" applyBorder="1"/>
    <xf numFmtId="0" fontId="0" fillId="2" borderId="9" xfId="0" applyFill="1" applyBorder="1" applyAlignment="1">
      <alignment horizontal="right" readingOrder="2"/>
    </xf>
    <xf numFmtId="49" fontId="0" fillId="2" borderId="10" xfId="0" applyNumberFormat="1" applyFill="1" applyBorder="1" applyAlignment="1">
      <alignment horizontal="right" readingOrder="2"/>
    </xf>
    <xf numFmtId="164" fontId="0" fillId="0" borderId="8" xfId="1" applyNumberFormat="1" applyFont="1" applyBorder="1"/>
    <xf numFmtId="49" fontId="0" fillId="2" borderId="0" xfId="0" applyNumberFormat="1" applyFill="1" applyAlignment="1">
      <alignment horizontal="right" readingOrder="2"/>
    </xf>
    <xf numFmtId="49" fontId="4" fillId="2" borderId="9" xfId="0" applyNumberFormat="1" applyFont="1" applyFill="1" applyBorder="1" applyAlignment="1">
      <alignment horizontal="right" readingOrder="2"/>
    </xf>
    <xf numFmtId="0" fontId="0" fillId="2" borderId="4" xfId="0" applyFill="1" applyBorder="1" applyAlignment="1">
      <alignment horizontal="right" readingOrder="2"/>
    </xf>
    <xf numFmtId="164" fontId="0" fillId="0" borderId="8" xfId="0" applyNumberFormat="1" applyBorder="1"/>
    <xf numFmtId="164" fontId="0" fillId="3" borderId="8" xfId="1" applyNumberFormat="1" applyFont="1" applyFill="1" applyBorder="1"/>
    <xf numFmtId="49" fontId="4" fillId="2" borderId="11" xfId="0" applyNumberFormat="1" applyFont="1" applyFill="1" applyBorder="1" applyAlignment="1">
      <alignment horizontal="right" readingOrder="2"/>
    </xf>
    <xf numFmtId="49" fontId="0" fillId="2" borderId="12" xfId="0" applyNumberFormat="1" applyFill="1" applyBorder="1" applyAlignment="1">
      <alignment horizontal="right" readingOrder="2"/>
    </xf>
    <xf numFmtId="164" fontId="0" fillId="0" borderId="13" xfId="0" applyNumberFormat="1" applyBorder="1"/>
    <xf numFmtId="49" fontId="4" fillId="0" borderId="0" xfId="0" applyNumberFormat="1" applyFont="1" applyAlignment="1">
      <alignment horizontal="right" readingOrder="2"/>
    </xf>
    <xf numFmtId="49" fontId="0" fillId="2" borderId="2" xfId="0" applyNumberFormat="1" applyFill="1" applyBorder="1" applyAlignment="1">
      <alignment horizontal="right" readingOrder="2"/>
    </xf>
    <xf numFmtId="0" fontId="4" fillId="2" borderId="9" xfId="0" applyFont="1" applyFill="1" applyBorder="1" applyAlignment="1">
      <alignment horizontal="right" readingOrder="2"/>
    </xf>
    <xf numFmtId="0" fontId="0" fillId="2" borderId="8" xfId="0" applyFill="1" applyBorder="1"/>
    <xf numFmtId="164" fontId="0" fillId="0" borderId="0" xfId="0" applyNumberFormat="1"/>
    <xf numFmtId="49" fontId="4" fillId="2" borderId="14" xfId="0" applyNumberFormat="1" applyFont="1" applyFill="1" applyBorder="1" applyAlignment="1">
      <alignment horizontal="right" readingOrder="2"/>
    </xf>
    <xf numFmtId="49" fontId="0" fillId="2" borderId="15" xfId="0" applyNumberFormat="1" applyFill="1" applyBorder="1" applyAlignment="1">
      <alignment horizontal="right" readingOrder="2"/>
    </xf>
    <xf numFmtId="164" fontId="0" fillId="0" borderId="13" xfId="1" applyNumberFormat="1" applyFont="1" applyBorder="1"/>
    <xf numFmtId="49" fontId="2" fillId="0" borderId="0" xfId="0" applyNumberFormat="1" applyFont="1" applyAlignment="1">
      <alignment horizontal="right" wrapText="1" readingOrder="2"/>
    </xf>
    <xf numFmtId="49" fontId="3" fillId="2" borderId="2" xfId="0" applyNumberFormat="1" applyFont="1" applyFill="1" applyBorder="1" applyAlignment="1">
      <alignment horizontal="right" wrapText="1" readingOrder="2"/>
    </xf>
    <xf numFmtId="49" fontId="3" fillId="2" borderId="0" xfId="0" applyNumberFormat="1" applyFont="1" applyFill="1" applyAlignment="1">
      <alignment horizontal="right" wrapText="1" readingOrder="2"/>
    </xf>
    <xf numFmtId="49" fontId="2" fillId="2" borderId="0" xfId="0" applyNumberFormat="1" applyFont="1" applyFill="1" applyAlignment="1">
      <alignment horizontal="right" wrapText="1" readingOrder="2"/>
    </xf>
    <xf numFmtId="49" fontId="2" fillId="2" borderId="7" xfId="0" applyNumberFormat="1" applyFont="1" applyFill="1" applyBorder="1" applyAlignment="1">
      <alignment horizontal="right" wrapText="1" readingOrder="2"/>
    </xf>
    <xf numFmtId="49" fontId="2" fillId="2" borderId="10" xfId="0" applyNumberFormat="1" applyFont="1" applyFill="1" applyBorder="1" applyAlignment="1">
      <alignment horizontal="right" wrapText="1" readingOrder="2"/>
    </xf>
    <xf numFmtId="49" fontId="2" fillId="2" borderId="12" xfId="0" applyNumberFormat="1" applyFont="1" applyFill="1" applyBorder="1" applyAlignment="1">
      <alignment horizontal="right" wrapText="1" readingOrder="2"/>
    </xf>
    <xf numFmtId="0" fontId="0" fillId="0" borderId="0" xfId="0" applyAlignment="1">
      <alignment wrapText="1"/>
    </xf>
    <xf numFmtId="14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2" fillId="0" borderId="8" xfId="1" applyNumberFormat="1" applyFont="1" applyBorder="1"/>
    <xf numFmtId="3" fontId="2" fillId="2" borderId="5" xfId="0" applyNumberFormat="1" applyFont="1" applyFill="1" applyBorder="1"/>
    <xf numFmtId="3" fontId="2" fillId="0" borderId="8" xfId="0" applyNumberFormat="1" applyFont="1" applyBorder="1"/>
    <xf numFmtId="10" fontId="5" fillId="0" borderId="8" xfId="2" applyNumberFormat="1" applyFont="1" applyBorder="1"/>
    <xf numFmtId="14" fontId="4" fillId="2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0" fontId="6" fillId="0" borderId="8" xfId="2" applyNumberFormat="1" applyFont="1" applyBorder="1"/>
    <xf numFmtId="49" fontId="3" fillId="2" borderId="9" xfId="0" applyNumberFormat="1" applyFont="1" applyFill="1" applyBorder="1" applyAlignment="1">
      <alignment horizontal="right" wrapText="1" readingOrder="2"/>
    </xf>
    <xf numFmtId="49" fontId="3" fillId="2" borderId="10" xfId="0" applyNumberFormat="1" applyFont="1" applyFill="1" applyBorder="1" applyAlignment="1">
      <alignment horizontal="right" readingOrder="2"/>
    </xf>
    <xf numFmtId="49" fontId="4" fillId="2" borderId="9" xfId="0" applyNumberFormat="1" applyFont="1" applyFill="1" applyBorder="1" applyAlignment="1">
      <alignment horizontal="right" wrapText="1" readingOrder="2"/>
    </xf>
    <xf numFmtId="49" fontId="4" fillId="2" borderId="10" xfId="0" applyNumberFormat="1" applyFont="1" applyFill="1" applyBorder="1" applyAlignment="1">
      <alignment horizontal="right" wrapText="1" readingOrder="2"/>
    </xf>
    <xf numFmtId="49" fontId="4" fillId="2" borderId="9" xfId="0" applyNumberFormat="1" applyFont="1" applyFill="1" applyBorder="1" applyAlignment="1">
      <alignment horizontal="center" wrapText="1" readingOrder="2"/>
    </xf>
    <xf numFmtId="49" fontId="4" fillId="2" borderId="10" xfId="0" applyNumberFormat="1" applyFont="1" applyFill="1" applyBorder="1" applyAlignment="1">
      <alignment horizont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5760-584E-43CF-84AA-08084A48E4E7}">
  <sheetPr>
    <pageSetUpPr fitToPage="1"/>
  </sheetPr>
  <dimension ref="A1:E64"/>
  <sheetViews>
    <sheetView rightToLeft="1" tabSelected="1" workbookViewId="0">
      <pane ySplit="4" topLeftCell="A45" activePane="bottomLeft" state="frozen"/>
      <selection pane="bottomLeft" activeCell="D63" sqref="D63"/>
    </sheetView>
  </sheetViews>
  <sheetFormatPr defaultRowHeight="14.25" x14ac:dyDescent="0.2"/>
  <cols>
    <col min="1" max="1" width="3.875" customWidth="1"/>
    <col min="2" max="2" width="4.875" customWidth="1"/>
    <col min="3" max="3" width="73.625" style="47" customWidth="1"/>
    <col min="4" max="4" width="12.125" customWidth="1"/>
    <col min="5" max="5" width="10.875" customWidth="1"/>
    <col min="6" max="6" width="11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122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f>SUM(D8:D9)</f>
        <v>15483.549168696049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15483.549168696049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f>SUM(D12:D13)</f>
        <v>373.10368096486735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373.10368096486735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f>SUM(D16:D17)</f>
        <v>8175.6914309169333</v>
      </c>
      <c r="E15" s="1"/>
    </row>
    <row r="16" spans="1:5" x14ac:dyDescent="0.2">
      <c r="A16" s="1"/>
      <c r="B16" s="9"/>
      <c r="C16" s="45" t="s">
        <v>10</v>
      </c>
      <c r="D16" s="50">
        <v>1093.1294596351452</v>
      </c>
      <c r="E16" s="1"/>
    </row>
    <row r="17" spans="1:5" x14ac:dyDescent="0.2">
      <c r="A17" s="1"/>
      <c r="B17" s="9"/>
      <c r="C17" s="45" t="s">
        <v>11</v>
      </c>
      <c r="D17" s="50">
        <v>7082.5619712817879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42911.084142337262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450.45857416230456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f>(D7+D11+D15+D19+D21+D23)</f>
        <v>67393.88699707741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f>D28*0.5+D29*0.5</f>
        <v>106830691.67813501</v>
      </c>
      <c r="E27" s="1"/>
    </row>
    <row r="28" spans="1:5" x14ac:dyDescent="0.2">
      <c r="A28" s="1"/>
      <c r="B28" s="9"/>
      <c r="C28" s="45" t="s">
        <v>17</v>
      </c>
      <c r="D28" s="50">
        <v>115314355.99827002</v>
      </c>
      <c r="E28" s="1"/>
    </row>
    <row r="29" spans="1:5" ht="25.5" x14ac:dyDescent="0.2">
      <c r="A29" s="1"/>
      <c r="B29" s="9"/>
      <c r="C29" s="45" t="s">
        <v>18</v>
      </c>
      <c r="D29" s="50">
        <v>98347027.35800001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f>D25/D27</f>
        <v>6.3084761446762113E-4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61343.575902788623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f>SUM(D37:D45)</f>
        <v>171779.65158082228</v>
      </c>
      <c r="E36" s="1"/>
    </row>
    <row r="37" spans="1:5" x14ac:dyDescent="0.2">
      <c r="A37" s="1"/>
      <c r="B37" s="9"/>
      <c r="C37" s="45" t="s">
        <v>23</v>
      </c>
      <c r="D37" s="50">
        <v>11506.349992871392</v>
      </c>
      <c r="E37" s="1"/>
    </row>
    <row r="38" spans="1:5" x14ac:dyDescent="0.2">
      <c r="A38" s="1"/>
      <c r="B38" s="9"/>
      <c r="C38" s="45" t="s">
        <v>24</v>
      </c>
      <c r="D38" s="50">
        <v>135798.70028986013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390.13959</v>
      </c>
      <c r="E41" s="1"/>
    </row>
    <row r="42" spans="1:5" ht="25.5" x14ac:dyDescent="0.2">
      <c r="A42" s="1"/>
      <c r="B42" s="9"/>
      <c r="C42" s="45" t="s">
        <v>28</v>
      </c>
      <c r="D42" s="50">
        <v>15885.533523410521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3346.0764002573183</v>
      </c>
      <c r="E44" s="1"/>
    </row>
    <row r="45" spans="1:5" x14ac:dyDescent="0.2">
      <c r="A45" s="1"/>
      <c r="B45" s="9"/>
      <c r="C45" s="45" t="s">
        <v>31</v>
      </c>
      <c r="D45" s="50">
        <v>4852.8517844228909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f>D36/D29</f>
        <v>1.7466684677261768E-3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2.1685926571046702E-3</v>
      </c>
      <c r="E49" s="1"/>
    </row>
    <row r="50" spans="1:5" x14ac:dyDescent="0.2">
      <c r="A50" s="1"/>
      <c r="B50" s="5"/>
      <c r="C50" s="43"/>
      <c r="D50" s="6"/>
      <c r="E50" s="1"/>
    </row>
    <row r="51" spans="1:5" ht="27" customHeight="1" x14ac:dyDescent="0.2">
      <c r="A51" s="1"/>
      <c r="B51" s="57" t="s">
        <v>124</v>
      </c>
      <c r="C51" s="58"/>
      <c r="D51" s="11">
        <f>D49-D47</f>
        <v>4.2192418937849331E-4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f>(D36-D53)/D29</f>
        <v>1.7466684677261768E-3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f>D36+D25-D53</f>
        <v>239173.53857789969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f>D58/D27</f>
        <v>2.2388092300150409E-3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ht="33.75" customHeight="1" x14ac:dyDescent="0.2">
      <c r="A63" s="1"/>
      <c r="B63" s="57" t="s">
        <v>123</v>
      </c>
      <c r="C63" s="58"/>
      <c r="D63" s="56">
        <v>2.1578636828867184E-3</v>
      </c>
      <c r="E63" s="1"/>
    </row>
    <row r="64" spans="1:5" ht="15" thickBot="1" x14ac:dyDescent="0.25">
      <c r="A64" s="1"/>
      <c r="B64" s="12" t="s">
        <v>43</v>
      </c>
      <c r="C64" s="46"/>
      <c r="D64" s="13">
        <f>D31+D63</f>
        <v>2.7887112973543396E-3</v>
      </c>
      <c r="E64" s="1"/>
    </row>
  </sheetData>
  <mergeCells count="2">
    <mergeCell ref="B63:C63"/>
    <mergeCell ref="B51:C51"/>
  </mergeCells>
  <pageMargins left="0.70866141732283472" right="0.70866141732283472" top="0.35433070866141736" bottom="0.35433070866141736" header="0" footer="0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74DA-8380-4504-BF33-4A51D1414AD2}">
  <dimension ref="A1:E64"/>
  <sheetViews>
    <sheetView rightToLeft="1" workbookViewId="0">
      <pane ySplit="4" topLeftCell="A5" activePane="bottomLeft" state="frozen"/>
      <selection pane="bottomLeft" activeCell="C14" sqref="C14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131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0.8733582535301101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0.8733582535301101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0.14356301365376001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0.14356301365376001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1.3173313652876106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2.3342526324714807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8473.9554992316462</v>
      </c>
      <c r="E27" s="1"/>
    </row>
    <row r="28" spans="1:5" x14ac:dyDescent="0.2">
      <c r="A28" s="1"/>
      <c r="B28" s="9"/>
      <c r="C28" s="45" t="s">
        <v>17</v>
      </c>
      <c r="D28" s="50">
        <v>10998.780998463293</v>
      </c>
      <c r="E28" s="1"/>
    </row>
    <row r="29" spans="1:5" ht="25.5" x14ac:dyDescent="0.2">
      <c r="A29" s="1"/>
      <c r="B29" s="9"/>
      <c r="C29" s="45" t="s">
        <v>18</v>
      </c>
      <c r="D29" s="50">
        <v>5949.13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2.7546198852273097E-4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1.2137737571909499</v>
      </c>
      <c r="E36" s="1"/>
    </row>
    <row r="37" spans="1:5" x14ac:dyDescent="0.2">
      <c r="A37" s="1"/>
      <c r="B37" s="9"/>
      <c r="C37" s="45" t="s">
        <v>23</v>
      </c>
      <c r="D37" s="50">
        <v>7.3193906337399983E-3</v>
      </c>
      <c r="E37" s="1"/>
    </row>
    <row r="38" spans="1:5" x14ac:dyDescent="0.2">
      <c r="A38" s="1"/>
      <c r="B38" s="9"/>
      <c r="C38" s="45" t="s">
        <v>24</v>
      </c>
      <c r="D38" s="50">
        <v>4.9248219833099996E-3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4.913E-2</v>
      </c>
      <c r="E41" s="1"/>
    </row>
    <row r="42" spans="1:5" ht="25.5" x14ac:dyDescent="0.2">
      <c r="A42" s="1"/>
      <c r="B42" s="9"/>
      <c r="C42" s="45" t="s">
        <v>28</v>
      </c>
      <c r="D42" s="50">
        <v>0.85348858893725987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0.29891095563664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2.0402542173241295E-4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7.5000000000000002E-4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5.459745782675871E-4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2.0402542173241295E-4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3.5480263896624304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4.1869778404950777E-4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8.0000000000000004E-4</v>
      </c>
      <c r="E63" s="1"/>
    </row>
    <row r="64" spans="1:5" ht="15" thickBot="1" x14ac:dyDescent="0.25">
      <c r="A64" s="1"/>
      <c r="B64" s="12" t="s">
        <v>43</v>
      </c>
      <c r="C64" s="46"/>
      <c r="D64" s="13">
        <v>1.0754619885227309E-3</v>
      </c>
      <c r="E64" s="1"/>
    </row>
  </sheetData>
  <mergeCells count="2">
    <mergeCell ref="B51:C51"/>
    <mergeCell ref="B63:C63"/>
  </mergeCells>
  <conditionalFormatting sqref="D51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D5FA-FA6D-42C3-9D95-0C3754D7FE6F}">
  <dimension ref="A1:E64"/>
  <sheetViews>
    <sheetView rightToLeft="1" workbookViewId="0">
      <selection activeCell="C22" sqref="C22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132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14.842540000000001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14.842540000000001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4.39286855506964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4.39286855506964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3.8605900000000002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23.095998555069642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21391.422684999998</v>
      </c>
      <c r="E27" s="1"/>
    </row>
    <row r="28" spans="1:5" x14ac:dyDescent="0.2">
      <c r="A28" s="1"/>
      <c r="B28" s="9"/>
      <c r="C28" s="45" t="s">
        <v>17</v>
      </c>
      <c r="D28" s="50">
        <v>31898.61737</v>
      </c>
      <c r="E28" s="1"/>
    </row>
    <row r="29" spans="1:5" ht="25.5" x14ac:dyDescent="0.2">
      <c r="A29" s="1"/>
      <c r="B29" s="9"/>
      <c r="C29" s="45" t="s">
        <v>18</v>
      </c>
      <c r="D29" s="50">
        <v>10884.227999999999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1.079685016521361E-3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5.6227199999999984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0.27415</v>
      </c>
      <c r="E41" s="1"/>
    </row>
    <row r="42" spans="1:5" ht="25.5" x14ac:dyDescent="0.2">
      <c r="A42" s="1"/>
      <c r="B42" s="9"/>
      <c r="C42" s="45" t="s">
        <v>28</v>
      </c>
      <c r="D42" s="50">
        <v>5.3485699999999987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5.1659336794488309E-4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9.7499999999999996E-4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4.5840663205511686E-4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5.1659336794488309E-4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28.718718555069639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1.3425342941405976E-3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1E-3</v>
      </c>
      <c r="E63" s="1"/>
    </row>
    <row r="64" spans="1:5" ht="15" thickBot="1" x14ac:dyDescent="0.25">
      <c r="A64" s="1"/>
      <c r="B64" s="12" t="s">
        <v>43</v>
      </c>
      <c r="C64" s="46"/>
      <c r="D64" s="13">
        <v>2.0796850165213611E-3</v>
      </c>
      <c r="E64" s="1"/>
    </row>
  </sheetData>
  <mergeCells count="2">
    <mergeCell ref="B51:C51"/>
    <mergeCell ref="B63:C63"/>
  </mergeCells>
  <conditionalFormatting sqref="D51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BB29-E8BD-4C82-9013-F8BCC37C2D9E}">
  <dimension ref="A1:E64"/>
  <sheetViews>
    <sheetView rightToLeft="1" workbookViewId="0">
      <pane ySplit="4" topLeftCell="A5" activePane="bottomLeft" state="frozen"/>
      <selection pane="bottomLeft" activeCell="C11" sqref="C11"/>
    </sheetView>
  </sheetViews>
  <sheetFormatPr defaultRowHeight="14.25" x14ac:dyDescent="0.2"/>
  <cols>
    <col min="1" max="1" width="6.25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133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3118.1084482065121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3118.1084482065121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80.364141416323861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80.364141416323861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1377.4507830649811</v>
      </c>
      <c r="E15" s="1"/>
    </row>
    <row r="16" spans="1:5" x14ac:dyDescent="0.2">
      <c r="A16" s="1"/>
      <c r="B16" s="9"/>
      <c r="C16" s="45" t="s">
        <v>10</v>
      </c>
      <c r="D16" s="50">
        <v>200.5520699140007</v>
      </c>
      <c r="E16" s="1"/>
    </row>
    <row r="17" spans="1:5" x14ac:dyDescent="0.2">
      <c r="A17" s="1"/>
      <c r="B17" s="9"/>
      <c r="C17" s="45" t="s">
        <v>11</v>
      </c>
      <c r="D17" s="50">
        <v>1176.8987131509805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10190.738164707091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33.163478233919719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14799.825015628829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18577204.158390649</v>
      </c>
      <c r="E27" s="1"/>
    </row>
    <row r="28" spans="1:5" x14ac:dyDescent="0.2">
      <c r="A28" s="1"/>
      <c r="B28" s="9"/>
      <c r="C28" s="45" t="s">
        <v>17</v>
      </c>
      <c r="D28" s="50">
        <v>21047164.316781297</v>
      </c>
      <c r="E28" s="1"/>
    </row>
    <row r="29" spans="1:5" ht="25.5" x14ac:dyDescent="0.2">
      <c r="A29" s="1"/>
      <c r="B29" s="9"/>
      <c r="C29" s="45" t="s">
        <v>18</v>
      </c>
      <c r="D29" s="50">
        <v>16107244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7.9666589705557414E-4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7999.4262724567006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27987.941072341069</v>
      </c>
      <c r="E36" s="1"/>
    </row>
    <row r="37" spans="1:5" x14ac:dyDescent="0.2">
      <c r="A37" s="1"/>
      <c r="B37" s="9"/>
      <c r="C37" s="45" t="s">
        <v>23</v>
      </c>
      <c r="D37" s="50">
        <v>1725.3793800322778</v>
      </c>
      <c r="E37" s="1"/>
    </row>
    <row r="38" spans="1:5" x14ac:dyDescent="0.2">
      <c r="A38" s="1"/>
      <c r="B38" s="9"/>
      <c r="C38" s="45" t="s">
        <v>24</v>
      </c>
      <c r="D38" s="50">
        <v>21081.331012403491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235.52925999999999</v>
      </c>
      <c r="E41" s="1"/>
    </row>
    <row r="42" spans="1:5" ht="25.5" x14ac:dyDescent="0.2">
      <c r="A42" s="1"/>
      <c r="B42" s="9"/>
      <c r="C42" s="45" t="s">
        <v>28</v>
      </c>
      <c r="D42" s="50">
        <v>3437.096738875794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812.65154960416157</v>
      </c>
      <c r="E44" s="1"/>
    </row>
    <row r="45" spans="1:5" x14ac:dyDescent="0.2">
      <c r="A45" s="1"/>
      <c r="B45" s="9"/>
      <c r="C45" s="45" t="s">
        <v>31</v>
      </c>
      <c r="D45" s="50">
        <v>695.95313142534678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1.7375996211605827E-3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2.2000000000000001E-3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4.6240037883941748E-4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1.7375996211605827E-3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42787.766087969896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2.3032403435499856E-3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2.2000000000000001E-3</v>
      </c>
      <c r="E63" s="1"/>
    </row>
    <row r="64" spans="1:5" ht="15" thickBot="1" x14ac:dyDescent="0.25">
      <c r="A64" s="1"/>
      <c r="B64" s="12" t="s">
        <v>43</v>
      </c>
      <c r="C64" s="46"/>
      <c r="D64" s="13">
        <v>2.9966658970555743E-3</v>
      </c>
      <c r="E64" s="1"/>
    </row>
  </sheetData>
  <mergeCells count="2">
    <mergeCell ref="B51:C51"/>
    <mergeCell ref="B63:C63"/>
  </mergeCells>
  <conditionalFormatting sqref="D51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ED56-FF59-4EAD-9E80-FD0C40AE4EA5}">
  <dimension ref="A1:E64"/>
  <sheetViews>
    <sheetView rightToLeft="1" workbookViewId="0">
      <pane ySplit="4" topLeftCell="A5" activePane="bottomLeft" state="frozen"/>
      <selection pane="bottomLeft" activeCell="C16" sqref="C16"/>
    </sheetView>
  </sheetViews>
  <sheetFormatPr defaultRowHeight="14.25" x14ac:dyDescent="0.2"/>
  <cols>
    <col min="1" max="1" width="4.75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134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789.77513405943216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789.77513405943216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24.755859287433118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24.755859287433118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408.53992096360412</v>
      </c>
      <c r="E15" s="1"/>
    </row>
    <row r="16" spans="1:5" x14ac:dyDescent="0.2">
      <c r="A16" s="1"/>
      <c r="B16" s="9"/>
      <c r="C16" s="45" t="s">
        <v>10</v>
      </c>
      <c r="D16" s="50">
        <v>120.18288813273959</v>
      </c>
      <c r="E16" s="1"/>
    </row>
    <row r="17" spans="1:5" x14ac:dyDescent="0.2">
      <c r="A17" s="1"/>
      <c r="B17" s="9"/>
      <c r="C17" s="45" t="s">
        <v>11</v>
      </c>
      <c r="D17" s="50">
        <v>288.35703283086451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2602.5967949283095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5.7878534021168999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3831.455562640896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5350182.9572635125</v>
      </c>
      <c r="E27" s="1"/>
    </row>
    <row r="28" spans="1:5" x14ac:dyDescent="0.2">
      <c r="A28" s="1"/>
      <c r="B28" s="9"/>
      <c r="C28" s="45" t="s">
        <v>17</v>
      </c>
      <c r="D28" s="50">
        <v>6419447.9145270251</v>
      </c>
      <c r="E28" s="1"/>
    </row>
    <row r="29" spans="1:5" ht="25.5" x14ac:dyDescent="0.2">
      <c r="A29" s="1"/>
      <c r="B29" s="9"/>
      <c r="C29" s="45" t="s">
        <v>18</v>
      </c>
      <c r="D29" s="50">
        <v>4280918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7.1613542812386211E-4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1648.4967256000261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6431.8226761557526</v>
      </c>
      <c r="E36" s="1"/>
    </row>
    <row r="37" spans="1:5" x14ac:dyDescent="0.2">
      <c r="A37" s="1"/>
      <c r="B37" s="9"/>
      <c r="C37" s="45" t="s">
        <v>23</v>
      </c>
      <c r="D37" s="50">
        <v>402.63343020350521</v>
      </c>
      <c r="E37" s="1"/>
    </row>
    <row r="38" spans="1:5" x14ac:dyDescent="0.2">
      <c r="A38" s="1"/>
      <c r="B38" s="9"/>
      <c r="C38" s="45" t="s">
        <v>24</v>
      </c>
      <c r="D38" s="50">
        <v>4801.1762901634547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48.009120000000003</v>
      </c>
      <c r="E41" s="1"/>
    </row>
    <row r="42" spans="1:5" ht="25.5" x14ac:dyDescent="0.2">
      <c r="A42" s="1"/>
      <c r="B42" s="9"/>
      <c r="C42" s="45" t="s">
        <v>28</v>
      </c>
      <c r="D42" s="50">
        <v>784.57402108456938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241.71996318442885</v>
      </c>
      <c r="E44" s="1"/>
    </row>
    <row r="45" spans="1:5" x14ac:dyDescent="0.2">
      <c r="A45" s="1"/>
      <c r="B45" s="9"/>
      <c r="C45" s="45" t="s">
        <v>31</v>
      </c>
      <c r="D45" s="50">
        <v>153.70985151979434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1.5024400551834332E-3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2.2000000000000001E-3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6.9755994481656694E-4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1.5024400551834332E-3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10263.278238796649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1.9183041628255016E-3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2.2000000000000001E-3</v>
      </c>
      <c r="E63" s="1"/>
    </row>
    <row r="64" spans="1:5" ht="15" thickBot="1" x14ac:dyDescent="0.25">
      <c r="A64" s="1"/>
      <c r="B64" s="12" t="s">
        <v>43</v>
      </c>
      <c r="C64" s="46"/>
      <c r="D64" s="13">
        <v>2.9161354281238621E-3</v>
      </c>
      <c r="E64" s="1"/>
    </row>
  </sheetData>
  <mergeCells count="2">
    <mergeCell ref="B51:C51"/>
    <mergeCell ref="B63:C63"/>
  </mergeCells>
  <conditionalFormatting sqref="D51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0319-B4D0-4733-B198-13A0FD359BFC}">
  <dimension ref="A1:E64"/>
  <sheetViews>
    <sheetView rightToLeft="1" workbookViewId="0">
      <pane ySplit="4" topLeftCell="A5" activePane="bottomLeft" state="frozen"/>
      <selection pane="bottomLeft" activeCell="A5" sqref="A5:XFD5"/>
    </sheetView>
  </sheetViews>
  <sheetFormatPr defaultRowHeight="14.25" x14ac:dyDescent="0.2"/>
  <cols>
    <col min="1" max="1" width="4.25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135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319.18435597396018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319.18435597396018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10.8735113680391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10.8735113680391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232.8134103035963</v>
      </c>
      <c r="E15" s="1"/>
    </row>
    <row r="16" spans="1:5" x14ac:dyDescent="0.2">
      <c r="A16" s="1"/>
      <c r="B16" s="9"/>
      <c r="C16" s="45" t="s">
        <v>10</v>
      </c>
      <c r="D16" s="50">
        <v>73.550308443252391</v>
      </c>
      <c r="E16" s="1"/>
    </row>
    <row r="17" spans="1:5" x14ac:dyDescent="0.2">
      <c r="A17" s="1"/>
      <c r="B17" s="9"/>
      <c r="C17" s="45" t="s">
        <v>11</v>
      </c>
      <c r="D17" s="50">
        <v>159.26310186034391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1112.7330826065981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2.0756076758105371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1677.6799679280041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2718853.2782911723</v>
      </c>
      <c r="E27" s="1"/>
    </row>
    <row r="28" spans="1:5" x14ac:dyDescent="0.2">
      <c r="A28" s="1"/>
      <c r="B28" s="9"/>
      <c r="C28" s="45" t="s">
        <v>17</v>
      </c>
      <c r="D28" s="50">
        <v>3192862.5565823447</v>
      </c>
      <c r="E28" s="1"/>
    </row>
    <row r="29" spans="1:5" ht="25.5" x14ac:dyDescent="0.2">
      <c r="A29" s="1"/>
      <c r="B29" s="9"/>
      <c r="C29" s="45" t="s">
        <v>18</v>
      </c>
      <c r="D29" s="50">
        <v>2244844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6.1705424905548545E-4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725.43096344954256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2792.0017632873214</v>
      </c>
      <c r="E36" s="1"/>
    </row>
    <row r="37" spans="1:5" x14ac:dyDescent="0.2">
      <c r="A37" s="1"/>
      <c r="B37" s="9"/>
      <c r="C37" s="45" t="s">
        <v>23</v>
      </c>
      <c r="D37" s="50">
        <v>185.98229754929844</v>
      </c>
      <c r="E37" s="1"/>
    </row>
    <row r="38" spans="1:5" x14ac:dyDescent="0.2">
      <c r="A38" s="1"/>
      <c r="B38" s="9"/>
      <c r="C38" s="45" t="s">
        <v>24</v>
      </c>
      <c r="D38" s="50">
        <v>2184.9311635397098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15.701979999999999</v>
      </c>
      <c r="E41" s="1"/>
    </row>
    <row r="42" spans="1:5" ht="25.5" x14ac:dyDescent="0.2">
      <c r="A42" s="1"/>
      <c r="B42" s="9"/>
      <c r="C42" s="45" t="s">
        <v>28</v>
      </c>
      <c r="D42" s="50">
        <v>234.05730235612751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106.57656479412671</v>
      </c>
      <c r="E44" s="1"/>
    </row>
    <row r="45" spans="1:5" x14ac:dyDescent="0.2">
      <c r="A45" s="1"/>
      <c r="B45" s="9"/>
      <c r="C45" s="45" t="s">
        <v>31</v>
      </c>
      <c r="D45" s="50">
        <v>64.752455048059389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1.2437397713548565E-3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2.2000000000000001E-3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9.5626022864514363E-4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1.2437397713548565E-3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4469.6817312153253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1.6439584169192709E-3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2.2000000000000001E-3</v>
      </c>
      <c r="E63" s="1"/>
    </row>
    <row r="64" spans="1:5" ht="15" thickBot="1" x14ac:dyDescent="0.25">
      <c r="A64" s="1"/>
      <c r="B64" s="12" t="s">
        <v>43</v>
      </c>
      <c r="C64" s="46"/>
      <c r="D64" s="13">
        <v>2.8170542490554857E-3</v>
      </c>
      <c r="E64" s="1"/>
    </row>
  </sheetData>
  <mergeCells count="2">
    <mergeCell ref="B51:C51"/>
    <mergeCell ref="B63:C63"/>
  </mergeCells>
  <conditionalFormatting sqref="D51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9B32-4F0C-47CD-AFEC-FD28CAA34836}">
  <sheetPr>
    <pageSetUpPr fitToPage="1"/>
  </sheetPr>
  <dimension ref="A1:E64"/>
  <sheetViews>
    <sheetView rightToLeft="1" workbookViewId="0">
      <pane ySplit="4" topLeftCell="A5" activePane="bottomLeft" state="frozen"/>
      <selection pane="bottomLeft" activeCell="A5" sqref="A5:XFD5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136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2.0034426057168098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2.0034426057168098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1.03269850613227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1.03269850613227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0.21498997333998324</v>
      </c>
      <c r="E15" s="1"/>
    </row>
    <row r="16" spans="1:5" x14ac:dyDescent="0.2">
      <c r="A16" s="1"/>
      <c r="B16" s="9"/>
      <c r="C16" s="45" t="s">
        <v>10</v>
      </c>
      <c r="D16" s="50">
        <v>0.21498997333998324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0.72004249129575992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7.7848571353808255E-3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3.9789584336202042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76674.082547427955</v>
      </c>
      <c r="E27" s="1"/>
    </row>
    <row r="28" spans="1:5" x14ac:dyDescent="0.2">
      <c r="A28" s="1"/>
      <c r="B28" s="9"/>
      <c r="C28" s="45" t="s">
        <v>17</v>
      </c>
      <c r="D28" s="50">
        <v>75983.165094855911</v>
      </c>
      <c r="E28" s="1"/>
    </row>
    <row r="29" spans="1:5" ht="25.5" x14ac:dyDescent="0.2">
      <c r="A29" s="1"/>
      <c r="B29" s="9"/>
      <c r="C29" s="45" t="s">
        <v>18</v>
      </c>
      <c r="D29" s="50">
        <v>77365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5.1894438138975541E-5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0.66445305947745004</v>
      </c>
      <c r="E36" s="1"/>
    </row>
    <row r="37" spans="1:5" x14ac:dyDescent="0.2">
      <c r="A37" s="1"/>
      <c r="B37" s="9"/>
      <c r="C37" s="45" t="s">
        <v>23</v>
      </c>
      <c r="D37" s="50">
        <v>2.5513270289400005E-3</v>
      </c>
      <c r="E37" s="1"/>
    </row>
    <row r="38" spans="1:5" x14ac:dyDescent="0.2">
      <c r="A38" s="1"/>
      <c r="B38" s="9"/>
      <c r="C38" s="45" t="s">
        <v>24</v>
      </c>
      <c r="D38" s="50">
        <v>1.9215048783899999E-3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5.7730000000000004E-2</v>
      </c>
      <c r="E41" s="1"/>
    </row>
    <row r="42" spans="1:5" ht="25.5" x14ac:dyDescent="0.2">
      <c r="A42" s="1"/>
      <c r="B42" s="9"/>
      <c r="C42" s="45" t="s">
        <v>28</v>
      </c>
      <c r="D42" s="50">
        <v>0.54822680191691009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5.402342565321E-2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8.5885485617197708E-6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9.9141145143828019E-4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8.5885485617197708E-6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4.6434114930976538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6.0560378928895548E-5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1E-3</v>
      </c>
      <c r="E63" s="1"/>
    </row>
    <row r="64" spans="1:5" ht="15" thickBot="1" x14ac:dyDescent="0.25">
      <c r="A64" s="1"/>
      <c r="B64" s="12" t="s">
        <v>43</v>
      </c>
      <c r="C64" s="46"/>
      <c r="D64" s="13">
        <v>1.0518944381389755E-3</v>
      </c>
      <c r="E64" s="1"/>
    </row>
  </sheetData>
  <mergeCells count="2">
    <mergeCell ref="B51:C51"/>
    <mergeCell ref="B63:C63"/>
  </mergeCells>
  <conditionalFormatting sqref="D51">
    <cfRule type="cellIs" dxfId="6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59B3-931A-4F29-A48E-B1A3AE00ECDE}">
  <sheetPr>
    <pageSetUpPr fitToPage="1"/>
  </sheetPr>
  <dimension ref="A1:E64"/>
  <sheetViews>
    <sheetView rightToLeft="1" workbookViewId="0">
      <pane ySplit="4" topLeftCell="A5" activePane="bottomLeft" state="frozen"/>
      <selection pane="bottomLeft" activeCell="A5" sqref="A5:XFD5"/>
    </sheetView>
  </sheetViews>
  <sheetFormatPr defaultRowHeight="14.25" x14ac:dyDescent="0.2"/>
  <cols>
    <col min="1" max="1" width="3" customWidth="1"/>
    <col min="2" max="2" width="4.875" customWidth="1"/>
    <col min="3" max="3" width="73.625" style="47" customWidth="1"/>
    <col min="4" max="4" width="12.125" customWidth="1"/>
    <col min="5" max="5" width="9.75" customWidth="1"/>
    <col min="6" max="6" width="10.25" customWidth="1"/>
    <col min="7" max="7" width="10.37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137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134.72415305830211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134.72415305830211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4.3377176154678452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4.3377176154678452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43.627437421784549</v>
      </c>
      <c r="E15" s="1"/>
    </row>
    <row r="16" spans="1:5" x14ac:dyDescent="0.2">
      <c r="A16" s="1"/>
      <c r="B16" s="9"/>
      <c r="C16" s="45" t="s">
        <v>10</v>
      </c>
      <c r="D16" s="50">
        <v>18.115562015753554</v>
      </c>
      <c r="E16" s="1"/>
    </row>
    <row r="17" spans="1:5" x14ac:dyDescent="0.2">
      <c r="A17" s="1"/>
      <c r="B17" s="9"/>
      <c r="C17" s="45" t="s">
        <v>11</v>
      </c>
      <c r="D17" s="50">
        <v>25.511875406030995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19.345819486003585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6.6205344040865626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208.65566198564466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3231798.9119934733</v>
      </c>
      <c r="E27" s="1"/>
    </row>
    <row r="28" spans="1:5" x14ac:dyDescent="0.2">
      <c r="A28" s="1"/>
      <c r="B28" s="9"/>
      <c r="C28" s="45" t="s">
        <v>17</v>
      </c>
      <c r="D28" s="50">
        <v>3134535.8239869466</v>
      </c>
      <c r="E28" s="1"/>
    </row>
    <row r="29" spans="1:5" ht="25.5" x14ac:dyDescent="0.2">
      <c r="A29" s="1"/>
      <c r="B29" s="9"/>
      <c r="C29" s="45" t="s">
        <v>18</v>
      </c>
      <c r="D29" s="50">
        <v>3329062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6.4563318346109414E-5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117.88489230427193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592.76687354492685</v>
      </c>
      <c r="E36" s="1"/>
    </row>
    <row r="37" spans="1:5" x14ac:dyDescent="0.2">
      <c r="A37" s="1"/>
      <c r="B37" s="9"/>
      <c r="C37" s="45" t="s">
        <v>23</v>
      </c>
      <c r="D37" s="50">
        <v>5.3265998473318907</v>
      </c>
      <c r="E37" s="1"/>
    </row>
    <row r="38" spans="1:5" x14ac:dyDescent="0.2">
      <c r="A38" s="1"/>
      <c r="B38" s="9"/>
      <c r="C38" s="45" t="s">
        <v>24</v>
      </c>
      <c r="D38" s="50">
        <v>528.45655723711991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2.5685099999999998</v>
      </c>
      <c r="E41" s="1"/>
    </row>
    <row r="42" spans="1:5" ht="25.5" x14ac:dyDescent="0.2">
      <c r="A42" s="1"/>
      <c r="B42" s="9"/>
      <c r="C42" s="45" t="s">
        <v>28</v>
      </c>
      <c r="D42" s="50">
        <v>23.154934799353025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2.27439324314977</v>
      </c>
      <c r="E44" s="1"/>
    </row>
    <row r="45" spans="1:5" x14ac:dyDescent="0.2">
      <c r="A45" s="1"/>
      <c r="B45" s="9"/>
      <c r="C45" s="45" t="s">
        <v>31</v>
      </c>
      <c r="D45" s="50">
        <v>30.985878417972295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1.7805822587411315E-4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8.2194177412588684E-4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1.7805822587411315E-4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801.42253553057151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2.4798032221510629E-4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1E-3</v>
      </c>
      <c r="E63" s="1"/>
    </row>
    <row r="64" spans="1:5" ht="15" thickBot="1" x14ac:dyDescent="0.25">
      <c r="A64" s="1"/>
      <c r="B64" s="12" t="s">
        <v>43</v>
      </c>
      <c r="C64" s="46"/>
      <c r="D64" s="13">
        <v>1.0645633183461094E-3</v>
      </c>
      <c r="E64" s="1"/>
    </row>
  </sheetData>
  <mergeCells count="2">
    <mergeCell ref="B51:C51"/>
    <mergeCell ref="B63:C63"/>
  </mergeCells>
  <conditionalFormatting sqref="D51">
    <cfRule type="cellIs" dxfId="5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CDFF-D986-4E1F-8D8E-1A089AD804BA}">
  <dimension ref="A1:E64"/>
  <sheetViews>
    <sheetView rightToLeft="1" workbookViewId="0">
      <pane ySplit="4" topLeftCell="A5" activePane="bottomLeft" state="frozen"/>
      <selection pane="bottomLeft" activeCell="A5" sqref="A5:XFD5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138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1.268E-2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1.268E-2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0.67449712295219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0.67449712295219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2.921E-2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0.71638712295218998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532.06152500000007</v>
      </c>
      <c r="E27" s="1"/>
    </row>
    <row r="28" spans="1:5" x14ac:dyDescent="0.2">
      <c r="A28" s="1"/>
      <c r="B28" s="9"/>
      <c r="C28" s="45" t="s">
        <v>17</v>
      </c>
      <c r="D28" s="50">
        <v>524.12305000000003</v>
      </c>
      <c r="E28" s="1"/>
    </row>
    <row r="29" spans="1:5" ht="25.5" x14ac:dyDescent="0.2">
      <c r="A29" s="1"/>
      <c r="B29" s="9"/>
      <c r="C29" s="45" t="s">
        <v>18</v>
      </c>
      <c r="D29" s="50">
        <v>540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1.3464366230055628E-3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1.8960000000000001E-2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1.8960000000000001E-2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3.5111111111111112E-5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7.5000000000000002E-4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7.1488888888888893E-4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3.5111111111111112E-5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0.73534712295218996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1.3820715996184648E-3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8.0000000000000004E-4</v>
      </c>
      <c r="E63" s="1"/>
    </row>
    <row r="64" spans="1:5" ht="15" thickBot="1" x14ac:dyDescent="0.25">
      <c r="A64" s="1"/>
      <c r="B64" s="12" t="s">
        <v>43</v>
      </c>
      <c r="C64" s="46"/>
      <c r="D64" s="13">
        <v>2.1464366230055628E-3</v>
      </c>
      <c r="E64" s="1"/>
    </row>
  </sheetData>
  <mergeCells count="2">
    <mergeCell ref="B51:C51"/>
    <mergeCell ref="B63:C63"/>
  </mergeCells>
  <conditionalFormatting sqref="D51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36D5-9D39-4327-A2D6-F024EE57A263}">
  <dimension ref="A1:E64"/>
  <sheetViews>
    <sheetView rightToLeft="1" workbookViewId="0">
      <pane ySplit="4" topLeftCell="A5" activePane="bottomLeft" state="frozen"/>
      <selection pane="bottomLeft" activeCell="A5" sqref="A5:XFD5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139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467.21396949319939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467.21396949319939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17.354391771890747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17.354391771890747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334.87620013263972</v>
      </c>
      <c r="E15" s="1"/>
    </row>
    <row r="16" spans="1:5" x14ac:dyDescent="0.2">
      <c r="A16" s="1"/>
      <c r="B16" s="9"/>
      <c r="C16" s="45" t="s">
        <v>10</v>
      </c>
      <c r="D16" s="50">
        <v>105.13107337063587</v>
      </c>
      <c r="E16" s="1"/>
    </row>
    <row r="17" spans="1:5" x14ac:dyDescent="0.2">
      <c r="A17" s="1"/>
      <c r="B17" s="9"/>
      <c r="C17" s="45" t="s">
        <v>11</v>
      </c>
      <c r="D17" s="50">
        <v>229.74512676200388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1781.247968902383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3.5582141601219299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2604.2507444602347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7080910.9405846037</v>
      </c>
      <c r="E27" s="1"/>
    </row>
    <row r="28" spans="1:5" x14ac:dyDescent="0.2">
      <c r="A28" s="1"/>
      <c r="B28" s="9"/>
      <c r="C28" s="45" t="s">
        <v>17</v>
      </c>
      <c r="D28" s="50">
        <v>8122678.8811692083</v>
      </c>
      <c r="E28" s="1"/>
    </row>
    <row r="29" spans="1:5" ht="25.5" x14ac:dyDescent="0.2">
      <c r="A29" s="1"/>
      <c r="B29" s="9"/>
      <c r="C29" s="45" t="s">
        <v>18</v>
      </c>
      <c r="D29" s="50">
        <v>6039143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3.6778470543017821E-4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1443.9373014324631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5029.0222600064881</v>
      </c>
      <c r="E36" s="1"/>
    </row>
    <row r="37" spans="1:5" x14ac:dyDescent="0.2">
      <c r="A37" s="1"/>
      <c r="B37" s="9"/>
      <c r="C37" s="45" t="s">
        <v>23</v>
      </c>
      <c r="D37" s="50">
        <v>384.51466271188559</v>
      </c>
      <c r="E37" s="1"/>
    </row>
    <row r="38" spans="1:5" x14ac:dyDescent="0.2">
      <c r="A38" s="1"/>
      <c r="B38" s="9"/>
      <c r="C38" s="45" t="s">
        <v>24</v>
      </c>
      <c r="D38" s="50">
        <v>3868.7728703989865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28.773049999999998</v>
      </c>
      <c r="E41" s="1"/>
    </row>
    <row r="42" spans="1:5" ht="25.5" x14ac:dyDescent="0.2">
      <c r="A42" s="1"/>
      <c r="B42" s="9"/>
      <c r="C42" s="45" t="s">
        <v>28</v>
      </c>
      <c r="D42" s="50">
        <v>430.92835264107924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192.98540281030998</v>
      </c>
      <c r="E44" s="1"/>
    </row>
    <row r="45" spans="1:5" x14ac:dyDescent="0.2">
      <c r="A45" s="1"/>
      <c r="B45" s="9"/>
      <c r="C45" s="45" t="s">
        <v>31</v>
      </c>
      <c r="D45" s="50">
        <v>123.04792144422719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8.3273773447763827E-4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1.25E-3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4.1726226552236175E-4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8.3273773447763827E-4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7633.2730044667223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1.0780072039483263E-3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1.2999999999999999E-3</v>
      </c>
      <c r="E63" s="1"/>
    </row>
    <row r="64" spans="1:5" ht="15" thickBot="1" x14ac:dyDescent="0.25">
      <c r="A64" s="1"/>
      <c r="B64" s="12" t="s">
        <v>43</v>
      </c>
      <c r="C64" s="46"/>
      <c r="D64" s="13">
        <v>1.6677847054301781E-3</v>
      </c>
      <c r="E64" s="1"/>
    </row>
  </sheetData>
  <mergeCells count="2">
    <mergeCell ref="B51:C51"/>
    <mergeCell ref="B63:C63"/>
  </mergeCells>
  <conditionalFormatting sqref="D5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1A8E-BCEF-4EEE-9E9B-E1BBC8840318}">
  <dimension ref="A1:E64"/>
  <sheetViews>
    <sheetView rightToLeft="1" workbookViewId="0">
      <pane ySplit="4" topLeftCell="A5" activePane="bottomLeft" state="frozen"/>
      <selection pane="bottomLeft" activeCell="A5" sqref="A5:XFD5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140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9.3948400000000003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9.3948400000000003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1.1768990403536099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1.1768990403536099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8.8241199999999971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19.395859040353606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52061.107680000001</v>
      </c>
      <c r="E27" s="1"/>
    </row>
    <row r="28" spans="1:5" x14ac:dyDescent="0.2">
      <c r="A28" s="1"/>
      <c r="B28" s="9"/>
      <c r="C28" s="45" t="s">
        <v>17</v>
      </c>
      <c r="D28" s="50">
        <v>63568.215360000002</v>
      </c>
      <c r="E28" s="1"/>
    </row>
    <row r="29" spans="1:5" ht="25.5" x14ac:dyDescent="0.2">
      <c r="A29" s="1"/>
      <c r="B29" s="9"/>
      <c r="C29" s="45" t="s">
        <v>18</v>
      </c>
      <c r="D29" s="50">
        <v>40554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3.7255947682812739E-4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11.18591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11.18591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2.7582753859052128E-4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7.5000000000000002E-4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4.7417246140947874E-4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2.7582753859052128E-4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30.581769040353606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5.8742063707764743E-4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8.0000000000000004E-4</v>
      </c>
      <c r="E63" s="1"/>
    </row>
    <row r="64" spans="1:5" ht="15" thickBot="1" x14ac:dyDescent="0.25">
      <c r="A64" s="1"/>
      <c r="B64" s="12" t="s">
        <v>43</v>
      </c>
      <c r="C64" s="46"/>
      <c r="D64" s="13">
        <v>1.1725594768281274E-3</v>
      </c>
      <c r="E64" s="1"/>
    </row>
  </sheetData>
  <mergeCells count="2">
    <mergeCell ref="B51:C51"/>
    <mergeCell ref="B63:C63"/>
  </mergeCells>
  <conditionalFormatting sqref="D51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3365-2093-4EEB-B451-AA6447A5006D}">
  <dimension ref="B1:D74"/>
  <sheetViews>
    <sheetView rightToLeft="1" workbookViewId="0">
      <pane ySplit="4" topLeftCell="A5" activePane="bottomLeft" state="frozen"/>
      <selection pane="bottomLeft" activeCell="B1" sqref="B1:D1048576"/>
    </sheetView>
  </sheetViews>
  <sheetFormatPr defaultRowHeight="14.25" x14ac:dyDescent="0.2"/>
  <cols>
    <col min="1" max="1" width="5.75" customWidth="1"/>
    <col min="2" max="2" width="6.875" customWidth="1"/>
    <col min="3" max="3" width="55.875" customWidth="1"/>
    <col min="4" max="4" width="12.25" customWidth="1"/>
  </cols>
  <sheetData>
    <row r="1" spans="2:4" x14ac:dyDescent="0.2">
      <c r="B1" s="14"/>
      <c r="C1" s="14"/>
    </row>
    <row r="2" spans="2:4" ht="15" thickBot="1" x14ac:dyDescent="0.25">
      <c r="B2" s="14"/>
      <c r="C2" s="14"/>
    </row>
    <row r="3" spans="2:4" ht="15" x14ac:dyDescent="0.25">
      <c r="B3" s="15" t="s">
        <v>44</v>
      </c>
      <c r="C3" s="16"/>
      <c r="D3" s="54">
        <v>45291</v>
      </c>
    </row>
    <row r="4" spans="2:4" ht="15" x14ac:dyDescent="0.25">
      <c r="B4" s="17" t="s">
        <v>122</v>
      </c>
      <c r="C4" s="18"/>
      <c r="D4" s="55" t="s">
        <v>2</v>
      </c>
    </row>
    <row r="5" spans="2:4" ht="15" x14ac:dyDescent="0.25">
      <c r="B5" s="17"/>
      <c r="C5" s="18"/>
      <c r="D5" s="19"/>
    </row>
    <row r="6" spans="2:4" ht="15" x14ac:dyDescent="0.25">
      <c r="B6" s="17" t="s">
        <v>45</v>
      </c>
      <c r="C6" s="18"/>
      <c r="D6" s="20"/>
    </row>
    <row r="7" spans="2:4" ht="15" x14ac:dyDescent="0.25">
      <c r="B7" s="17" t="s">
        <v>46</v>
      </c>
      <c r="C7" s="18"/>
      <c r="D7" s="20"/>
    </row>
    <row r="8" spans="2:4" x14ac:dyDescent="0.2">
      <c r="B8" s="21">
        <v>1</v>
      </c>
      <c r="C8" s="22" t="s">
        <v>47</v>
      </c>
      <c r="D8" s="23">
        <v>0</v>
      </c>
    </row>
    <row r="9" spans="2:4" x14ac:dyDescent="0.2">
      <c r="B9" s="21">
        <v>2</v>
      </c>
      <c r="C9" s="22" t="s">
        <v>47</v>
      </c>
      <c r="D9" s="23">
        <v>0</v>
      </c>
    </row>
    <row r="10" spans="2:4" x14ac:dyDescent="0.2">
      <c r="B10" s="21">
        <v>3</v>
      </c>
      <c r="C10" s="22" t="s">
        <v>47</v>
      </c>
      <c r="D10" s="23">
        <v>0</v>
      </c>
    </row>
    <row r="11" spans="2:4" ht="15" x14ac:dyDescent="0.25">
      <c r="B11" s="17" t="s">
        <v>48</v>
      </c>
      <c r="C11" s="24"/>
      <c r="D11" s="20"/>
    </row>
    <row r="12" spans="2:4" x14ac:dyDescent="0.2">
      <c r="B12" s="21">
        <v>1</v>
      </c>
      <c r="C12" s="22" t="s">
        <v>49</v>
      </c>
      <c r="D12" s="23">
        <v>11705.65144795063</v>
      </c>
    </row>
    <row r="13" spans="2:4" x14ac:dyDescent="0.2">
      <c r="B13" s="21">
        <v>2</v>
      </c>
      <c r="C13" s="22" t="s">
        <v>50</v>
      </c>
      <c r="D13" s="23">
        <v>1972.8576073289953</v>
      </c>
    </row>
    <row r="14" spans="2:4" x14ac:dyDescent="0.2">
      <c r="B14" s="21">
        <v>3</v>
      </c>
      <c r="C14" s="22" t="s">
        <v>51</v>
      </c>
      <c r="D14" s="23">
        <v>1805.0401134164213</v>
      </c>
    </row>
    <row r="15" spans="2:4" x14ac:dyDescent="0.2">
      <c r="B15" s="21">
        <v>4</v>
      </c>
      <c r="C15" s="22" t="s">
        <v>47</v>
      </c>
      <c r="D15" s="23">
        <v>0</v>
      </c>
    </row>
    <row r="16" spans="2:4" x14ac:dyDescent="0.2">
      <c r="B16" s="21">
        <v>5</v>
      </c>
      <c r="C16" s="22" t="s">
        <v>47</v>
      </c>
      <c r="D16" s="23">
        <v>0</v>
      </c>
    </row>
    <row r="17" spans="2:4" x14ac:dyDescent="0.2">
      <c r="B17" s="21">
        <v>6</v>
      </c>
      <c r="C17" s="22" t="s">
        <v>47</v>
      </c>
      <c r="D17" s="23">
        <v>0</v>
      </c>
    </row>
    <row r="18" spans="2:4" x14ac:dyDescent="0.2">
      <c r="B18" s="21">
        <v>7</v>
      </c>
      <c r="C18" s="22" t="s">
        <v>47</v>
      </c>
      <c r="D18" s="23">
        <v>0</v>
      </c>
    </row>
    <row r="19" spans="2:4" x14ac:dyDescent="0.2">
      <c r="B19" s="21">
        <v>8</v>
      </c>
      <c r="C19" s="22" t="s">
        <v>47</v>
      </c>
      <c r="D19" s="23">
        <v>0</v>
      </c>
    </row>
    <row r="20" spans="2:4" ht="15" x14ac:dyDescent="0.25">
      <c r="B20" s="25" t="s">
        <v>52</v>
      </c>
      <c r="C20" s="22"/>
      <c r="D20" s="23">
        <f>SUM(D12:D19)</f>
        <v>15483.549168696045</v>
      </c>
    </row>
    <row r="21" spans="2:4" x14ac:dyDescent="0.2">
      <c r="B21" s="26"/>
      <c r="C21" s="24"/>
      <c r="D21" s="20"/>
    </row>
    <row r="22" spans="2:4" ht="15" x14ac:dyDescent="0.25">
      <c r="B22" s="17" t="s">
        <v>53</v>
      </c>
      <c r="C22" s="24"/>
      <c r="D22" s="20"/>
    </row>
    <row r="23" spans="2:4" ht="15" x14ac:dyDescent="0.25">
      <c r="B23" s="17" t="s">
        <v>46</v>
      </c>
      <c r="C23" s="24"/>
      <c r="D23" s="20"/>
    </row>
    <row r="24" spans="2:4" x14ac:dyDescent="0.2">
      <c r="B24" s="21">
        <v>1</v>
      </c>
      <c r="C24" s="22" t="s">
        <v>47</v>
      </c>
      <c r="D24" s="23">
        <v>0</v>
      </c>
    </row>
    <row r="25" spans="2:4" x14ac:dyDescent="0.2">
      <c r="B25" s="21">
        <v>2</v>
      </c>
      <c r="C25" s="22" t="s">
        <v>47</v>
      </c>
      <c r="D25" s="23">
        <v>0</v>
      </c>
    </row>
    <row r="26" spans="2:4" x14ac:dyDescent="0.2">
      <c r="B26" s="21">
        <v>3</v>
      </c>
      <c r="C26" s="22" t="s">
        <v>47</v>
      </c>
      <c r="D26" s="23">
        <v>0</v>
      </c>
    </row>
    <row r="27" spans="2:4" ht="15" x14ac:dyDescent="0.25">
      <c r="B27" s="17" t="s">
        <v>48</v>
      </c>
      <c r="C27" s="24"/>
      <c r="D27" s="20"/>
    </row>
    <row r="28" spans="2:4" x14ac:dyDescent="0.2">
      <c r="B28" s="21">
        <v>1</v>
      </c>
      <c r="C28" s="22" t="s">
        <v>54</v>
      </c>
      <c r="D28" s="23">
        <v>129.58170732992241</v>
      </c>
    </row>
    <row r="29" spans="2:4" x14ac:dyDescent="0.2">
      <c r="B29" s="21">
        <v>2</v>
      </c>
      <c r="C29" s="22" t="s">
        <v>55</v>
      </c>
      <c r="D29" s="23">
        <v>119.16510599472751</v>
      </c>
    </row>
    <row r="30" spans="2:4" x14ac:dyDescent="0.2">
      <c r="B30" s="21">
        <v>3</v>
      </c>
      <c r="C30" s="22" t="s">
        <v>56</v>
      </c>
      <c r="D30" s="23">
        <v>114.01882681033601</v>
      </c>
    </row>
    <row r="31" spans="2:4" x14ac:dyDescent="0.2">
      <c r="B31" s="21">
        <v>4</v>
      </c>
      <c r="C31" s="22" t="s">
        <v>57</v>
      </c>
      <c r="D31" s="23">
        <v>6.3913640526338114</v>
      </c>
    </row>
    <row r="32" spans="2:4" x14ac:dyDescent="0.2">
      <c r="B32" s="21">
        <v>5</v>
      </c>
      <c r="C32" s="22" t="s">
        <v>49</v>
      </c>
      <c r="D32" s="23">
        <v>3.9466767772476032</v>
      </c>
    </row>
    <row r="33" spans="2:4" x14ac:dyDescent="0.2">
      <c r="B33" s="21">
        <v>6</v>
      </c>
      <c r="C33" s="22" t="s">
        <v>47</v>
      </c>
      <c r="D33" s="23">
        <v>0</v>
      </c>
    </row>
    <row r="34" spans="2:4" x14ac:dyDescent="0.2">
      <c r="B34" s="21">
        <v>7</v>
      </c>
      <c r="C34" s="22" t="s">
        <v>47</v>
      </c>
      <c r="D34" s="23">
        <v>0</v>
      </c>
    </row>
    <row r="35" spans="2:4" x14ac:dyDescent="0.2">
      <c r="B35" s="21">
        <v>8</v>
      </c>
      <c r="C35" s="22" t="s">
        <v>47</v>
      </c>
      <c r="D35" s="23">
        <v>0</v>
      </c>
    </row>
    <row r="36" spans="2:4" ht="15" x14ac:dyDescent="0.25">
      <c r="B36" s="25" t="s">
        <v>58</v>
      </c>
      <c r="C36" s="22"/>
      <c r="D36" s="27">
        <f>SUM(D28:D35)</f>
        <v>373.10368096486735</v>
      </c>
    </row>
    <row r="37" spans="2:4" x14ac:dyDescent="0.2">
      <c r="B37" s="26"/>
      <c r="C37" s="24"/>
      <c r="D37" s="20"/>
    </row>
    <row r="38" spans="2:4" ht="15" x14ac:dyDescent="0.25">
      <c r="B38" s="17" t="s">
        <v>59</v>
      </c>
      <c r="C38" s="24"/>
      <c r="D38" s="20"/>
    </row>
    <row r="39" spans="2:4" x14ac:dyDescent="0.2">
      <c r="B39" s="21">
        <v>1</v>
      </c>
      <c r="C39" s="22" t="s">
        <v>49</v>
      </c>
      <c r="D39" s="23">
        <v>580.19181936309838</v>
      </c>
    </row>
    <row r="40" spans="2:4" x14ac:dyDescent="0.2">
      <c r="B40" s="21">
        <v>2</v>
      </c>
      <c r="C40" s="22" t="s">
        <v>60</v>
      </c>
      <c r="D40" s="23">
        <v>224.07126653314535</v>
      </c>
    </row>
    <row r="41" spans="2:4" x14ac:dyDescent="0.2">
      <c r="B41" s="21">
        <v>3</v>
      </c>
      <c r="C41" s="22" t="s">
        <v>61</v>
      </c>
      <c r="D41" s="23">
        <v>144.52292390331382</v>
      </c>
    </row>
    <row r="42" spans="2:4" x14ac:dyDescent="0.2">
      <c r="B42" s="21">
        <v>4</v>
      </c>
      <c r="C42" s="22" t="s">
        <v>62</v>
      </c>
      <c r="D42" s="23">
        <v>144.3434498355893</v>
      </c>
    </row>
    <row r="43" spans="2:4" x14ac:dyDescent="0.2">
      <c r="B43" s="21">
        <v>5</v>
      </c>
      <c r="C43" s="22" t="s">
        <v>47</v>
      </c>
      <c r="D43" s="23">
        <v>0</v>
      </c>
    </row>
    <row r="44" spans="2:4" x14ac:dyDescent="0.2">
      <c r="B44" s="21">
        <v>6</v>
      </c>
      <c r="C44" s="22" t="s">
        <v>47</v>
      </c>
      <c r="D44" s="23">
        <v>0</v>
      </c>
    </row>
    <row r="45" spans="2:4" x14ac:dyDescent="0.2">
      <c r="B45" s="21">
        <v>7</v>
      </c>
      <c r="C45" s="22" t="s">
        <v>47</v>
      </c>
      <c r="D45" s="23">
        <v>0</v>
      </c>
    </row>
    <row r="46" spans="2:4" ht="15" x14ac:dyDescent="0.25">
      <c r="B46" s="25" t="s">
        <v>63</v>
      </c>
      <c r="C46" s="22"/>
      <c r="D46" s="23">
        <f>SUM(D39:D45)</f>
        <v>1093.129459635147</v>
      </c>
    </row>
    <row r="47" spans="2:4" x14ac:dyDescent="0.2">
      <c r="B47" s="26"/>
      <c r="C47" s="24"/>
      <c r="D47" s="20"/>
    </row>
    <row r="48" spans="2:4" ht="15" x14ac:dyDescent="0.25">
      <c r="B48" s="17" t="s">
        <v>64</v>
      </c>
      <c r="C48" s="24"/>
      <c r="D48" s="20"/>
    </row>
    <row r="49" spans="2:4" x14ac:dyDescent="0.2">
      <c r="B49" s="21">
        <v>1</v>
      </c>
      <c r="C49" s="22" t="s">
        <v>49</v>
      </c>
      <c r="D49" s="23">
        <v>4178.0132067837731</v>
      </c>
    </row>
    <row r="50" spans="2:4" x14ac:dyDescent="0.2">
      <c r="B50" s="21">
        <v>2</v>
      </c>
      <c r="C50" s="22" t="s">
        <v>60</v>
      </c>
      <c r="D50" s="23">
        <v>1335.5418889278051</v>
      </c>
    </row>
    <row r="51" spans="2:4" x14ac:dyDescent="0.2">
      <c r="B51" s="21">
        <v>3</v>
      </c>
      <c r="C51" s="22" t="s">
        <v>61</v>
      </c>
      <c r="D51" s="23">
        <v>784.95066302917894</v>
      </c>
    </row>
    <row r="52" spans="2:4" x14ac:dyDescent="0.2">
      <c r="B52" s="21">
        <v>4</v>
      </c>
      <c r="C52" s="22" t="s">
        <v>62</v>
      </c>
      <c r="D52" s="23">
        <v>784.05621254102948</v>
      </c>
    </row>
    <row r="53" spans="2:4" x14ac:dyDescent="0.2">
      <c r="B53" s="21">
        <v>5</v>
      </c>
      <c r="C53" s="22" t="s">
        <v>47</v>
      </c>
      <c r="D53" s="23">
        <v>0</v>
      </c>
    </row>
    <row r="54" spans="2:4" x14ac:dyDescent="0.2">
      <c r="B54" s="21">
        <v>6</v>
      </c>
      <c r="C54" s="22" t="s">
        <v>47</v>
      </c>
      <c r="D54" s="23">
        <v>0</v>
      </c>
    </row>
    <row r="55" spans="2:4" x14ac:dyDescent="0.2">
      <c r="B55" s="21">
        <v>7</v>
      </c>
      <c r="C55" s="22" t="s">
        <v>47</v>
      </c>
      <c r="D55" s="23">
        <v>0</v>
      </c>
    </row>
    <row r="56" spans="2:4" x14ac:dyDescent="0.2">
      <c r="B56" s="21">
        <v>8</v>
      </c>
      <c r="C56" s="22" t="s">
        <v>47</v>
      </c>
      <c r="D56" s="23">
        <v>0</v>
      </c>
    </row>
    <row r="57" spans="2:4" ht="15" x14ac:dyDescent="0.25">
      <c r="B57" s="25" t="s">
        <v>65</v>
      </c>
      <c r="C57" s="22"/>
      <c r="D57" s="23">
        <f>SUM(D49:D56)</f>
        <v>7082.561971281787</v>
      </c>
    </row>
    <row r="58" spans="2:4" x14ac:dyDescent="0.2">
      <c r="B58" s="26"/>
      <c r="C58" s="24"/>
      <c r="D58" s="20"/>
    </row>
    <row r="59" spans="2:4" ht="15" x14ac:dyDescent="0.25">
      <c r="B59" s="25" t="s">
        <v>66</v>
      </c>
      <c r="C59" s="22"/>
      <c r="D59" s="28">
        <v>42911.084142337262</v>
      </c>
    </row>
    <row r="60" spans="2:4" x14ac:dyDescent="0.2">
      <c r="B60" s="26"/>
      <c r="C60" s="24"/>
      <c r="D60" s="20"/>
    </row>
    <row r="61" spans="2:4" ht="15" x14ac:dyDescent="0.25">
      <c r="B61" s="17" t="s">
        <v>67</v>
      </c>
      <c r="C61" s="24"/>
      <c r="D61" s="20"/>
    </row>
    <row r="62" spans="2:4" x14ac:dyDescent="0.2">
      <c r="B62" s="21">
        <v>1</v>
      </c>
      <c r="C62" s="22" t="s">
        <v>68</v>
      </c>
      <c r="D62" s="23">
        <v>436.77964191620475</v>
      </c>
    </row>
    <row r="63" spans="2:4" x14ac:dyDescent="0.2">
      <c r="B63" s="21">
        <v>2</v>
      </c>
      <c r="C63" s="22" t="s">
        <v>69</v>
      </c>
      <c r="D63" s="23">
        <v>13.678932246099784</v>
      </c>
    </row>
    <row r="64" spans="2:4" x14ac:dyDescent="0.2">
      <c r="B64" s="21">
        <v>3</v>
      </c>
      <c r="C64" s="22" t="s">
        <v>47</v>
      </c>
      <c r="D64" s="23"/>
    </row>
    <row r="65" spans="2:4" x14ac:dyDescent="0.2">
      <c r="B65" s="21">
        <v>4</v>
      </c>
      <c r="C65" s="22" t="s">
        <v>47</v>
      </c>
      <c r="D65" s="23"/>
    </row>
    <row r="66" spans="2:4" ht="15" x14ac:dyDescent="0.25">
      <c r="B66" s="25" t="s">
        <v>70</v>
      </c>
      <c r="C66" s="22"/>
      <c r="D66" s="23">
        <f>SUM(D62:D65)</f>
        <v>450.45857416230456</v>
      </c>
    </row>
    <row r="67" spans="2:4" x14ac:dyDescent="0.2">
      <c r="B67" s="26"/>
      <c r="C67" s="24"/>
      <c r="D67" s="20"/>
    </row>
    <row r="68" spans="2:4" ht="15" x14ac:dyDescent="0.25">
      <c r="B68" s="17" t="s">
        <v>71</v>
      </c>
      <c r="C68" s="24"/>
      <c r="D68" s="20"/>
    </row>
    <row r="69" spans="2:4" x14ac:dyDescent="0.2">
      <c r="B69" s="21">
        <v>1</v>
      </c>
      <c r="C69" s="22" t="s">
        <v>72</v>
      </c>
      <c r="D69" s="23">
        <v>0</v>
      </c>
    </row>
    <row r="70" spans="2:4" x14ac:dyDescent="0.2">
      <c r="B70" s="21">
        <v>2</v>
      </c>
      <c r="C70" s="22" t="s">
        <v>73</v>
      </c>
      <c r="D70" s="23">
        <v>0</v>
      </c>
    </row>
    <row r="71" spans="2:4" x14ac:dyDescent="0.2">
      <c r="B71" s="21">
        <v>3</v>
      </c>
      <c r="C71" s="22" t="s">
        <v>49</v>
      </c>
      <c r="D71" s="23">
        <v>0</v>
      </c>
    </row>
    <row r="72" spans="2:4" ht="15" x14ac:dyDescent="0.25">
      <c r="B72" s="25" t="s">
        <v>74</v>
      </c>
      <c r="C72" s="22"/>
      <c r="D72" s="23">
        <v>0</v>
      </c>
    </row>
    <row r="73" spans="2:4" x14ac:dyDescent="0.2">
      <c r="B73" s="26"/>
      <c r="C73" s="24"/>
      <c r="D73" s="20"/>
    </row>
    <row r="74" spans="2:4" ht="15.75" thickBot="1" x14ac:dyDescent="0.3">
      <c r="B74" s="29" t="s">
        <v>75</v>
      </c>
      <c r="C74" s="30"/>
      <c r="D74" s="31">
        <f>D20+D36+D46+D57+D59+D66</f>
        <v>67393.88699707741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FFA7-6CFF-4FEF-B2DE-4443021C70D8}">
  <dimension ref="A1:E64"/>
  <sheetViews>
    <sheetView rightToLeft="1" workbookViewId="0">
      <pane ySplit="4" topLeftCell="A5" activePane="bottomLeft" state="frozen"/>
      <selection pane="bottomLeft" activeCell="H16" sqref="H15:H16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141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4.7182407090013703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4.7182407090013703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0.89387042790839955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0.89387042790839955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7.8779721903752975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2.7379418302261989E-2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13.517462745587329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41401.615104111152</v>
      </c>
      <c r="E27" s="1"/>
    </row>
    <row r="28" spans="1:5" x14ac:dyDescent="0.2">
      <c r="A28" s="1"/>
      <c r="B28" s="9"/>
      <c r="C28" s="45" t="s">
        <v>17</v>
      </c>
      <c r="D28" s="50">
        <v>49577.230208222303</v>
      </c>
      <c r="E28" s="1"/>
    </row>
    <row r="29" spans="1:5" ht="25.5" x14ac:dyDescent="0.2">
      <c r="A29" s="1"/>
      <c r="B29" s="9"/>
      <c r="C29" s="45" t="s">
        <v>18</v>
      </c>
      <c r="D29" s="50">
        <v>33226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3.2649602465013627E-4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6.5520766286733689</v>
      </c>
      <c r="E36" s="1"/>
    </row>
    <row r="37" spans="1:5" x14ac:dyDescent="0.2">
      <c r="A37" s="1"/>
      <c r="B37" s="9"/>
      <c r="C37" s="45" t="s">
        <v>23</v>
      </c>
      <c r="D37" s="50">
        <v>3.2451681355009997E-2</v>
      </c>
      <c r="E37" s="1"/>
    </row>
    <row r="38" spans="1:5" x14ac:dyDescent="0.2">
      <c r="A38" s="1"/>
      <c r="B38" s="9"/>
      <c r="C38" s="45" t="s">
        <v>24</v>
      </c>
      <c r="D38" s="50">
        <v>2.3249844174659997E-2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0.23905999999999999</v>
      </c>
      <c r="E41" s="1"/>
    </row>
    <row r="42" spans="1:5" ht="25.5" x14ac:dyDescent="0.2">
      <c r="A42" s="1"/>
      <c r="B42" s="9"/>
      <c r="C42" s="45" t="s">
        <v>28</v>
      </c>
      <c r="D42" s="50">
        <v>5.6715886710158694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0.58572643212783004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1.9719727408274752E-4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5.9999999999999995E-4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4.0280272591725243E-4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1.9719727408274752E-4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20.0695393742607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4.8475257121715059E-4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5.9999999999999995E-4</v>
      </c>
      <c r="E63" s="1"/>
    </row>
    <row r="64" spans="1:5" ht="15" thickBot="1" x14ac:dyDescent="0.25">
      <c r="A64" s="1"/>
      <c r="B64" s="12" t="s">
        <v>43</v>
      </c>
      <c r="C64" s="46"/>
      <c r="D64" s="13">
        <v>9.2649602465013628E-4</v>
      </c>
      <c r="E64" s="1"/>
    </row>
  </sheetData>
  <mergeCells count="2">
    <mergeCell ref="B51:C51"/>
    <mergeCell ref="B63:C63"/>
  </mergeCells>
  <conditionalFormatting sqref="D51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6C3B5-9DF3-4B75-A577-37D068A1A5DB}">
  <dimension ref="A1:E64"/>
  <sheetViews>
    <sheetView rightToLeft="1" workbookViewId="0">
      <pane ySplit="3" topLeftCell="A4" activePane="bottomLeft" state="frozen"/>
      <selection pane="bottomLeft" activeCell="A5" sqref="A5:XFD5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142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1.2035830752769399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1.2035830752769399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0.61193344457943999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0.61193344457943999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0.31148186987547344</v>
      </c>
      <c r="E15" s="1"/>
    </row>
    <row r="16" spans="1:5" x14ac:dyDescent="0.2">
      <c r="A16" s="1"/>
      <c r="B16" s="9"/>
      <c r="C16" s="45" t="s">
        <v>10</v>
      </c>
      <c r="D16" s="50">
        <v>0.31148186987547344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0.11716958389804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2.2441679736298932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19388.796612919192</v>
      </c>
      <c r="E27" s="1"/>
    </row>
    <row r="28" spans="1:5" x14ac:dyDescent="0.2">
      <c r="A28" s="1"/>
      <c r="B28" s="9"/>
      <c r="C28" s="45" t="s">
        <v>17</v>
      </c>
      <c r="D28" s="50">
        <v>21866.59322583838</v>
      </c>
      <c r="E28" s="1"/>
    </row>
    <row r="29" spans="1:5" ht="25.5" x14ac:dyDescent="0.2">
      <c r="A29" s="1"/>
      <c r="B29" s="9"/>
      <c r="C29" s="45" t="s">
        <v>18</v>
      </c>
      <c r="D29" s="50">
        <v>16911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1.1574560393988318E-4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0.47368699491003996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8.6494906117100007E-2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0.38719208879293998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2.8010584525459168E-5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5.0000000000000001E-4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4.7198941547454086E-4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2.8010584525459168E-5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2.7178549685399331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1.4017656808720997E-4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5.0000000000000001E-4</v>
      </c>
      <c r="E63" s="1"/>
    </row>
    <row r="64" spans="1:5" ht="15" thickBot="1" x14ac:dyDescent="0.25">
      <c r="A64" s="1"/>
      <c r="B64" s="12" t="s">
        <v>43</v>
      </c>
      <c r="C64" s="46"/>
      <c r="D64" s="13">
        <v>6.1574560393988314E-4</v>
      </c>
      <c r="E64" s="1"/>
    </row>
  </sheetData>
  <mergeCells count="2">
    <mergeCell ref="B51:C51"/>
    <mergeCell ref="B63:C63"/>
  </mergeCells>
  <conditionalFormatting sqref="D5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F744-B2F9-492A-9F6E-F01D6D809F38}">
  <dimension ref="B1:F109"/>
  <sheetViews>
    <sheetView rightToLeft="1" workbookViewId="0">
      <pane ySplit="4" topLeftCell="A5" activePane="bottomLeft" state="frozen"/>
      <selection pane="bottomLeft" activeCell="B1" sqref="B1:D1048576"/>
    </sheetView>
  </sheetViews>
  <sheetFormatPr defaultRowHeight="14.25" x14ac:dyDescent="0.2"/>
  <cols>
    <col min="1" max="1" width="4.125" customWidth="1"/>
    <col min="2" max="2" width="13" customWidth="1"/>
    <col min="3" max="3" width="45.875" customWidth="1"/>
    <col min="4" max="4" width="10.625" customWidth="1"/>
    <col min="5" max="5" width="10.875" bestFit="1" customWidth="1"/>
  </cols>
  <sheetData>
    <row r="1" spans="2:4" ht="15" x14ac:dyDescent="0.25">
      <c r="B1" s="32"/>
      <c r="C1" s="14"/>
    </row>
    <row r="2" spans="2:4" ht="15.75" thickBot="1" x14ac:dyDescent="0.3">
      <c r="B2" s="32"/>
      <c r="C2" s="14"/>
    </row>
    <row r="3" spans="2:4" ht="15" x14ac:dyDescent="0.25">
      <c r="B3" s="15" t="s">
        <v>76</v>
      </c>
      <c r="C3" s="33"/>
      <c r="D3" s="54">
        <v>45291</v>
      </c>
    </row>
    <row r="4" spans="2:4" ht="15" x14ac:dyDescent="0.25">
      <c r="B4" s="17" t="s">
        <v>122</v>
      </c>
      <c r="C4" s="24"/>
      <c r="D4" s="55" t="s">
        <v>2</v>
      </c>
    </row>
    <row r="5" spans="2:4" ht="15" x14ac:dyDescent="0.25">
      <c r="B5" s="17"/>
      <c r="C5" s="24"/>
      <c r="D5" s="20"/>
    </row>
    <row r="6" spans="2:4" ht="15" x14ac:dyDescent="0.25">
      <c r="B6" s="17" t="s">
        <v>77</v>
      </c>
      <c r="C6" s="24"/>
      <c r="D6" s="20"/>
    </row>
    <row r="7" spans="2:4" ht="15" x14ac:dyDescent="0.25">
      <c r="B7" s="34">
        <v>1</v>
      </c>
      <c r="C7" s="22" t="s">
        <v>72</v>
      </c>
      <c r="D7" s="23">
        <v>1822.2370375763237</v>
      </c>
    </row>
    <row r="8" spans="2:4" ht="15" x14ac:dyDescent="0.25">
      <c r="B8" s="34">
        <v>2</v>
      </c>
      <c r="C8" s="22" t="s">
        <v>73</v>
      </c>
      <c r="D8" s="23">
        <v>1705.5531101819277</v>
      </c>
    </row>
    <row r="9" spans="2:4" ht="15" x14ac:dyDescent="0.25">
      <c r="B9" s="34">
        <v>3</v>
      </c>
      <c r="C9" s="22" t="s">
        <v>78</v>
      </c>
      <c r="D9" s="23">
        <v>1559.6716994893268</v>
      </c>
    </row>
    <row r="10" spans="2:4" ht="15" x14ac:dyDescent="0.25">
      <c r="B10" s="34">
        <v>4</v>
      </c>
      <c r="C10" s="22" t="s">
        <v>79</v>
      </c>
      <c r="D10" s="23">
        <v>1300.6919267000717</v>
      </c>
    </row>
    <row r="11" spans="2:4" ht="15" x14ac:dyDescent="0.25">
      <c r="B11" s="34">
        <v>5</v>
      </c>
      <c r="C11" s="22" t="s">
        <v>80</v>
      </c>
      <c r="D11" s="23">
        <v>1150.4793752539144</v>
      </c>
    </row>
    <row r="12" spans="2:4" ht="15" x14ac:dyDescent="0.25">
      <c r="B12" s="34">
        <v>6</v>
      </c>
      <c r="C12" s="22" t="s">
        <v>81</v>
      </c>
      <c r="D12" s="23">
        <v>0</v>
      </c>
    </row>
    <row r="13" spans="2:4" ht="15" x14ac:dyDescent="0.25">
      <c r="B13" s="34">
        <v>7</v>
      </c>
      <c r="C13" s="22" t="s">
        <v>82</v>
      </c>
      <c r="D13" s="23">
        <v>0</v>
      </c>
    </row>
    <row r="14" spans="2:4" ht="15" x14ac:dyDescent="0.25">
      <c r="B14" s="34">
        <v>8</v>
      </c>
      <c r="C14" s="22" t="s">
        <v>83</v>
      </c>
      <c r="D14" s="23">
        <v>0</v>
      </c>
    </row>
    <row r="15" spans="2:4" ht="15" x14ac:dyDescent="0.25">
      <c r="B15" s="34">
        <v>9</v>
      </c>
      <c r="C15" s="22" t="s">
        <v>49</v>
      </c>
      <c r="D15" s="23">
        <v>3967.7168436698348</v>
      </c>
    </row>
    <row r="16" spans="2:4" ht="15" x14ac:dyDescent="0.25">
      <c r="B16" s="25" t="s">
        <v>84</v>
      </c>
      <c r="C16" s="22"/>
      <c r="D16" s="27">
        <f>SUM(D7:D15)</f>
        <v>11506.349992871399</v>
      </c>
    </row>
    <row r="17" spans="2:4" ht="15" x14ac:dyDescent="0.25">
      <c r="B17" s="25"/>
      <c r="C17" s="22"/>
      <c r="D17" s="35"/>
    </row>
    <row r="18" spans="2:4" ht="15" x14ac:dyDescent="0.25">
      <c r="B18" s="25" t="s">
        <v>85</v>
      </c>
      <c r="C18" s="22"/>
      <c r="D18" s="35"/>
    </row>
    <row r="19" spans="2:4" ht="15" x14ac:dyDescent="0.25">
      <c r="B19" s="34">
        <v>1</v>
      </c>
      <c r="C19" s="22" t="s">
        <v>72</v>
      </c>
      <c r="D19" s="23">
        <v>0</v>
      </c>
    </row>
    <row r="20" spans="2:4" ht="15" x14ac:dyDescent="0.25">
      <c r="B20" s="34">
        <v>2</v>
      </c>
      <c r="C20" s="22" t="s">
        <v>73</v>
      </c>
      <c r="D20" s="23">
        <v>0</v>
      </c>
    </row>
    <row r="21" spans="2:4" ht="15" x14ac:dyDescent="0.25">
      <c r="B21" s="34">
        <v>3</v>
      </c>
      <c r="C21" s="22" t="s">
        <v>78</v>
      </c>
      <c r="D21" s="23">
        <v>0</v>
      </c>
    </row>
    <row r="22" spans="2:4" ht="15" x14ac:dyDescent="0.25">
      <c r="B22" s="34">
        <v>4</v>
      </c>
      <c r="C22" s="22" t="s">
        <v>79</v>
      </c>
      <c r="D22" s="23">
        <v>0</v>
      </c>
    </row>
    <row r="23" spans="2:4" ht="15" x14ac:dyDescent="0.25">
      <c r="B23" s="34">
        <v>5</v>
      </c>
      <c r="C23" s="22" t="s">
        <v>80</v>
      </c>
      <c r="D23" s="23">
        <v>0</v>
      </c>
    </row>
    <row r="24" spans="2:4" ht="15" x14ac:dyDescent="0.25">
      <c r="B24" s="34">
        <v>6</v>
      </c>
      <c r="C24" s="22" t="s">
        <v>81</v>
      </c>
      <c r="D24" s="23">
        <v>0</v>
      </c>
    </row>
    <row r="25" spans="2:4" ht="15" x14ac:dyDescent="0.25">
      <c r="B25" s="34">
        <v>7</v>
      </c>
      <c r="C25" s="22" t="s">
        <v>82</v>
      </c>
      <c r="D25" s="23">
        <v>0</v>
      </c>
    </row>
    <row r="26" spans="2:4" ht="15" x14ac:dyDescent="0.25">
      <c r="B26" s="34">
        <v>8</v>
      </c>
      <c r="C26" s="22" t="s">
        <v>83</v>
      </c>
      <c r="D26" s="23">
        <v>0</v>
      </c>
    </row>
    <row r="27" spans="2:4" ht="15" x14ac:dyDescent="0.25">
      <c r="B27" s="34">
        <v>9</v>
      </c>
      <c r="C27" s="22" t="s">
        <v>49</v>
      </c>
      <c r="D27" s="23">
        <v>135798.70028986008</v>
      </c>
    </row>
    <row r="28" spans="2:4" ht="15" x14ac:dyDescent="0.25">
      <c r="B28" s="25" t="s">
        <v>86</v>
      </c>
      <c r="C28" s="22"/>
      <c r="D28" s="27">
        <f>SUM(D19:D27)</f>
        <v>135798.70028986008</v>
      </c>
    </row>
    <row r="29" spans="2:4" ht="15" x14ac:dyDescent="0.25">
      <c r="B29" s="25"/>
      <c r="C29" s="22"/>
      <c r="D29" s="35"/>
    </row>
    <row r="30" spans="2:4" ht="15" x14ac:dyDescent="0.25">
      <c r="B30" s="25" t="s">
        <v>87</v>
      </c>
      <c r="C30" s="22"/>
      <c r="D30" s="35"/>
    </row>
    <row r="31" spans="2:4" ht="15" x14ac:dyDescent="0.25">
      <c r="B31" s="34">
        <v>1</v>
      </c>
      <c r="C31" s="22" t="s">
        <v>72</v>
      </c>
      <c r="D31" s="23">
        <v>0</v>
      </c>
    </row>
    <row r="32" spans="2:4" ht="15" x14ac:dyDescent="0.25">
      <c r="B32" s="34">
        <v>2</v>
      </c>
      <c r="C32" s="22" t="s">
        <v>73</v>
      </c>
      <c r="D32" s="23">
        <v>0</v>
      </c>
    </row>
    <row r="33" spans="2:4" ht="15" x14ac:dyDescent="0.25">
      <c r="B33" s="34">
        <v>3</v>
      </c>
      <c r="C33" s="22" t="s">
        <v>49</v>
      </c>
      <c r="D33" s="23">
        <v>0</v>
      </c>
    </row>
    <row r="34" spans="2:4" ht="15" x14ac:dyDescent="0.25">
      <c r="B34" s="25" t="s">
        <v>88</v>
      </c>
      <c r="C34" s="22"/>
      <c r="D34" s="23">
        <v>0</v>
      </c>
    </row>
    <row r="35" spans="2:4" ht="15" x14ac:dyDescent="0.25">
      <c r="B35" s="25"/>
      <c r="C35" s="22"/>
      <c r="D35" s="35"/>
    </row>
    <row r="36" spans="2:4" ht="15" x14ac:dyDescent="0.25">
      <c r="B36" s="25" t="s">
        <v>89</v>
      </c>
      <c r="C36" s="22"/>
      <c r="D36" s="35"/>
    </row>
    <row r="37" spans="2:4" ht="15" x14ac:dyDescent="0.25">
      <c r="B37" s="34">
        <v>1</v>
      </c>
      <c r="C37" s="22" t="s">
        <v>72</v>
      </c>
      <c r="D37" s="23">
        <v>0</v>
      </c>
    </row>
    <row r="38" spans="2:4" ht="15" x14ac:dyDescent="0.25">
      <c r="B38" s="34">
        <v>2</v>
      </c>
      <c r="C38" s="22" t="s">
        <v>73</v>
      </c>
      <c r="D38" s="23">
        <v>0</v>
      </c>
    </row>
    <row r="39" spans="2:4" ht="15" x14ac:dyDescent="0.25">
      <c r="B39" s="34">
        <v>3</v>
      </c>
      <c r="C39" s="22" t="s">
        <v>49</v>
      </c>
      <c r="D39" s="23">
        <v>0</v>
      </c>
    </row>
    <row r="40" spans="2:4" ht="15" x14ac:dyDescent="0.25">
      <c r="B40" s="25" t="s">
        <v>90</v>
      </c>
      <c r="C40" s="22"/>
      <c r="D40" s="23">
        <v>0</v>
      </c>
    </row>
    <row r="41" spans="2:4" ht="15" x14ac:dyDescent="0.25">
      <c r="B41" s="25"/>
      <c r="C41" s="22"/>
      <c r="D41" s="35"/>
    </row>
    <row r="42" spans="2:4" ht="32.25" customHeight="1" x14ac:dyDescent="0.25">
      <c r="B42" s="59" t="s">
        <v>91</v>
      </c>
      <c r="C42" s="60"/>
      <c r="D42" s="35"/>
    </row>
    <row r="43" spans="2:4" ht="15" x14ac:dyDescent="0.25">
      <c r="B43" s="34">
        <v>1</v>
      </c>
      <c r="C43" s="22" t="s">
        <v>92</v>
      </c>
      <c r="D43" s="23">
        <v>194.41198</v>
      </c>
    </row>
    <row r="44" spans="2:4" ht="15" x14ac:dyDescent="0.25">
      <c r="B44" s="34">
        <v>2</v>
      </c>
      <c r="C44" s="22" t="s">
        <v>93</v>
      </c>
      <c r="D44" s="23">
        <v>121.70124000000001</v>
      </c>
    </row>
    <row r="45" spans="2:4" ht="15" x14ac:dyDescent="0.25">
      <c r="B45" s="34">
        <v>3</v>
      </c>
      <c r="C45" s="22" t="s">
        <v>94</v>
      </c>
      <c r="D45" s="23">
        <v>65.787079999999989</v>
      </c>
    </row>
    <row r="46" spans="2:4" ht="15" x14ac:dyDescent="0.25">
      <c r="B46" s="34">
        <v>4</v>
      </c>
      <c r="C46" s="22" t="s">
        <v>95</v>
      </c>
      <c r="D46" s="23">
        <v>8.178840000000001</v>
      </c>
    </row>
    <row r="47" spans="2:4" ht="15" x14ac:dyDescent="0.25">
      <c r="B47" s="34">
        <v>5</v>
      </c>
      <c r="C47" s="22" t="s">
        <v>47</v>
      </c>
      <c r="D47" s="23">
        <v>0</v>
      </c>
    </row>
    <row r="48" spans="2:4" ht="15" x14ac:dyDescent="0.25">
      <c r="B48" s="34">
        <v>6</v>
      </c>
      <c r="C48" s="22" t="s">
        <v>47</v>
      </c>
      <c r="D48" s="23">
        <v>0</v>
      </c>
    </row>
    <row r="49" spans="2:6" ht="15" x14ac:dyDescent="0.25">
      <c r="B49" s="34">
        <v>7</v>
      </c>
      <c r="C49" s="22" t="s">
        <v>47</v>
      </c>
      <c r="D49" s="23">
        <v>0</v>
      </c>
    </row>
    <row r="50" spans="2:6" ht="15" x14ac:dyDescent="0.25">
      <c r="B50" s="34">
        <v>8</v>
      </c>
      <c r="C50" s="22" t="s">
        <v>47</v>
      </c>
      <c r="D50" s="23">
        <v>0</v>
      </c>
    </row>
    <row r="51" spans="2:6" ht="15" x14ac:dyDescent="0.25">
      <c r="B51" s="34">
        <v>9</v>
      </c>
      <c r="C51" s="22" t="s">
        <v>49</v>
      </c>
      <c r="D51" s="23">
        <v>6.0449999999981685E-2</v>
      </c>
    </row>
    <row r="52" spans="2:6" ht="15" x14ac:dyDescent="0.25">
      <c r="B52" s="25" t="s">
        <v>96</v>
      </c>
      <c r="C52" s="22"/>
      <c r="D52" s="23">
        <f>SUM(D43:D51)</f>
        <v>390.13959</v>
      </c>
    </row>
    <row r="53" spans="2:6" ht="15" x14ac:dyDescent="0.25">
      <c r="B53" s="25"/>
      <c r="C53" s="22"/>
      <c r="D53" s="35"/>
    </row>
    <row r="54" spans="2:6" ht="37.5" customHeight="1" x14ac:dyDescent="0.25">
      <c r="B54" s="61" t="s">
        <v>97</v>
      </c>
      <c r="C54" s="62"/>
      <c r="D54" s="35"/>
    </row>
    <row r="55" spans="2:6" ht="15" x14ac:dyDescent="0.25">
      <c r="B55" s="34">
        <v>1</v>
      </c>
      <c r="C55" s="22" t="s">
        <v>98</v>
      </c>
      <c r="D55" s="23">
        <v>3741.3164227901138</v>
      </c>
    </row>
    <row r="56" spans="2:6" ht="15" x14ac:dyDescent="0.25">
      <c r="B56" s="34">
        <v>2</v>
      </c>
      <c r="C56" s="22" t="s">
        <v>99</v>
      </c>
      <c r="D56" s="23">
        <v>2295.9171816345747</v>
      </c>
    </row>
    <row r="57" spans="2:6" ht="15" x14ac:dyDescent="0.25">
      <c r="B57" s="34">
        <v>3</v>
      </c>
      <c r="C57" s="22" t="s">
        <v>100</v>
      </c>
      <c r="D57" s="23">
        <v>2206.1370891335746</v>
      </c>
    </row>
    <row r="58" spans="2:6" ht="15" x14ac:dyDescent="0.25">
      <c r="B58" s="34">
        <v>4</v>
      </c>
      <c r="C58" s="22" t="s">
        <v>101</v>
      </c>
      <c r="D58" s="23">
        <v>1755.5220273715749</v>
      </c>
    </row>
    <row r="59" spans="2:6" ht="15" x14ac:dyDescent="0.25">
      <c r="B59" s="34">
        <v>5</v>
      </c>
      <c r="C59" s="22" t="s">
        <v>102</v>
      </c>
      <c r="D59" s="23">
        <v>1560.2938267349627</v>
      </c>
    </row>
    <row r="60" spans="2:6" ht="15" x14ac:dyDescent="0.25">
      <c r="B60" s="34">
        <v>6</v>
      </c>
      <c r="C60" s="22" t="s">
        <v>103</v>
      </c>
      <c r="D60" s="23">
        <v>1210.9491773912591</v>
      </c>
      <c r="F60" s="36"/>
    </row>
    <row r="61" spans="2:6" ht="15" x14ac:dyDescent="0.25">
      <c r="B61" s="34">
        <v>7</v>
      </c>
      <c r="C61" s="22" t="s">
        <v>47</v>
      </c>
      <c r="D61" s="23">
        <v>0</v>
      </c>
    </row>
    <row r="62" spans="2:6" ht="15" x14ac:dyDescent="0.25">
      <c r="B62" s="34">
        <v>8</v>
      </c>
      <c r="C62" s="22" t="s">
        <v>47</v>
      </c>
      <c r="D62" s="23">
        <v>0</v>
      </c>
    </row>
    <row r="63" spans="2:6" ht="15" x14ac:dyDescent="0.25">
      <c r="B63" s="34">
        <v>9</v>
      </c>
      <c r="C63" s="22" t="s">
        <v>49</v>
      </c>
      <c r="D63" s="23">
        <v>3115.3977983544514</v>
      </c>
    </row>
    <row r="64" spans="2:6" ht="15" x14ac:dyDescent="0.25">
      <c r="B64" s="25" t="s">
        <v>104</v>
      </c>
      <c r="C64" s="22"/>
      <c r="D64" s="23">
        <f>SUM(D55:D63)</f>
        <v>15885.533523410513</v>
      </c>
    </row>
    <row r="65" spans="2:4" ht="15" x14ac:dyDescent="0.25">
      <c r="B65" s="25"/>
      <c r="C65" s="22"/>
      <c r="D65" s="35"/>
    </row>
    <row r="66" spans="2:4" ht="46.5" customHeight="1" x14ac:dyDescent="0.25">
      <c r="B66" s="59" t="s">
        <v>105</v>
      </c>
      <c r="C66" s="60"/>
      <c r="D66" s="35"/>
    </row>
    <row r="67" spans="2:4" ht="15" x14ac:dyDescent="0.25">
      <c r="B67" s="25" t="s">
        <v>106</v>
      </c>
      <c r="C67" s="22"/>
      <c r="D67" s="35"/>
    </row>
    <row r="68" spans="2:4" ht="15" x14ac:dyDescent="0.25">
      <c r="B68" s="34">
        <v>1</v>
      </c>
      <c r="C68" s="22" t="s">
        <v>47</v>
      </c>
      <c r="D68" s="23">
        <v>0</v>
      </c>
    </row>
    <row r="69" spans="2:4" ht="15" x14ac:dyDescent="0.25">
      <c r="B69" s="34">
        <v>2</v>
      </c>
      <c r="C69" s="22" t="s">
        <v>47</v>
      </c>
      <c r="D69" s="23">
        <v>0</v>
      </c>
    </row>
    <row r="70" spans="2:4" ht="15" x14ac:dyDescent="0.25">
      <c r="B70" s="34">
        <v>3</v>
      </c>
      <c r="C70" s="22" t="s">
        <v>47</v>
      </c>
      <c r="D70" s="23">
        <v>0</v>
      </c>
    </row>
    <row r="71" spans="2:4" ht="15" x14ac:dyDescent="0.25">
      <c r="B71" s="34">
        <v>4</v>
      </c>
      <c r="C71" s="22" t="s">
        <v>47</v>
      </c>
      <c r="D71" s="23">
        <v>0</v>
      </c>
    </row>
    <row r="72" spans="2:4" ht="15" x14ac:dyDescent="0.25">
      <c r="B72" s="34">
        <v>5</v>
      </c>
      <c r="C72" s="22" t="s">
        <v>49</v>
      </c>
      <c r="D72" s="23">
        <v>0</v>
      </c>
    </row>
    <row r="73" spans="2:4" ht="15" x14ac:dyDescent="0.25">
      <c r="B73" s="25" t="s">
        <v>107</v>
      </c>
      <c r="C73" s="22"/>
      <c r="D73" s="23">
        <f>SUM(D68:D72)</f>
        <v>0</v>
      </c>
    </row>
    <row r="74" spans="2:4" ht="15" x14ac:dyDescent="0.25">
      <c r="B74" s="25"/>
      <c r="C74" s="22"/>
      <c r="D74" s="35"/>
    </row>
    <row r="75" spans="2:4" ht="42" customHeight="1" x14ac:dyDescent="0.25">
      <c r="B75" s="59" t="s">
        <v>108</v>
      </c>
      <c r="C75" s="60"/>
      <c r="D75" s="35"/>
    </row>
    <row r="76" spans="2:4" ht="15" x14ac:dyDescent="0.25">
      <c r="B76" s="34">
        <v>1</v>
      </c>
      <c r="C76" s="22" t="s">
        <v>109</v>
      </c>
      <c r="D76" s="23">
        <v>679.28521029199567</v>
      </c>
    </row>
    <row r="77" spans="2:4" ht="15" x14ac:dyDescent="0.25">
      <c r="B77" s="34">
        <v>2</v>
      </c>
      <c r="C77" s="22" t="s">
        <v>110</v>
      </c>
      <c r="D77" s="23">
        <v>529.65139934724505</v>
      </c>
    </row>
    <row r="78" spans="2:4" ht="15" x14ac:dyDescent="0.25">
      <c r="B78" s="34">
        <v>3</v>
      </c>
      <c r="C78" s="22" t="s">
        <v>111</v>
      </c>
      <c r="D78" s="23">
        <v>526.45734854545128</v>
      </c>
    </row>
    <row r="79" spans="2:4" ht="15" x14ac:dyDescent="0.25">
      <c r="B79" s="34">
        <v>4</v>
      </c>
      <c r="C79" s="22" t="s">
        <v>112</v>
      </c>
      <c r="D79" s="23">
        <v>442.2031347082484</v>
      </c>
    </row>
    <row r="80" spans="2:4" ht="15" x14ac:dyDescent="0.25">
      <c r="B80" s="34">
        <v>5</v>
      </c>
      <c r="C80" s="22" t="s">
        <v>113</v>
      </c>
      <c r="D80" s="23">
        <v>274.50289111013313</v>
      </c>
    </row>
    <row r="81" spans="2:4" ht="15" x14ac:dyDescent="0.25">
      <c r="B81" s="34">
        <v>6</v>
      </c>
      <c r="C81" s="22" t="s">
        <v>114</v>
      </c>
      <c r="D81" s="23">
        <v>241.14380347205292</v>
      </c>
    </row>
    <row r="82" spans="2:4" ht="15" x14ac:dyDescent="0.25">
      <c r="B82" s="34">
        <v>7</v>
      </c>
      <c r="C82" s="22" t="s">
        <v>47</v>
      </c>
      <c r="D82" s="23">
        <v>0</v>
      </c>
    </row>
    <row r="83" spans="2:4" ht="15" x14ac:dyDescent="0.25">
      <c r="B83" s="34">
        <v>8</v>
      </c>
      <c r="C83" s="22" t="s">
        <v>47</v>
      </c>
      <c r="D83" s="23">
        <v>0</v>
      </c>
    </row>
    <row r="84" spans="2:4" ht="15" x14ac:dyDescent="0.25">
      <c r="B84" s="34">
        <v>9</v>
      </c>
      <c r="C84" s="22" t="s">
        <v>49</v>
      </c>
      <c r="D84" s="23">
        <v>652.83261278219129</v>
      </c>
    </row>
    <row r="85" spans="2:4" ht="15" x14ac:dyDescent="0.25">
      <c r="B85" s="25" t="s">
        <v>115</v>
      </c>
      <c r="C85" s="22"/>
      <c r="D85" s="23">
        <f>SUM(D76:D84)</f>
        <v>3346.0764002573178</v>
      </c>
    </row>
    <row r="86" spans="2:4" ht="15" x14ac:dyDescent="0.25">
      <c r="B86" s="25"/>
      <c r="C86" s="22"/>
      <c r="D86" s="35"/>
    </row>
    <row r="87" spans="2:4" ht="15" x14ac:dyDescent="0.25">
      <c r="B87" s="25" t="s">
        <v>116</v>
      </c>
      <c r="C87" s="22"/>
      <c r="D87" s="35"/>
    </row>
    <row r="88" spans="2:4" ht="15" x14ac:dyDescent="0.25">
      <c r="B88" s="34">
        <v>1</v>
      </c>
      <c r="C88" s="22" t="s">
        <v>72</v>
      </c>
      <c r="D88" s="23">
        <v>1180.0637746391294</v>
      </c>
    </row>
    <row r="89" spans="2:4" ht="15" x14ac:dyDescent="0.25">
      <c r="B89" s="34">
        <v>2</v>
      </c>
      <c r="C89" s="22" t="s">
        <v>73</v>
      </c>
      <c r="D89" s="23">
        <v>855.78181192353952</v>
      </c>
    </row>
    <row r="90" spans="2:4" ht="15" x14ac:dyDescent="0.25">
      <c r="B90" s="34">
        <v>3</v>
      </c>
      <c r="C90" s="22" t="s">
        <v>78</v>
      </c>
      <c r="D90" s="23">
        <v>754.67223867033465</v>
      </c>
    </row>
    <row r="91" spans="2:4" ht="15" x14ac:dyDescent="0.25">
      <c r="B91" s="34">
        <v>4</v>
      </c>
      <c r="C91" s="22" t="s">
        <v>79</v>
      </c>
      <c r="D91" s="23">
        <v>636.06414554831645</v>
      </c>
    </row>
    <row r="92" spans="2:4" ht="15" x14ac:dyDescent="0.25">
      <c r="B92" s="34">
        <v>5</v>
      </c>
      <c r="C92" s="22" t="s">
        <v>80</v>
      </c>
      <c r="D92" s="23">
        <v>604.54720789461794</v>
      </c>
    </row>
    <row r="93" spans="2:4" ht="15" x14ac:dyDescent="0.25">
      <c r="B93" s="34">
        <v>6</v>
      </c>
      <c r="C93" s="22" t="s">
        <v>81</v>
      </c>
      <c r="D93" s="23">
        <v>592.36601001300653</v>
      </c>
    </row>
    <row r="94" spans="2:4" ht="15" x14ac:dyDescent="0.25">
      <c r="B94" s="34">
        <v>7</v>
      </c>
      <c r="C94" s="22" t="s">
        <v>82</v>
      </c>
      <c r="D94" s="23">
        <v>189.23191945894786</v>
      </c>
    </row>
    <row r="95" spans="2:4" ht="15" x14ac:dyDescent="0.25">
      <c r="B95" s="34">
        <v>8</v>
      </c>
      <c r="C95" s="22" t="s">
        <v>83</v>
      </c>
      <c r="D95" s="23">
        <v>0</v>
      </c>
    </row>
    <row r="96" spans="2:4" ht="15" x14ac:dyDescent="0.25">
      <c r="B96" s="34">
        <v>9</v>
      </c>
      <c r="C96" s="22" t="s">
        <v>49</v>
      </c>
      <c r="D96" s="23">
        <v>40.124676275000013</v>
      </c>
    </row>
    <row r="97" spans="2:4" ht="15" x14ac:dyDescent="0.25">
      <c r="B97" s="25" t="s">
        <v>117</v>
      </c>
      <c r="C97" s="22"/>
      <c r="D97" s="23">
        <f>SUM(D88:D96)</f>
        <v>4852.8517844228918</v>
      </c>
    </row>
    <row r="98" spans="2:4" ht="15" x14ac:dyDescent="0.25">
      <c r="B98" s="25"/>
      <c r="C98" s="22"/>
      <c r="D98" s="35"/>
    </row>
    <row r="99" spans="2:4" ht="15" x14ac:dyDescent="0.25">
      <c r="B99" s="25" t="s">
        <v>118</v>
      </c>
      <c r="C99" s="22"/>
      <c r="D99" s="27">
        <f>D16+D28+D34+D40+D52+D64+D85+D73+D97</f>
        <v>171779.65158082219</v>
      </c>
    </row>
    <row r="100" spans="2:4" ht="15" x14ac:dyDescent="0.25">
      <c r="B100" s="25"/>
      <c r="C100" s="22"/>
      <c r="D100" s="35"/>
    </row>
    <row r="101" spans="2:4" ht="15" x14ac:dyDescent="0.25">
      <c r="B101" s="25" t="s">
        <v>119</v>
      </c>
      <c r="C101" s="22"/>
      <c r="D101" s="35"/>
    </row>
    <row r="102" spans="2:4" ht="15" x14ac:dyDescent="0.25">
      <c r="B102" s="34">
        <v>1</v>
      </c>
      <c r="C102" s="22" t="s">
        <v>72</v>
      </c>
      <c r="D102" s="23">
        <v>0</v>
      </c>
    </row>
    <row r="103" spans="2:4" ht="15" x14ac:dyDescent="0.25">
      <c r="B103" s="34">
        <v>2</v>
      </c>
      <c r="C103" s="22" t="s">
        <v>73</v>
      </c>
      <c r="D103" s="23">
        <v>0</v>
      </c>
    </row>
    <row r="104" spans="2:4" ht="15" x14ac:dyDescent="0.25">
      <c r="B104" s="34">
        <v>3</v>
      </c>
      <c r="C104" s="22" t="s">
        <v>78</v>
      </c>
      <c r="D104" s="23">
        <v>0</v>
      </c>
    </row>
    <row r="105" spans="2:4" ht="15" x14ac:dyDescent="0.25">
      <c r="B105" s="34">
        <v>4</v>
      </c>
      <c r="C105" s="22" t="s">
        <v>79</v>
      </c>
      <c r="D105" s="23">
        <v>0</v>
      </c>
    </row>
    <row r="106" spans="2:4" ht="15" x14ac:dyDescent="0.25">
      <c r="B106" s="34">
        <v>5</v>
      </c>
      <c r="C106" s="22" t="s">
        <v>49</v>
      </c>
      <c r="D106" s="23">
        <v>61343.57590278866</v>
      </c>
    </row>
    <row r="107" spans="2:4" ht="15" x14ac:dyDescent="0.25">
      <c r="B107" s="25" t="s">
        <v>120</v>
      </c>
      <c r="C107" s="22"/>
      <c r="D107" s="27">
        <f>SUM(D102:D106)</f>
        <v>61343.57590278866</v>
      </c>
    </row>
    <row r="108" spans="2:4" ht="15" x14ac:dyDescent="0.25">
      <c r="B108" s="25"/>
      <c r="C108" s="22"/>
      <c r="D108" s="35"/>
    </row>
    <row r="109" spans="2:4" ht="15.75" thickBot="1" x14ac:dyDescent="0.3">
      <c r="B109" s="37" t="s">
        <v>121</v>
      </c>
      <c r="C109" s="38"/>
      <c r="D109" s="39">
        <v>98347027.35800001</v>
      </c>
    </row>
  </sheetData>
  <mergeCells count="4">
    <mergeCell ref="B75:C75"/>
    <mergeCell ref="B66:C66"/>
    <mergeCell ref="B42:C42"/>
    <mergeCell ref="B54:C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A145-FC58-4883-A2C6-FDFADABFB65B}">
  <sheetPr>
    <pageSetUpPr fitToPage="1"/>
  </sheetPr>
  <dimension ref="A1:E64"/>
  <sheetViews>
    <sheetView rightToLeft="1" workbookViewId="0">
      <pane ySplit="4" topLeftCell="A5" activePane="bottomLeft" state="frozen"/>
      <selection pane="bottomLeft" activeCell="C10" sqref="C10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  <col min="5" max="5" width="11.125" customWidth="1"/>
    <col min="6" max="6" width="10.7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125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8562.2963485192031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8562.2963485192031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213.82607478215172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213.82607478215172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5768.8008351793433</v>
      </c>
      <c r="E15" s="1"/>
    </row>
    <row r="16" spans="1:5" x14ac:dyDescent="0.2">
      <c r="A16" s="1"/>
      <c r="B16" s="9"/>
      <c r="C16" s="45" t="s">
        <v>10</v>
      </c>
      <c r="D16" s="50">
        <v>566.01471390777874</v>
      </c>
      <c r="E16" s="1"/>
    </row>
    <row r="17" spans="1:5" x14ac:dyDescent="0.2">
      <c r="A17" s="1"/>
      <c r="B17" s="9"/>
      <c r="C17" s="45" t="s">
        <v>11</v>
      </c>
      <c r="D17" s="50">
        <v>5202.7861212715643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25523.166455732644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391.73924740935144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40459.82896162269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61327019.41329544</v>
      </c>
      <c r="E27" s="1"/>
    </row>
    <row r="28" spans="1:5" x14ac:dyDescent="0.2">
      <c r="A28" s="1"/>
      <c r="B28" s="9"/>
      <c r="C28" s="45" t="s">
        <v>17</v>
      </c>
      <c r="D28" s="50">
        <v>62552166.826590881</v>
      </c>
      <c r="E28" s="1"/>
    </row>
    <row r="29" spans="1:5" ht="25.5" x14ac:dyDescent="0.2">
      <c r="A29" s="1"/>
      <c r="B29" s="9"/>
      <c r="C29" s="45" t="s">
        <v>18</v>
      </c>
      <c r="D29" s="50">
        <v>60101872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6.5973904077997912E-4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49409.3461357048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126601.20507989902</v>
      </c>
      <c r="E36" s="1"/>
    </row>
    <row r="37" spans="1:5" x14ac:dyDescent="0.2">
      <c r="A37" s="1"/>
      <c r="B37" s="9"/>
      <c r="C37" s="45" t="s">
        <v>23</v>
      </c>
      <c r="D37" s="50">
        <v>8771.6118810833959</v>
      </c>
      <c r="E37" s="1"/>
    </row>
    <row r="38" spans="1:5" x14ac:dyDescent="0.2">
      <c r="A38" s="1"/>
      <c r="B38" s="9"/>
      <c r="C38" s="45" t="s">
        <v>24</v>
      </c>
      <c r="D38" s="50">
        <v>103201.83561777501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8972.9688415220753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1889.232133514809</v>
      </c>
      <c r="E44" s="1"/>
    </row>
    <row r="45" spans="1:5" x14ac:dyDescent="0.2">
      <c r="A45" s="1"/>
      <c r="B45" s="9"/>
      <c r="C45" s="45" t="s">
        <v>31</v>
      </c>
      <c r="D45" s="50">
        <v>3765.5566060037263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2.1064436242501567E-3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2.5000000000000001E-3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3.9355637574984333E-4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2.1064436242501567E-3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167061.03404152172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2.7241016380669496E-3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2.5000000000000001E-3</v>
      </c>
      <c r="E63" s="1"/>
    </row>
    <row r="64" spans="1:5" ht="15" thickBot="1" x14ac:dyDescent="0.25">
      <c r="A64" s="1"/>
      <c r="B64" s="12" t="s">
        <v>43</v>
      </c>
      <c r="C64" s="46"/>
      <c r="D64" s="13">
        <v>3.1597390407799792E-3</v>
      </c>
      <c r="E64" s="1"/>
    </row>
  </sheetData>
  <mergeCells count="2">
    <mergeCell ref="B51:C51"/>
    <mergeCell ref="B63:C63"/>
  </mergeCells>
  <conditionalFormatting sqref="D51">
    <cfRule type="cellIs" dxfId="17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4508-9869-48D9-AC78-A83139BA27CF}">
  <sheetPr>
    <pageSetUpPr fitToPage="1"/>
  </sheetPr>
  <dimension ref="A1:E64"/>
  <sheetViews>
    <sheetView rightToLeft="1" workbookViewId="0">
      <pane ySplit="4" topLeftCell="A5" activePane="bottomLeft" state="frozen"/>
      <selection pane="bottomLeft" activeCell="C9" sqref="C9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126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338.257967333115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338.257967333115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0.26640823236846989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0.26640823236846989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440.59052000000003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779.11489556548349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1731709.483245</v>
      </c>
      <c r="E27" s="1"/>
    </row>
    <row r="28" spans="1:5" x14ac:dyDescent="0.2">
      <c r="A28" s="1"/>
      <c r="B28" s="9"/>
      <c r="C28" s="45" t="s">
        <v>17</v>
      </c>
      <c r="D28" s="50">
        <v>1931396.96649</v>
      </c>
      <c r="E28" s="1"/>
    </row>
    <row r="29" spans="1:5" ht="25.5" x14ac:dyDescent="0.2">
      <c r="A29" s="1"/>
      <c r="B29" s="9"/>
      <c r="C29" s="45" t="s">
        <v>18</v>
      </c>
      <c r="D29" s="50">
        <v>1532022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4.4991085577791189E-4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606.07997000000012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606.07997000000012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3.9560787638819815E-4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9.7499999999999996E-4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5.7939212361180176E-4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3.9560787638819815E-4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1385.1948655654837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7.9990025981136706E-4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8.0000000000000004E-4</v>
      </c>
      <c r="E63" s="1"/>
    </row>
    <row r="64" spans="1:5" ht="15" thickBot="1" x14ac:dyDescent="0.25">
      <c r="A64" s="1"/>
      <c r="B64" s="12" t="s">
        <v>43</v>
      </c>
      <c r="C64" s="46"/>
      <c r="D64" s="13">
        <v>1.249910855777912E-3</v>
      </c>
      <c r="E64" s="1"/>
    </row>
  </sheetData>
  <mergeCells count="2">
    <mergeCell ref="B51:C51"/>
    <mergeCell ref="B63:C63"/>
  </mergeCells>
  <conditionalFormatting sqref="D51">
    <cfRule type="cellIs" dxfId="16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E45D-D198-4E09-B66E-A248D6377FDE}">
  <sheetPr>
    <pageSetUpPr fitToPage="1"/>
  </sheetPr>
  <dimension ref="A1:E64"/>
  <sheetViews>
    <sheetView rightToLeft="1" workbookViewId="0">
      <pane ySplit="4" topLeftCell="A5" activePane="bottomLeft" state="frozen"/>
      <selection pane="bottomLeft" activeCell="C17" sqref="C17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127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744.52263684295849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744.52263684295849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10.569210660056997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10.569210660056997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2.2768567906809625</v>
      </c>
      <c r="E15" s="1"/>
    </row>
    <row r="16" spans="1:5" x14ac:dyDescent="0.2">
      <c r="A16" s="1"/>
      <c r="B16" s="9"/>
      <c r="C16" s="45" t="s">
        <v>10</v>
      </c>
      <c r="D16" s="50">
        <v>2.2768567906809625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1215.0502052617837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7.4784746014598724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1979.89738415694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3404190.870287878</v>
      </c>
      <c r="E27" s="1"/>
    </row>
    <row r="28" spans="1:5" x14ac:dyDescent="0.2">
      <c r="A28" s="1"/>
      <c r="B28" s="9"/>
      <c r="C28" s="45" t="s">
        <v>17</v>
      </c>
      <c r="D28" s="50">
        <v>3790394.7405757559</v>
      </c>
      <c r="E28" s="1"/>
    </row>
    <row r="29" spans="1:5" ht="25.5" x14ac:dyDescent="0.2">
      <c r="A29" s="1"/>
      <c r="B29" s="9"/>
      <c r="C29" s="45" t="s">
        <v>18</v>
      </c>
      <c r="D29" s="50">
        <v>3017987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5.8160586747285073E-4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-6.150822523389138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1213.4135157370099</v>
      </c>
      <c r="E36" s="1"/>
    </row>
    <row r="37" spans="1:5" x14ac:dyDescent="0.2">
      <c r="A37" s="1"/>
      <c r="B37" s="9"/>
      <c r="C37" s="45" t="s">
        <v>23</v>
      </c>
      <c r="D37" s="50">
        <v>30.859419044684422</v>
      </c>
      <c r="E37" s="1"/>
    </row>
    <row r="38" spans="1:5" x14ac:dyDescent="0.2">
      <c r="A38" s="1"/>
      <c r="B38" s="9"/>
      <c r="C38" s="45" t="s">
        <v>24</v>
      </c>
      <c r="D38" s="50">
        <v>124.50316413116488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58.937600000000003</v>
      </c>
      <c r="E41" s="1"/>
    </row>
    <row r="42" spans="1:5" ht="25.5" x14ac:dyDescent="0.2">
      <c r="A42" s="1"/>
      <c r="B42" s="9"/>
      <c r="C42" s="45" t="s">
        <v>28</v>
      </c>
      <c r="D42" s="50">
        <v>890.85285925645337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89.414532740940345</v>
      </c>
      <c r="E44" s="1"/>
    </row>
    <row r="45" spans="1:5" x14ac:dyDescent="0.2">
      <c r="A45" s="1"/>
      <c r="B45" s="9"/>
      <c r="C45" s="45" t="s">
        <v>31</v>
      </c>
      <c r="D45" s="50">
        <v>18.845940563766884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4.0206055086950668E-4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1E-3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5.9793944913049334E-4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4.0206055086950668E-4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3193.3108998939497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9.3805283592218345E-4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8.0000000000000004E-4</v>
      </c>
      <c r="E63" s="1"/>
    </row>
    <row r="64" spans="1:5" ht="15" thickBot="1" x14ac:dyDescent="0.25">
      <c r="A64" s="1"/>
      <c r="B64" s="12" t="s">
        <v>43</v>
      </c>
      <c r="C64" s="46"/>
      <c r="D64" s="13">
        <v>1.3816058674728507E-3</v>
      </c>
      <c r="E64" s="1"/>
    </row>
  </sheetData>
  <mergeCells count="2">
    <mergeCell ref="B51:C51"/>
    <mergeCell ref="B63:C63"/>
  </mergeCells>
  <conditionalFormatting sqref="D51">
    <cfRule type="cellIs" dxfId="15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A782-A838-4A8A-A377-9FDD79CA7979}">
  <sheetPr>
    <pageSetUpPr fitToPage="1"/>
  </sheetPr>
  <dimension ref="A1:E64"/>
  <sheetViews>
    <sheetView rightToLeft="1" zoomScaleNormal="100" workbookViewId="0">
      <pane ySplit="4" topLeftCell="A5" activePane="bottomLeft" state="frozen"/>
      <selection pane="bottomLeft" activeCell="C16" sqref="C16"/>
    </sheetView>
  </sheetViews>
  <sheetFormatPr defaultRowHeight="14.25" x14ac:dyDescent="0.2"/>
  <cols>
    <col min="1" max="1" width="4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128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32.890194912521054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32.890194912521054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1.1396728423586997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1.1396728423586997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6.7795152170895143</v>
      </c>
      <c r="E15" s="1"/>
    </row>
    <row r="16" spans="1:5" x14ac:dyDescent="0.2">
      <c r="A16" s="1"/>
      <c r="B16" s="9"/>
      <c r="C16" s="45" t="s">
        <v>10</v>
      </c>
      <c r="D16" s="50">
        <v>6.7795152170895143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2.8686950815997698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43.678078053569038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259992.13087644975</v>
      </c>
      <c r="E27" s="1"/>
    </row>
    <row r="28" spans="1:5" x14ac:dyDescent="0.2">
      <c r="A28" s="1"/>
      <c r="B28" s="9"/>
      <c r="C28" s="45" t="s">
        <v>17</v>
      </c>
      <c r="D28" s="50">
        <v>260796.2617528995</v>
      </c>
      <c r="E28" s="1"/>
    </row>
    <row r="29" spans="1:5" ht="25.5" x14ac:dyDescent="0.2">
      <c r="A29" s="1"/>
      <c r="B29" s="9"/>
      <c r="C29" s="45" t="s">
        <v>18</v>
      </c>
      <c r="D29" s="50">
        <v>259188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1.6799769249295162E-4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5.2044343642377378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19.821470205075865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7.6635180401293361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2.2619447017652505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9.8960074631812791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7.6475261991588596E-5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7.5000000000000002E-4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6.7352473800841143E-4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7.6475261991588596E-5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63.499548258644907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2.4423642378938146E-4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8.0000000000000004E-4</v>
      </c>
      <c r="E63" s="1"/>
    </row>
    <row r="64" spans="1:5" ht="15" thickBot="1" x14ac:dyDescent="0.25">
      <c r="A64" s="1"/>
      <c r="B64" s="12" t="s">
        <v>43</v>
      </c>
      <c r="C64" s="46"/>
      <c r="D64" s="13">
        <v>9.6799769249295161E-4</v>
      </c>
      <c r="E64" s="1"/>
    </row>
  </sheetData>
  <mergeCells count="2">
    <mergeCell ref="B51:C51"/>
    <mergeCell ref="B63:C63"/>
  </mergeCells>
  <conditionalFormatting sqref="D51">
    <cfRule type="cellIs" dxfId="14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280B-F6C1-4D3A-B1F2-FD897C64119F}">
  <sheetPr>
    <pageSetUpPr fitToPage="1"/>
  </sheetPr>
  <dimension ref="A1:E64"/>
  <sheetViews>
    <sheetView rightToLeft="1" workbookViewId="0">
      <pane ySplit="4" topLeftCell="A5" activePane="bottomLeft" state="frozen"/>
      <selection pane="bottomLeft" activeCell="C11" sqref="C11"/>
    </sheetView>
  </sheetViews>
  <sheetFormatPr defaultRowHeight="14.25" x14ac:dyDescent="0.2"/>
  <cols>
    <col min="1" max="1" width="3.75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129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37.040468541044604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37.040468541044604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0.16385041740284001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0.16385041740284001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0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37.204318958447445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264258</v>
      </c>
      <c r="E27" s="1"/>
    </row>
    <row r="28" spans="1:5" x14ac:dyDescent="0.2">
      <c r="A28" s="1"/>
      <c r="B28" s="9"/>
      <c r="C28" s="45" t="s">
        <v>17</v>
      </c>
      <c r="D28" s="50">
        <v>281105</v>
      </c>
      <c r="E28" s="1"/>
    </row>
    <row r="29" spans="1:5" ht="25.5" x14ac:dyDescent="0.2">
      <c r="A29" s="1"/>
      <c r="B29" s="9"/>
      <c r="C29" s="45" t="s">
        <v>18</v>
      </c>
      <c r="D29" s="50">
        <v>247411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1.4078786246186472E-4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0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0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0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2.0000000000000001E-4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2.0000000000000001E-4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0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37.204318958447445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1.4078786246186472E-4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2.0000000000000001E-4</v>
      </c>
      <c r="E63" s="1"/>
    </row>
    <row r="64" spans="1:5" ht="15" thickBot="1" x14ac:dyDescent="0.25">
      <c r="A64" s="1"/>
      <c r="B64" s="12" t="s">
        <v>43</v>
      </c>
      <c r="C64" s="46"/>
      <c r="D64" s="13">
        <v>3.4078786246186473E-4</v>
      </c>
      <c r="E64" s="1"/>
    </row>
  </sheetData>
  <mergeCells count="2">
    <mergeCell ref="B51:C51"/>
    <mergeCell ref="B63:C63"/>
  </mergeCells>
  <conditionalFormatting sqref="D51">
    <cfRule type="cellIs" dxfId="13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1632-249F-40C3-A8F1-59C18807A08F}">
  <dimension ref="A1:E64"/>
  <sheetViews>
    <sheetView rightToLeft="1" workbookViewId="0">
      <pane ySplit="4" topLeftCell="A5" activePane="bottomLeft" state="frozen"/>
      <selection pane="bottomLeft" activeCell="C13" sqref="C13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47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130</v>
      </c>
      <c r="C3" s="41"/>
      <c r="D3" s="4"/>
      <c r="E3" s="1"/>
    </row>
    <row r="4" spans="1:5" x14ac:dyDescent="0.2">
      <c r="A4" s="1"/>
      <c r="B4" s="5" t="s">
        <v>0</v>
      </c>
      <c r="C4" s="42"/>
      <c r="D4" s="48">
        <v>45291</v>
      </c>
      <c r="E4" s="1"/>
    </row>
    <row r="5" spans="1:5" x14ac:dyDescent="0.2">
      <c r="A5" s="1"/>
      <c r="B5" s="5"/>
      <c r="C5" s="43"/>
      <c r="D5" s="6"/>
      <c r="E5" s="1"/>
    </row>
    <row r="6" spans="1:5" ht="14.25" customHeight="1" x14ac:dyDescent="0.2">
      <c r="A6" s="1"/>
      <c r="B6" s="5" t="s">
        <v>1</v>
      </c>
      <c r="C6" s="43"/>
      <c r="D6" s="49" t="s">
        <v>2</v>
      </c>
      <c r="E6" s="1"/>
    </row>
    <row r="7" spans="1:5" x14ac:dyDescent="0.2">
      <c r="A7" s="1"/>
      <c r="B7" s="7" t="s">
        <v>3</v>
      </c>
      <c r="C7" s="44"/>
      <c r="D7" s="50">
        <v>906.48680711227564</v>
      </c>
      <c r="E7" s="1"/>
    </row>
    <row r="8" spans="1:5" x14ac:dyDescent="0.2">
      <c r="A8" s="1"/>
      <c r="B8" s="9"/>
      <c r="C8" s="45" t="s">
        <v>4</v>
      </c>
      <c r="D8" s="50">
        <v>0</v>
      </c>
      <c r="E8" s="1"/>
    </row>
    <row r="9" spans="1:5" x14ac:dyDescent="0.2">
      <c r="A9" s="1"/>
      <c r="B9" s="9"/>
      <c r="C9" s="45" t="s">
        <v>5</v>
      </c>
      <c r="D9" s="50">
        <v>906.48680711227564</v>
      </c>
      <c r="E9" s="1"/>
    </row>
    <row r="10" spans="1:5" x14ac:dyDescent="0.2">
      <c r="A10" s="1"/>
      <c r="B10" s="5"/>
      <c r="C10" s="43"/>
      <c r="D10" s="51"/>
      <c r="E10" s="1"/>
    </row>
    <row r="11" spans="1:5" x14ac:dyDescent="0.2">
      <c r="A11" s="1"/>
      <c r="B11" s="9" t="s">
        <v>6</v>
      </c>
      <c r="C11" s="45"/>
      <c r="D11" s="50">
        <v>0.52651246072466051</v>
      </c>
      <c r="E11" s="1"/>
    </row>
    <row r="12" spans="1:5" x14ac:dyDescent="0.2">
      <c r="A12" s="1"/>
      <c r="B12" s="9"/>
      <c r="C12" s="45" t="s">
        <v>7</v>
      </c>
      <c r="D12" s="50">
        <v>0</v>
      </c>
      <c r="E12" s="1"/>
    </row>
    <row r="13" spans="1:5" x14ac:dyDescent="0.2">
      <c r="A13" s="1"/>
      <c r="B13" s="9"/>
      <c r="C13" s="45" t="s">
        <v>8</v>
      </c>
      <c r="D13" s="50">
        <v>0.52651246072466051</v>
      </c>
      <c r="E13" s="1"/>
    </row>
    <row r="14" spans="1:5" x14ac:dyDescent="0.2">
      <c r="A14" s="1"/>
      <c r="B14" s="5"/>
      <c r="C14" s="43"/>
      <c r="D14" s="51"/>
      <c r="E14" s="1"/>
    </row>
    <row r="15" spans="1:5" x14ac:dyDescent="0.2">
      <c r="A15" s="1"/>
      <c r="B15" s="9" t="s">
        <v>9</v>
      </c>
      <c r="C15" s="45"/>
      <c r="D15" s="50">
        <v>0</v>
      </c>
      <c r="E15" s="1"/>
    </row>
    <row r="16" spans="1:5" x14ac:dyDescent="0.2">
      <c r="A16" s="1"/>
      <c r="B16" s="9"/>
      <c r="C16" s="45" t="s">
        <v>10</v>
      </c>
      <c r="D16" s="50">
        <v>0</v>
      </c>
      <c r="E16" s="1"/>
    </row>
    <row r="17" spans="1:5" x14ac:dyDescent="0.2">
      <c r="A17" s="1"/>
      <c r="B17" s="9"/>
      <c r="C17" s="45" t="s">
        <v>11</v>
      </c>
      <c r="D17" s="50">
        <v>0</v>
      </c>
      <c r="E17" s="1"/>
    </row>
    <row r="18" spans="1:5" x14ac:dyDescent="0.2">
      <c r="A18" s="1"/>
      <c r="B18" s="5"/>
      <c r="C18" s="43"/>
      <c r="D18" s="51"/>
      <c r="E18" s="1"/>
    </row>
    <row r="19" spans="1:5" x14ac:dyDescent="0.2">
      <c r="A19" s="1"/>
      <c r="B19" s="9" t="s">
        <v>12</v>
      </c>
      <c r="C19" s="45"/>
      <c r="D19" s="50">
        <v>0</v>
      </c>
      <c r="E19" s="1"/>
    </row>
    <row r="20" spans="1:5" x14ac:dyDescent="0.2">
      <c r="A20" s="1"/>
      <c r="B20" s="5"/>
      <c r="C20" s="43"/>
      <c r="D20" s="51"/>
      <c r="E20" s="1"/>
    </row>
    <row r="21" spans="1:5" x14ac:dyDescent="0.2">
      <c r="A21" s="1"/>
      <c r="B21" s="9" t="s">
        <v>13</v>
      </c>
      <c r="C21" s="45"/>
      <c r="D21" s="50">
        <v>0</v>
      </c>
      <c r="E21" s="1"/>
    </row>
    <row r="22" spans="1:5" x14ac:dyDescent="0.2">
      <c r="A22" s="1"/>
      <c r="B22" s="5"/>
      <c r="C22" s="43"/>
      <c r="D22" s="51"/>
      <c r="E22" s="1"/>
    </row>
    <row r="23" spans="1:5" x14ac:dyDescent="0.2">
      <c r="A23" s="1"/>
      <c r="B23" s="9" t="s">
        <v>14</v>
      </c>
      <c r="C23" s="45"/>
      <c r="D23" s="52">
        <v>0</v>
      </c>
      <c r="E23" s="1"/>
    </row>
    <row r="24" spans="1:5" x14ac:dyDescent="0.2">
      <c r="A24" s="1"/>
      <c r="B24" s="5"/>
      <c r="C24" s="43"/>
      <c r="D24" s="51"/>
      <c r="E24" s="1"/>
    </row>
    <row r="25" spans="1:5" x14ac:dyDescent="0.2">
      <c r="A25" s="1"/>
      <c r="B25" s="9" t="s">
        <v>15</v>
      </c>
      <c r="C25" s="45"/>
      <c r="D25" s="52">
        <v>907.01331957300033</v>
      </c>
      <c r="E25" s="1"/>
    </row>
    <row r="26" spans="1:5" x14ac:dyDescent="0.2">
      <c r="A26" s="1"/>
      <c r="B26" s="5"/>
      <c r="C26" s="43"/>
      <c r="D26" s="51"/>
      <c r="E26" s="1"/>
    </row>
    <row r="27" spans="1:5" x14ac:dyDescent="0.2">
      <c r="A27" s="1"/>
      <c r="B27" s="9" t="s">
        <v>16</v>
      </c>
      <c r="C27" s="45"/>
      <c r="D27" s="50">
        <v>2664648.4922531303</v>
      </c>
      <c r="E27" s="1"/>
    </row>
    <row r="28" spans="1:5" x14ac:dyDescent="0.2">
      <c r="A28" s="1"/>
      <c r="B28" s="9"/>
      <c r="C28" s="45" t="s">
        <v>17</v>
      </c>
      <c r="D28" s="50">
        <v>4327389.9845062606</v>
      </c>
      <c r="E28" s="1"/>
    </row>
    <row r="29" spans="1:5" ht="25.5" x14ac:dyDescent="0.2">
      <c r="A29" s="1"/>
      <c r="B29" s="9"/>
      <c r="C29" s="45" t="s">
        <v>18</v>
      </c>
      <c r="D29" s="50">
        <v>1001907</v>
      </c>
      <c r="E29" s="1"/>
    </row>
    <row r="30" spans="1:5" x14ac:dyDescent="0.2">
      <c r="A30" s="1"/>
      <c r="B30" s="5"/>
      <c r="C30" s="43"/>
      <c r="D30" s="6"/>
      <c r="E30" s="1"/>
    </row>
    <row r="31" spans="1:5" x14ac:dyDescent="0.2">
      <c r="A31" s="1"/>
      <c r="B31" s="9" t="s">
        <v>19</v>
      </c>
      <c r="C31" s="45"/>
      <c r="D31" s="10">
        <v>3.4038760542335651E-4</v>
      </c>
      <c r="E31" s="1"/>
    </row>
    <row r="32" spans="1:5" x14ac:dyDescent="0.2">
      <c r="A32" s="1"/>
      <c r="B32" s="5"/>
      <c r="C32" s="43"/>
      <c r="D32" s="6"/>
      <c r="E32" s="1"/>
    </row>
    <row r="33" spans="1:5" x14ac:dyDescent="0.2">
      <c r="A33" s="1"/>
      <c r="B33" s="5" t="s">
        <v>20</v>
      </c>
      <c r="C33" s="43"/>
      <c r="D33" s="6"/>
      <c r="E33" s="1"/>
    </row>
    <row r="34" spans="1:5" x14ac:dyDescent="0.2">
      <c r="A34" s="1"/>
      <c r="B34" s="9" t="s">
        <v>21</v>
      </c>
      <c r="C34" s="45"/>
      <c r="D34" s="50">
        <v>0</v>
      </c>
      <c r="E34" s="1"/>
    </row>
    <row r="35" spans="1:5" x14ac:dyDescent="0.2">
      <c r="A35" s="1"/>
      <c r="B35" s="5"/>
      <c r="C35" s="43"/>
      <c r="D35" s="6"/>
      <c r="E35" s="1"/>
    </row>
    <row r="36" spans="1:5" x14ac:dyDescent="0.2">
      <c r="A36" s="1"/>
      <c r="B36" s="9" t="s">
        <v>22</v>
      </c>
      <c r="C36" s="45"/>
      <c r="D36" s="50">
        <v>479.84531920530259</v>
      </c>
      <c r="E36" s="1"/>
    </row>
    <row r="37" spans="1:5" x14ac:dyDescent="0.2">
      <c r="A37" s="1"/>
      <c r="B37" s="9"/>
      <c r="C37" s="45" t="s">
        <v>23</v>
      </c>
      <c r="D37" s="50">
        <v>0</v>
      </c>
      <c r="E37" s="1"/>
    </row>
    <row r="38" spans="1:5" x14ac:dyDescent="0.2">
      <c r="A38" s="1"/>
      <c r="B38" s="9"/>
      <c r="C38" s="45" t="s">
        <v>24</v>
      </c>
      <c r="D38" s="50">
        <v>0</v>
      </c>
      <c r="E38" s="1"/>
    </row>
    <row r="39" spans="1:5" x14ac:dyDescent="0.2">
      <c r="A39" s="1"/>
      <c r="B39" s="9"/>
      <c r="C39" s="45" t="s">
        <v>25</v>
      </c>
      <c r="D39" s="50">
        <v>0</v>
      </c>
      <c r="E39" s="1"/>
    </row>
    <row r="40" spans="1:5" x14ac:dyDescent="0.2">
      <c r="A40" s="1"/>
      <c r="B40" s="9"/>
      <c r="C40" s="45" t="s">
        <v>26</v>
      </c>
      <c r="D40" s="50">
        <v>0</v>
      </c>
      <c r="E40" s="1"/>
    </row>
    <row r="41" spans="1:5" ht="25.5" x14ac:dyDescent="0.2">
      <c r="A41" s="1"/>
      <c r="B41" s="9"/>
      <c r="C41" s="45" t="s">
        <v>27</v>
      </c>
      <c r="D41" s="50">
        <v>0</v>
      </c>
      <c r="E41" s="1"/>
    </row>
    <row r="42" spans="1:5" ht="25.5" x14ac:dyDescent="0.2">
      <c r="A42" s="1"/>
      <c r="B42" s="9"/>
      <c r="C42" s="45" t="s">
        <v>28</v>
      </c>
      <c r="D42" s="50">
        <v>479.84531920530259</v>
      </c>
      <c r="E42" s="1"/>
    </row>
    <row r="43" spans="1:5" ht="25.5" x14ac:dyDescent="0.2">
      <c r="A43" s="1"/>
      <c r="B43" s="9"/>
      <c r="C43" s="45" t="s">
        <v>29</v>
      </c>
      <c r="D43" s="50">
        <v>0</v>
      </c>
      <c r="E43" s="1"/>
    </row>
    <row r="44" spans="1:5" ht="25.5" x14ac:dyDescent="0.2">
      <c r="A44" s="1"/>
      <c r="B44" s="9"/>
      <c r="C44" s="45" t="s">
        <v>30</v>
      </c>
      <c r="D44" s="50">
        <v>0</v>
      </c>
      <c r="E44" s="1"/>
    </row>
    <row r="45" spans="1:5" x14ac:dyDescent="0.2">
      <c r="A45" s="1"/>
      <c r="B45" s="9"/>
      <c r="C45" s="45" t="s">
        <v>31</v>
      </c>
      <c r="D45" s="50">
        <v>0</v>
      </c>
      <c r="E45" s="1"/>
    </row>
    <row r="46" spans="1:5" x14ac:dyDescent="0.2">
      <c r="A46" s="1"/>
      <c r="B46" s="5"/>
      <c r="C46" s="43"/>
      <c r="D46" s="6"/>
      <c r="E46" s="1"/>
    </row>
    <row r="47" spans="1:5" x14ac:dyDescent="0.2">
      <c r="A47" s="1"/>
      <c r="B47" s="9" t="s">
        <v>32</v>
      </c>
      <c r="C47" s="45"/>
      <c r="D47" s="10">
        <v>4.7893199588914197E-4</v>
      </c>
      <c r="E47" s="1"/>
    </row>
    <row r="48" spans="1:5" x14ac:dyDescent="0.2">
      <c r="A48" s="1"/>
      <c r="B48" s="5"/>
      <c r="C48" s="43"/>
      <c r="D48" s="6"/>
      <c r="E48" s="1"/>
    </row>
    <row r="49" spans="1:5" x14ac:dyDescent="0.2">
      <c r="A49" s="1"/>
      <c r="B49" s="9" t="s">
        <v>33</v>
      </c>
      <c r="C49" s="45"/>
      <c r="D49" s="10">
        <v>8.0000000000000004E-4</v>
      </c>
      <c r="E49" s="1"/>
    </row>
    <row r="50" spans="1:5" x14ac:dyDescent="0.2">
      <c r="A50" s="1"/>
      <c r="B50" s="5"/>
      <c r="C50" s="43"/>
      <c r="D50" s="6"/>
      <c r="E50" s="1"/>
    </row>
    <row r="51" spans="1:5" x14ac:dyDescent="0.2">
      <c r="A51" s="1"/>
      <c r="B51" s="57" t="s">
        <v>34</v>
      </c>
      <c r="C51" s="58"/>
      <c r="D51" s="11">
        <v>3.2106800411085807E-4</v>
      </c>
      <c r="E51" s="1"/>
    </row>
    <row r="52" spans="1:5" x14ac:dyDescent="0.2">
      <c r="A52" s="1"/>
      <c r="B52" s="5"/>
      <c r="C52" s="43"/>
      <c r="D52" s="6"/>
      <c r="E52" s="1"/>
    </row>
    <row r="53" spans="1:5" x14ac:dyDescent="0.2">
      <c r="A53" s="1"/>
      <c r="B53" s="9" t="s">
        <v>35</v>
      </c>
      <c r="C53" s="45" t="s">
        <v>36</v>
      </c>
      <c r="D53" s="8">
        <v>0</v>
      </c>
      <c r="E53" s="1"/>
    </row>
    <row r="54" spans="1:5" x14ac:dyDescent="0.2">
      <c r="A54" s="1"/>
      <c r="B54" s="9"/>
      <c r="C54" s="45" t="s">
        <v>37</v>
      </c>
      <c r="D54" s="10">
        <v>4.7893199588914197E-4</v>
      </c>
      <c r="E54" s="1"/>
    </row>
    <row r="55" spans="1:5" x14ac:dyDescent="0.2">
      <c r="A55" s="1"/>
      <c r="B55" s="5"/>
      <c r="C55" s="43"/>
      <c r="D55" s="6"/>
      <c r="E55" s="1"/>
    </row>
    <row r="56" spans="1:5" x14ac:dyDescent="0.2">
      <c r="A56" s="1"/>
      <c r="B56" s="5" t="s">
        <v>38</v>
      </c>
      <c r="C56" s="43"/>
      <c r="D56" s="6"/>
      <c r="E56" s="1"/>
    </row>
    <row r="57" spans="1:5" x14ac:dyDescent="0.2">
      <c r="A57" s="1"/>
      <c r="B57" s="5"/>
      <c r="C57" s="43"/>
      <c r="D57" s="6"/>
      <c r="E57" s="1"/>
    </row>
    <row r="58" spans="1:5" x14ac:dyDescent="0.2">
      <c r="A58" s="1"/>
      <c r="B58" s="9" t="s">
        <v>39</v>
      </c>
      <c r="C58" s="45"/>
      <c r="D58" s="52">
        <v>1386.858638778303</v>
      </c>
      <c r="E58" s="1"/>
    </row>
    <row r="59" spans="1:5" x14ac:dyDescent="0.2">
      <c r="A59" s="1"/>
      <c r="B59" s="5"/>
      <c r="C59" s="43"/>
      <c r="D59" s="6"/>
      <c r="E59" s="1"/>
    </row>
    <row r="60" spans="1:5" x14ac:dyDescent="0.2">
      <c r="A60" s="1"/>
      <c r="B60" s="9" t="s">
        <v>40</v>
      </c>
      <c r="C60" s="45"/>
      <c r="D60" s="10">
        <v>5.2046588614231275E-4</v>
      </c>
      <c r="E60" s="1"/>
    </row>
    <row r="61" spans="1:5" x14ac:dyDescent="0.2">
      <c r="A61" s="1"/>
      <c r="B61" s="5"/>
      <c r="C61" s="43"/>
      <c r="D61" s="6"/>
      <c r="E61" s="1"/>
    </row>
    <row r="62" spans="1:5" x14ac:dyDescent="0.2">
      <c r="A62" s="1"/>
      <c r="B62" s="5" t="s">
        <v>41</v>
      </c>
      <c r="C62" s="43"/>
      <c r="D62" s="6"/>
      <c r="E62" s="1"/>
    </row>
    <row r="63" spans="1:5" x14ac:dyDescent="0.2">
      <c r="A63" s="1"/>
      <c r="B63" s="57" t="s">
        <v>42</v>
      </c>
      <c r="C63" s="58"/>
      <c r="D63" s="53">
        <v>5.9999999999999995E-4</v>
      </c>
      <c r="E63" s="1"/>
    </row>
    <row r="64" spans="1:5" ht="15" thickBot="1" x14ac:dyDescent="0.25">
      <c r="A64" s="1"/>
      <c r="B64" s="12" t="s">
        <v>43</v>
      </c>
      <c r="C64" s="46"/>
      <c r="D64" s="13">
        <v>9.4038760542335641E-4</v>
      </c>
      <c r="E64" s="1"/>
    </row>
  </sheetData>
  <mergeCells count="2">
    <mergeCell ref="B51:C51"/>
    <mergeCell ref="B63:C63"/>
  </mergeCells>
  <conditionalFormatting sqref="D51">
    <cfRule type="cellIs" dxfId="1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21</vt:i4>
      </vt:variant>
    </vt:vector>
  </HeadingPairs>
  <TitlesOfParts>
    <vt:vector size="21" baseType="lpstr">
      <vt:lpstr>מקפת אישית- נספח 1</vt:lpstr>
      <vt:lpstr>מקפת אישית-נספח 2</vt:lpstr>
      <vt:lpstr>מקפת אישית-נספח 3</vt:lpstr>
      <vt:lpstr>מסלול כללי</vt:lpstr>
      <vt:lpstr>מסלול הלכה</vt:lpstr>
      <vt:lpstr>מסלול מניות</vt:lpstr>
      <vt:lpstr>מסלול אג"ח</vt:lpstr>
      <vt:lpstr>מסלול שקלי טווח קצר</vt:lpstr>
      <vt:lpstr>מסלול מחקה מדד s&amp;p500</vt:lpstr>
      <vt:lpstr>מסלול משולב סחיר</vt:lpstr>
      <vt:lpstr>מסלול עוקב מדדים גמיש</vt:lpstr>
      <vt:lpstr>מסלול לבני 50 ומטה</vt:lpstr>
      <vt:lpstr>מסלול לבני 50 עד 60</vt:lpstr>
      <vt:lpstr>מסלול לבני 60 ומעלה</vt:lpstr>
      <vt:lpstr>זכאים קיימים לפנסיה</vt:lpstr>
      <vt:lpstr>מקבלי קצבה קיימים-כללי</vt:lpstr>
      <vt:lpstr>מקבלי קצבה קיימים-הלכה</vt:lpstr>
      <vt:lpstr>מקבלי קצבה-כללי</vt:lpstr>
      <vt:lpstr>מקבלי קצבה-הלכה</vt:lpstr>
      <vt:lpstr>מקבלי קצבה-מניות</vt:lpstr>
      <vt:lpstr>מקבלי קצבה-אג"ח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אוראל סופיר</cp:lastModifiedBy>
  <cp:lastPrinted>2024-06-25T16:54:40Z</cp:lastPrinted>
  <dcterms:created xsi:type="dcterms:W3CDTF">2024-06-25T07:53:30Z</dcterms:created>
  <dcterms:modified xsi:type="dcterms:W3CDTF">2024-06-30T06:18:02Z</dcterms:modified>
</cp:coreProperties>
</file>