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דיווח לאוצר\דיווח הוצאות ישירות\2023\דיווח הוצאות ישירות גרסה מעודכנת מהאותר 2023\"/>
    </mc:Choice>
  </mc:AlternateContent>
  <xr:revisionPtr revIDLastSave="0" documentId="13_ncr:1_{180D3EF8-9960-4864-8DA4-A88D7161C8EE}" xr6:coauthVersionLast="47" xr6:coauthVersionMax="47" xr10:uidLastSave="{00000000-0000-0000-0000-000000000000}"/>
  <bookViews>
    <workbookView xWindow="-120" yWindow="-120" windowWidth="29040" windowHeight="15840" xr2:uid="{95A35A91-8993-4CAD-AD83-1D07EDC686D9}"/>
  </bookViews>
  <sheets>
    <sheet name="מקפת משלימה- נספח 1" sheetId="15" r:id="rId1"/>
    <sheet name="מקפת משלימה-נספח 2" sheetId="16" r:id="rId2"/>
    <sheet name="מקפת משלימה-נספח 3" sheetId="17" r:id="rId3"/>
    <sheet name="מסלול כללי" sheetId="5" r:id="rId4"/>
    <sheet name="מסלול הלכה" sheetId="7" r:id="rId5"/>
    <sheet name="מסלול מניות" sheetId="8" r:id="rId6"/>
    <sheet name="מסלול אג&quot;ח" sheetId="9" r:id="rId7"/>
    <sheet name="מסלול שקלי טווח קצר" sheetId="10" r:id="rId8"/>
    <sheet name="מסלול מחקה מדד s&amp;p500" sheetId="3" r:id="rId9"/>
    <sheet name="מסלול משולב סחיר" sheetId="1" r:id="rId10"/>
    <sheet name="מסלול עוקב מדדים גמיש" sheetId="2" r:id="rId11"/>
    <sheet name="מסלול לבני 50 ומטה" sheetId="12" r:id="rId12"/>
    <sheet name="מסלול לבני 50 עד 60" sheetId="13" r:id="rId13"/>
    <sheet name="מסלול לבני 60 ומעלה" sheetId="14" r:id="rId14"/>
    <sheet name="מסלול למקבלי קצבה קיימים" sheetId="6" r:id="rId15"/>
    <sheet name="מסלול למקבלי קצבה-כללי" sheetId="11" r:id="rId16"/>
    <sheet name="מסלול למקבלי קצבה-הלכה" sheetId="4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17" l="1"/>
  <c r="D99" i="17"/>
  <c r="D97" i="17"/>
  <c r="D85" i="17"/>
  <c r="D73" i="17"/>
  <c r="D64" i="17"/>
  <c r="D52" i="17"/>
  <c r="D40" i="17"/>
  <c r="D34" i="17"/>
  <c r="D28" i="17"/>
  <c r="D16" i="17"/>
  <c r="D74" i="16"/>
  <c r="D66" i="16"/>
  <c r="D57" i="16"/>
  <c r="D46" i="16"/>
  <c r="D36" i="16"/>
  <c r="D20" i="16"/>
  <c r="D36" i="15" l="1"/>
  <c r="D47" i="15" l="1"/>
  <c r="D51" i="15" s="1"/>
  <c r="D54" i="15"/>
  <c r="D27" i="15" l="1"/>
  <c r="D15" i="15"/>
  <c r="D11" i="15"/>
  <c r="D25" i="15" s="1"/>
  <c r="D7" i="15"/>
  <c r="D58" i="15" l="1"/>
  <c r="D60" i="15" s="1"/>
  <c r="D31" i="15"/>
  <c r="D64" i="15" s="1"/>
</calcChain>
</file>

<file path=xl/sharedStrings.xml><?xml version="1.0" encoding="utf-8"?>
<sst xmlns="http://schemas.openxmlformats.org/spreadsheetml/2006/main" count="836" uniqueCount="138">
  <si>
    <t>נספח 1- סך  ההוצאות הישירות ששולמו בעד כל סוג של הוצאה ישירה לתקופה המסתיימת ביום</t>
  </si>
  <si>
    <t xml:space="preserve">הוצאות ישירות שאינן מסוג עמלת ניהול חיצוני </t>
  </si>
  <si>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</si>
  <si>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</si>
  <si>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</si>
  <si>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</si>
  <si>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</si>
  <si>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</si>
  <si>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</si>
  <si>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</si>
  <si>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</si>
  <si>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</si>
  <si>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</si>
  <si>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</si>
  <si>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</si>
  <si>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</si>
  <si>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</si>
  <si>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</si>
  <si>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– 1  או לתקופה אחרת לפי העניין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</si>
  <si>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</si>
  <si>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</si>
  <si>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</si>
  <si>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</si>
  <si>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</si>
  <si>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</si>
  <si>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</si>
  <si>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</si>
  <si>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</si>
  <si>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</si>
  <si>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</si>
  <si>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</si>
  <si>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</si>
  <si>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</si>
  <si>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</si>
  <si>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</si>
  <si>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</t>
  </si>
  <si>
    <t>א סכום שהוחזר לחוסכים (אם הוחזר)</t>
  </si>
  <si>
    <t>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</si>
  <si>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</si>
  <si>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</si>
  <si>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</si>
  <si>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</si>
  <si>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18. שיעור מגבלת עמלת ניהול חיצוני שהמשקיע המוסדי הצהיר עליה בהתאם לתקנה 2א לתקנות הוצאות ישירות עבור שנת הכספים הבאה + 1 XX20</t>
  </si>
  <si>
    <t>19. De: שיעור הוצאות ישירות (סכום של סעיף 9 וסעיף 18)</t>
  </si>
  <si>
    <t xml:space="preserve">נספח 2 – פרוט עמלות והוצאות שאינן עמלות ניהול חיצוני לשנה המסתיימת ביום: </t>
  </si>
  <si>
    <t>ברוקארז'- עמלות קנייה ומכירה בגין ביצוע עסקאות בניירות ערך סחירים</t>
  </si>
  <si>
    <t>צדדים קשורים</t>
  </si>
  <si>
    <t/>
  </si>
  <si>
    <t>צדדים שאינם קשורים</t>
  </si>
  <si>
    <t>אחרים</t>
  </si>
  <si>
    <t>LEUMI</t>
  </si>
  <si>
    <t>סך עמלות ברוקראז'</t>
  </si>
  <si>
    <t>עמלות קסטודיאן</t>
  </si>
  <si>
    <t>פועלים</t>
  </si>
  <si>
    <t>לאומי</t>
  </si>
  <si>
    <t>דיסקונט</t>
  </si>
  <si>
    <t>סך עמלות קסטודיאן</t>
  </si>
  <si>
    <t>הוצאה הנובעת מהשקעה בניירות ערך לא סחירים או ממתן הלוואה</t>
  </si>
  <si>
    <t>גוף 2</t>
  </si>
  <si>
    <t>סך הוצאות הנובעות מהשקעה בניירות ערך לא סחירים או ממתן הלוואה</t>
  </si>
  <si>
    <t>הוצאה הנובעת מהשקעה בזכויות מקרקעין</t>
  </si>
  <si>
    <t>גוף 1</t>
  </si>
  <si>
    <t>גוף 3</t>
  </si>
  <si>
    <t>גוף 5</t>
  </si>
  <si>
    <t>גוף 6</t>
  </si>
  <si>
    <t>גוף 7</t>
  </si>
  <si>
    <t>סך הוצאות הנובעות מהשקעה בזכויות מקרקעין</t>
  </si>
  <si>
    <t>מסים החלים על הנכסים, ההכנסות והעסקאות</t>
  </si>
  <si>
    <t>הוצאה הנובעת בעד ניהול תביעה או תובענה</t>
  </si>
  <si>
    <t>WTAX</t>
  </si>
  <si>
    <t>FRT</t>
  </si>
  <si>
    <t>סך הוצאות הנובעות בעד ניהול תביעה או תובענה</t>
  </si>
  <si>
    <t>הוצאה הנובעת ממתן משכנתא</t>
  </si>
  <si>
    <t>גוף/יחיד א'</t>
  </si>
  <si>
    <t>גוף/יחיד ב'</t>
  </si>
  <si>
    <t>סך הוצאות בעד מתן משכנתאות</t>
  </si>
  <si>
    <t>סך הכל עמלות והוצאות שאינן עמלות ניהול חיצוני</t>
  </si>
  <si>
    <t>נספח 3 - פירוט עמלות ניהול חיצוני לשנה המסתיימת ביום: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</si>
  <si>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</si>
  <si>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</si>
  <si>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</si>
  <si>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</si>
  <si>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</si>
  <si>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</si>
  <si>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</si>
  <si>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</si>
  <si>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</si>
  <si>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</si>
  <si>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</si>
  <si>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</si>
  <si>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</si>
  <si>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</si>
  <si>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</si>
  <si>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קסם קרנות נאמנות בע"מ</t>
  </si>
  <si>
    <t>הראל קרנות נאמנות</t>
  </si>
  <si>
    <t>מיטב תכלית קרנות נאמנות בע"מ</t>
  </si>
  <si>
    <t>פסגות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</si>
  <si>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</si>
  <si>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</si>
  <si>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>BlackRock Inc Ireland</t>
  </si>
  <si>
    <t>State Street Global Advisors</t>
  </si>
  <si>
    <t>Lyxor Intl Asset Management</t>
  </si>
  <si>
    <t>AMUNDI INVESTMENT SOLUTIONS</t>
  </si>
  <si>
    <t>BlackRock Inc USA</t>
  </si>
  <si>
    <t>State street Global adviser/Ireland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</si>
  <si>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</si>
  <si>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</si>
  <si>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</si>
  <si>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</si>
  <si>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</si>
  <si>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Moneda International</t>
  </si>
  <si>
    <t>M&amp;G Investments</t>
  </si>
  <si>
    <t>VANGUARD FUNDS PLC</t>
  </si>
  <si>
    <t>Cheyne Capital</t>
  </si>
  <si>
    <t>NOMURA ASSET MANAGEMENT</t>
  </si>
  <si>
    <t>White Oak Partners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</si>
  <si>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</si>
  <si>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</si>
  <si>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</si>
  <si>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</si>
  <si>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</si>
  <si>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</si>
  <si>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</si>
  <si>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>מגדל מקפת משלימה - קרן פנסיה (מספר אוצר: 659)</t>
  </si>
  <si>
    <t>מגדל מקפת משלימה - מסלול כללי (2145)</t>
  </si>
  <si>
    <t>מגדל מקפת משלימה - מסלול הלכה (2149)</t>
  </si>
  <si>
    <t>מגדל מקפת משלימה - מסלול מניות (2146)</t>
  </si>
  <si>
    <t>מגדל מקפת משלימה - מסלול אג"ח (2148)</t>
  </si>
  <si>
    <t>מגדל מקפת משלימה - מסלול שקלי טווח קצר (2147)</t>
  </si>
  <si>
    <t>מגדל מקפת משלימה - מסלול מחקה מדד S&amp;P500 (13627)</t>
  </si>
  <si>
    <t>מגדל מקפת משלימה - מסלול משולב סחיר (14244)</t>
  </si>
  <si>
    <t>מגדל מקפת משלימה - מסלול עוקב מדדים-גמיש (14245)</t>
  </si>
  <si>
    <t>מגדל מקפת משלימה - מסלול לבני 50 ומטה (9453)</t>
  </si>
  <si>
    <t>מגדל מקפת משלימה - מסלול לבני 50 עד 60 (9454)</t>
  </si>
  <si>
    <t>מגדל מקפת משלימה - מסלול לבני 60 ומעלה (9455)</t>
  </si>
  <si>
    <t>מגדל מקפת משלימה - מסלול למקבלי קצבה (12152)</t>
  </si>
  <si>
    <t>מגדל מקפת משלימה - מסלול למקבלי פנסיה  קיימים (2208)</t>
  </si>
  <si>
    <t>מגדל מקפת משלימה - מסלול הלכה למקבלי קצבה (8604)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</si>
</sst>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right" readingOrder="2"/>
    </xf>
    <xf numFmtId="49" fontId="4" fillId="2" borderId="1" xfId="0" applyNumberFormat="1" applyFont="1" applyFill="1" applyBorder="1" applyAlignment="1">
      <alignment horizontal="right" readingOrder="2"/>
    </xf>
    <xf numFmtId="0" fontId="4" fillId="2" borderId="3" xfId="0" applyFont="1" applyFill="1" applyBorder="1" applyAlignment="1">
      <alignment horizontal="left"/>
    </xf>
    <xf numFmtId="0" fontId="2" fillId="0" borderId="0" xfId="0" applyFont="1"/>
    <xf numFmtId="49" fontId="4" fillId="2" borderId="4" xfId="0" applyNumberFormat="1" applyFont="1" applyFill="1" applyBorder="1" applyAlignment="1">
      <alignment horizontal="right" readingOrder="2"/>
    </xf>
    <xf numFmtId="0" fontId="3" fillId="2" borderId="5" xfId="0" applyFont="1" applyFill="1" applyBorder="1"/>
    <xf numFmtId="49" fontId="4" fillId="2" borderId="6" xfId="0" applyNumberFormat="1" applyFont="1" applyFill="1" applyBorder="1" applyAlignment="1">
      <alignment horizontal="right" readingOrder="2"/>
    </xf>
    <xf numFmtId="164" fontId="3" fillId="0" borderId="8" xfId="1" applyNumberFormat="1" applyFont="1" applyBorder="1"/>
    <xf numFmtId="49" fontId="4" fillId="2" borderId="9" xfId="0" applyNumberFormat="1" applyFont="1" applyFill="1" applyBorder="1" applyAlignment="1">
      <alignment horizontal="right" readingOrder="2"/>
    </xf>
    <xf numFmtId="10" fontId="3" fillId="0" borderId="8" xfId="2" applyNumberFormat="1" applyFont="1" applyBorder="1"/>
    <xf numFmtId="10" fontId="3" fillId="0" borderId="8" xfId="0" applyNumberFormat="1" applyFont="1" applyBorder="1"/>
    <xf numFmtId="49" fontId="4" fillId="2" borderId="11" xfId="0" applyNumberFormat="1" applyFont="1" applyFill="1" applyBorder="1" applyAlignment="1">
      <alignment horizontal="right" readingOrder="2"/>
    </xf>
    <xf numFmtId="10" fontId="3" fillId="0" borderId="13" xfId="0" applyNumberFormat="1" applyFont="1" applyBorder="1"/>
    <xf numFmtId="49" fontId="0" fillId="0" borderId="0" xfId="0" applyNumberFormat="1" applyAlignment="1">
      <alignment horizontal="right" readingOrder="2"/>
    </xf>
    <xf numFmtId="49" fontId="5" fillId="2" borderId="1" xfId="0" applyNumberFormat="1" applyFont="1" applyFill="1" applyBorder="1" applyAlignment="1">
      <alignment horizontal="right" readingOrder="2"/>
    </xf>
    <xf numFmtId="49" fontId="5" fillId="2" borderId="2" xfId="0" applyNumberFormat="1" applyFont="1" applyFill="1" applyBorder="1" applyAlignment="1">
      <alignment horizontal="right" readingOrder="2"/>
    </xf>
    <xf numFmtId="49" fontId="5" fillId="2" borderId="4" xfId="0" applyNumberFormat="1" applyFont="1" applyFill="1" applyBorder="1" applyAlignment="1">
      <alignment horizontal="right" readingOrder="2"/>
    </xf>
    <xf numFmtId="49" fontId="5" fillId="2" borderId="0" xfId="0" applyNumberFormat="1" applyFont="1" applyFill="1" applyAlignment="1">
      <alignment horizontal="right" readingOrder="2"/>
    </xf>
    <xf numFmtId="0" fontId="5" fillId="2" borderId="5" xfId="0" applyFont="1" applyFill="1" applyBorder="1" applyAlignment="1">
      <alignment horizontal="left"/>
    </xf>
    <xf numFmtId="0" fontId="0" fillId="2" borderId="5" xfId="0" applyFill="1" applyBorder="1"/>
    <xf numFmtId="0" fontId="0" fillId="2" borderId="9" xfId="0" applyFill="1" applyBorder="1" applyAlignment="1">
      <alignment horizontal="right" readingOrder="2"/>
    </xf>
    <xf numFmtId="49" fontId="0" fillId="2" borderId="10" xfId="0" applyNumberFormat="1" applyFill="1" applyBorder="1" applyAlignment="1">
      <alignment horizontal="right" readingOrder="2"/>
    </xf>
    <xf numFmtId="164" fontId="0" fillId="0" borderId="8" xfId="1" applyNumberFormat="1" applyFont="1" applyBorder="1"/>
    <xf numFmtId="49" fontId="0" fillId="2" borderId="0" xfId="0" applyNumberFormat="1" applyFill="1" applyAlignment="1">
      <alignment horizontal="right" readingOrder="2"/>
    </xf>
    <xf numFmtId="49" fontId="5" fillId="2" borderId="9" xfId="0" applyNumberFormat="1" applyFont="1" applyFill="1" applyBorder="1" applyAlignment="1">
      <alignment horizontal="right" readingOrder="2"/>
    </xf>
    <xf numFmtId="0" fontId="0" fillId="2" borderId="4" xfId="0" applyFill="1" applyBorder="1" applyAlignment="1">
      <alignment horizontal="right" readingOrder="2"/>
    </xf>
    <xf numFmtId="164" fontId="0" fillId="0" borderId="8" xfId="0" applyNumberFormat="1" applyBorder="1"/>
    <xf numFmtId="164" fontId="0" fillId="3" borderId="8" xfId="1" applyNumberFormat="1" applyFont="1" applyFill="1" applyBorder="1"/>
    <xf numFmtId="49" fontId="5" fillId="2" borderId="11" xfId="0" applyNumberFormat="1" applyFont="1" applyFill="1" applyBorder="1" applyAlignment="1">
      <alignment horizontal="right" readingOrder="2"/>
    </xf>
    <xf numFmtId="49" fontId="0" fillId="2" borderId="12" xfId="0" applyNumberFormat="1" applyFill="1" applyBorder="1" applyAlignment="1">
      <alignment horizontal="right" readingOrder="2"/>
    </xf>
    <xf numFmtId="164" fontId="0" fillId="0" borderId="13" xfId="0" applyNumberFormat="1" applyBorder="1"/>
    <xf numFmtId="49" fontId="5" fillId="0" borderId="0" xfId="0" applyNumberFormat="1" applyFont="1" applyAlignment="1">
      <alignment horizontal="right" readingOrder="2"/>
    </xf>
    <xf numFmtId="49" fontId="0" fillId="2" borderId="2" xfId="0" applyNumberFormat="1" applyFill="1" applyBorder="1" applyAlignment="1">
      <alignment horizontal="right" readingOrder="2"/>
    </xf>
    <xf numFmtId="0" fontId="5" fillId="2" borderId="9" xfId="0" applyFont="1" applyFill="1" applyBorder="1" applyAlignment="1">
      <alignment horizontal="right" readingOrder="2"/>
    </xf>
    <xf numFmtId="0" fontId="0" fillId="2" borderId="8" xfId="0" applyFill="1" applyBorder="1"/>
    <xf numFmtId="49" fontId="5" fillId="2" borderId="14" xfId="0" applyNumberFormat="1" applyFont="1" applyFill="1" applyBorder="1" applyAlignment="1">
      <alignment horizontal="right" readingOrder="2"/>
    </xf>
    <xf numFmtId="49" fontId="0" fillId="2" borderId="15" xfId="0" applyNumberFormat="1" applyFill="1" applyBorder="1" applyAlignment="1">
      <alignment horizontal="right" readingOrder="2"/>
    </xf>
    <xf numFmtId="164" fontId="0" fillId="0" borderId="13" xfId="1" applyNumberFormat="1" applyFont="1" applyBorder="1"/>
    <xf numFmtId="49" fontId="3" fillId="0" borderId="0" xfId="0" applyNumberFormat="1" applyFont="1" applyAlignment="1">
      <alignment horizontal="right" wrapText="1" readingOrder="2"/>
    </xf>
    <xf numFmtId="49" fontId="4" fillId="2" borderId="2" xfId="0" applyNumberFormat="1" applyFont="1" applyFill="1" applyBorder="1" applyAlignment="1">
      <alignment horizontal="right" wrapText="1" readingOrder="2"/>
    </xf>
    <xf numFmtId="49" fontId="4" fillId="2" borderId="0" xfId="0" applyNumberFormat="1" applyFont="1" applyFill="1" applyAlignment="1">
      <alignment horizontal="right" wrapText="1" readingOrder="2"/>
    </xf>
    <xf numFmtId="14" fontId="4" fillId="2" borderId="5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right" wrapText="1" readingOrder="2"/>
    </xf>
    <xf numFmtId="0" fontId="4" fillId="2" borderId="5" xfId="0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right" wrapText="1" readingOrder="2"/>
    </xf>
    <xf numFmtId="3" fontId="3" fillId="0" borderId="8" xfId="1" applyNumberFormat="1" applyFont="1" applyBorder="1"/>
    <xf numFmtId="49" fontId="3" fillId="2" borderId="10" xfId="0" applyNumberFormat="1" applyFont="1" applyFill="1" applyBorder="1" applyAlignment="1">
      <alignment horizontal="right" wrapText="1" readingOrder="2"/>
    </xf>
    <xf numFmtId="3" fontId="3" fillId="2" borderId="5" xfId="0" applyNumberFormat="1" applyFont="1" applyFill="1" applyBorder="1"/>
    <xf numFmtId="3" fontId="3" fillId="0" borderId="8" xfId="0" applyNumberFormat="1" applyFont="1" applyBorder="1"/>
    <xf numFmtId="49" fontId="3" fillId="2" borderId="12" xfId="0" applyNumberFormat="1" applyFont="1" applyFill="1" applyBorder="1" applyAlignment="1">
      <alignment horizontal="right" wrapText="1" readingOrder="2"/>
    </xf>
    <xf numFmtId="0" fontId="0" fillId="0" borderId="0" xfId="0" applyAlignment="1">
      <alignment wrapText="1"/>
    </xf>
    <xf numFmtId="14" fontId="5" fillId="2" borderId="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right" wrapText="1" readingOrder="2"/>
    </xf>
    <xf numFmtId="49" fontId="4" fillId="2" borderId="10" xfId="0" applyNumberFormat="1" applyFont="1" applyFill="1" applyBorder="1" applyAlignment="1">
      <alignment horizontal="right" readingOrder="2"/>
    </xf>
    <xf numFmtId="49" fontId="5" fillId="2" borderId="9" xfId="0" applyNumberFormat="1" applyFont="1" applyFill="1" applyBorder="1" applyAlignment="1">
      <alignment horizontal="right" wrapText="1" readingOrder="2"/>
    </xf>
    <xf numFmtId="49" fontId="5" fillId="2" borderId="10" xfId="0" applyNumberFormat="1" applyFont="1" applyFill="1" applyBorder="1" applyAlignment="1">
      <alignment horizontal="right" wrapText="1" readingOrder="2"/>
    </xf>
    <xf numFmtId="49" fontId="5" fillId="2" borderId="9" xfId="0" applyNumberFormat="1" applyFont="1" applyFill="1" applyBorder="1" applyAlignment="1">
      <alignment horizontal="center" wrapText="1" readingOrder="2"/>
    </xf>
    <xf numFmtId="49" fontId="5" fillId="2" borderId="10" xfId="0" applyNumberFormat="1" applyFont="1" applyFill="1" applyBorder="1" applyAlignment="1">
      <alignment horizontal="center" wrapText="1" readingOrder="2"/>
    </xf>
    <xf numFmtId="10" fontId="6" fillId="0" borderId="8" xfId="2" applyNumberFormat="1" applyFont="1" applyBorder="1"/>
    <xf numFmtId="49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18E7-3E27-4273-9B25-5F7AC25017DF}">
  <sheetPr>
    <pageSetUpPr fitToPage="1"/>
  </sheetPr>
  <dimension ref="A1:E64"/>
  <sheetViews>
    <sheetView rightToLeft="1" tabSelected="1" workbookViewId="0">
      <pane ySplit="4" topLeftCell="A40" activePane="bottomLeft" state="frozen"/>
      <selection pane="bottomLeft" activeCell="C72" sqref="C72"/>
    </sheetView>
  </sheetViews>
  <sheetFormatPr defaultRowHeight="14.25" x14ac:dyDescent="0.2"/>
  <cols>
    <col min="1" max="1" width="1.875" bestFit="1" customWidth="1"/>
    <col min="2" max="2" width="4.875" customWidth="1"/>
    <col min="3" max="3" width="73.625" style="52" customWidth="1"/>
    <col min="4" max="4" width="12.125" customWidth="1"/>
  </cols>
  <sheetData>
    <row r="1" spans="1:5" x14ac:dyDescent="0.2">
      <c r="A1" s="1"/>
      <c r="B1" s="2"/>
      <c r="C1" s="40"/>
      <c r="D1" s="1"/>
      <c r="E1" s="1"/>
    </row>
    <row r="2" spans="1:5" ht="15" thickBot="1" x14ac:dyDescent="0.25">
      <c r="A2" s="1"/>
      <c r="B2" s="2"/>
      <c r="C2" s="40"/>
      <c r="D2" s="1"/>
      <c r="E2" s="1"/>
    </row>
    <row r="3" spans="1:5" x14ac:dyDescent="0.2">
      <c r="A3" s="1"/>
      <c r="B3" s="3" t="s">
        <v>123</v>
      </c>
      <c r="C3" s="41"/>
      <c r="D3" s="4"/>
      <c r="E3" s="1"/>
    </row>
    <row r="4" spans="1:5" x14ac:dyDescent="0.2">
      <c r="A4" s="1"/>
      <c r="B4" s="6" t="s">
        <v>0</v>
      </c>
      <c r="C4" s="42"/>
      <c r="D4" s="43">
        <v>45291</v>
      </c>
      <c r="E4" s="1"/>
    </row>
    <row r="5" spans="1:5" x14ac:dyDescent="0.2">
      <c r="A5" s="1"/>
      <c r="B5" s="6"/>
      <c r="C5" s="44"/>
      <c r="D5" s="7"/>
      <c r="E5" s="1"/>
    </row>
    <row r="6" spans="1:5" ht="14.25" customHeight="1" x14ac:dyDescent="0.2">
      <c r="A6" s="1"/>
      <c r="B6" s="6" t="s">
        <v>1</v>
      </c>
      <c r="C6" s="44"/>
      <c r="D6" s="45" t="s">
        <v>2</v>
      </c>
      <c r="E6" s="1"/>
    </row>
    <row r="7" spans="1:5" x14ac:dyDescent="0.2">
      <c r="A7" s="1"/>
      <c r="B7" s="8" t="s">
        <v>3</v>
      </c>
      <c r="C7" s="46"/>
      <c r="D7" s="47">
        <f>SUM(D8:D9)</f>
        <v>529.08668528945043</v>
      </c>
      <c r="E7" s="1"/>
    </row>
    <row r="8" spans="1:5" x14ac:dyDescent="0.2">
      <c r="A8" s="1"/>
      <c r="B8" s="10"/>
      <c r="C8" s="48" t="s">
        <v>4</v>
      </c>
      <c r="D8" s="47">
        <v>0</v>
      </c>
      <c r="E8" s="1"/>
    </row>
    <row r="9" spans="1:5" x14ac:dyDescent="0.2">
      <c r="A9" s="1"/>
      <c r="B9" s="10"/>
      <c r="C9" s="48" t="s">
        <v>5</v>
      </c>
      <c r="D9" s="47">
        <v>529.08668528945043</v>
      </c>
      <c r="E9" s="1"/>
    </row>
    <row r="10" spans="1:5" x14ac:dyDescent="0.2">
      <c r="A10" s="1"/>
      <c r="B10" s="6"/>
      <c r="C10" s="44"/>
      <c r="D10" s="49"/>
      <c r="E10" s="1"/>
    </row>
    <row r="11" spans="1:5" x14ac:dyDescent="0.2">
      <c r="A11" s="1"/>
      <c r="B11" s="10" t="s">
        <v>6</v>
      </c>
      <c r="C11" s="48"/>
      <c r="D11" s="47">
        <f>SUM(D12:D13)</f>
        <v>21.749433561129454</v>
      </c>
      <c r="E11" s="1"/>
    </row>
    <row r="12" spans="1:5" x14ac:dyDescent="0.2">
      <c r="A12" s="1"/>
      <c r="B12" s="10"/>
      <c r="C12" s="48" t="s">
        <v>7</v>
      </c>
      <c r="D12" s="47">
        <v>0</v>
      </c>
      <c r="E12" s="1"/>
    </row>
    <row r="13" spans="1:5" x14ac:dyDescent="0.2">
      <c r="A13" s="1"/>
      <c r="B13" s="10"/>
      <c r="C13" s="48" t="s">
        <v>8</v>
      </c>
      <c r="D13" s="47">
        <v>21.749433561129454</v>
      </c>
      <c r="E13" s="1"/>
    </row>
    <row r="14" spans="1:5" x14ac:dyDescent="0.2">
      <c r="A14" s="1"/>
      <c r="B14" s="6"/>
      <c r="C14" s="44"/>
      <c r="D14" s="49"/>
      <c r="E14" s="1"/>
    </row>
    <row r="15" spans="1:5" x14ac:dyDescent="0.2">
      <c r="A15" s="1"/>
      <c r="B15" s="10" t="s">
        <v>9</v>
      </c>
      <c r="C15" s="48"/>
      <c r="D15" s="47">
        <f>SUM(D16:D17)</f>
        <v>143.38717770173446</v>
      </c>
      <c r="E15" s="1"/>
    </row>
    <row r="16" spans="1:5" x14ac:dyDescent="0.2">
      <c r="A16" s="1"/>
      <c r="B16" s="10"/>
      <c r="C16" s="48" t="s">
        <v>10</v>
      </c>
      <c r="D16" s="47">
        <v>72.244661615828647</v>
      </c>
      <c r="E16" s="1"/>
    </row>
    <row r="17" spans="1:5" x14ac:dyDescent="0.2">
      <c r="A17" s="1"/>
      <c r="B17" s="10"/>
      <c r="C17" s="48" t="s">
        <v>11</v>
      </c>
      <c r="D17" s="47">
        <v>71.142516085905825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965.30535096056519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2.1072378294018366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f>D7+D11+D15+D19+D21+D23</f>
        <v>1661.6358853422814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f>D28*0.5+D29*0.5</f>
        <v>2606124.1570000001</v>
      </c>
      <c r="E27" s="1"/>
    </row>
    <row r="28" spans="1:5" x14ac:dyDescent="0.2">
      <c r="A28" s="1"/>
      <c r="B28" s="10"/>
      <c r="C28" s="48" t="s">
        <v>17</v>
      </c>
      <c r="D28" s="47">
        <v>3174921.0000000005</v>
      </c>
      <c r="E28" s="1"/>
    </row>
    <row r="29" spans="1:5" ht="25.5" x14ac:dyDescent="0.2">
      <c r="A29" s="1"/>
      <c r="B29" s="10"/>
      <c r="C29" s="48" t="s">
        <v>18</v>
      </c>
      <c r="D29" s="47">
        <v>2037327.314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f>D25/D27</f>
        <v>6.3758891949915696E-4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814.6238522386177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f>SUM(D37:D45)</f>
        <v>3402.010513127781</v>
      </c>
      <c r="E36" s="1"/>
    </row>
    <row r="37" spans="1:5" x14ac:dyDescent="0.2">
      <c r="A37" s="1"/>
      <c r="B37" s="10"/>
      <c r="C37" s="48" t="s">
        <v>23</v>
      </c>
      <c r="D37" s="47">
        <v>196.70714945129868</v>
      </c>
      <c r="E37" s="1"/>
    </row>
    <row r="38" spans="1:5" x14ac:dyDescent="0.2">
      <c r="A38" s="1"/>
      <c r="B38" s="10"/>
      <c r="C38" s="48" t="s">
        <v>24</v>
      </c>
      <c r="D38" s="47">
        <v>2561.8171322950352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25.681950000000004</v>
      </c>
      <c r="E41" s="1"/>
    </row>
    <row r="42" spans="1:5" ht="25.5" x14ac:dyDescent="0.2">
      <c r="A42" s="1"/>
      <c r="B42" s="10"/>
      <c r="C42" s="48" t="s">
        <v>28</v>
      </c>
      <c r="D42" s="47">
        <v>426.35873337997219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104.63397974818704</v>
      </c>
      <c r="E44" s="1"/>
    </row>
    <row r="45" spans="1:5" x14ac:dyDescent="0.2">
      <c r="A45" s="1"/>
      <c r="B45" s="10"/>
      <c r="C45" s="48" t="s">
        <v>31</v>
      </c>
      <c r="D45" s="47">
        <v>86.811568253287362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f>D36/D29</f>
        <v>1.6698399367396793E-3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2.2337400316636393E-3</v>
      </c>
      <c r="E49" s="1"/>
    </row>
    <row r="50" spans="1:5" x14ac:dyDescent="0.2">
      <c r="A50" s="1"/>
      <c r="B50" s="6"/>
      <c r="C50" s="44"/>
      <c r="D50" s="7"/>
      <c r="E50" s="1"/>
    </row>
    <row r="51" spans="1:5" ht="26.25" customHeight="1" x14ac:dyDescent="0.2">
      <c r="A51" s="1"/>
      <c r="B51" s="55" t="s">
        <v>34</v>
      </c>
      <c r="C51" s="56"/>
      <c r="D51" s="12">
        <f>D49-D47</f>
        <v>5.6390009492395996E-4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f>(D36-D53)/D29</f>
        <v>1.6698399367396793E-3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f>D36+D25-D53</f>
        <v>5063.6463984700622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f>D58/D27</f>
        <v>1.9429797252249873E-3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30" customHeight="1" x14ac:dyDescent="0.2">
      <c r="A63" s="1"/>
      <c r="B63" s="55" t="s">
        <v>42</v>
      </c>
      <c r="C63" s="56"/>
      <c r="D63" s="61">
        <v>2.2044502578871081E-3</v>
      </c>
      <c r="E63" s="1"/>
    </row>
    <row r="64" spans="1:5" ht="21" customHeight="1" thickBot="1" x14ac:dyDescent="0.25">
      <c r="A64" s="1"/>
      <c r="B64" s="13" t="s">
        <v>43</v>
      </c>
      <c r="C64" s="51"/>
      <c r="D64" s="14">
        <f>D31+D63</f>
        <v>2.8420391773862652E-3</v>
      </c>
      <c r="E64" s="1"/>
    </row>
  </sheetData>
  <mergeCells count="2">
    <mergeCell ref="B51:C51"/>
    <mergeCell ref="B63:C63"/>
  </mergeCells>
  <pageMargins left="0.70866141732283461" right="0.70866141732283461" top="0.3543307086614173" bottom="0.3543307086614173" header="0" footer="0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FDC5-DF40-4717-A218-30CC3A7C7FBC}">
  <dimension ref="A1:G64"/>
  <sheetViews>
    <sheetView rightToLeft="1" workbookViewId="0">
      <pane ySplit="4" topLeftCell="A40" activePane="bottomLeft" state="frozen"/>
      <selection pane="bottomLeft" activeCell="C67" sqref="C67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130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0.12319064807655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0.12319064807655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4.9024514738490003E-2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4.9024514738490003E-2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0</v>
      </c>
      <c r="E15" s="1"/>
    </row>
    <row r="16" spans="1:7" x14ac:dyDescent="0.2">
      <c r="A16" s="1"/>
      <c r="B16" s="10"/>
      <c r="C16" s="48" t="s">
        <v>10</v>
      </c>
      <c r="D16" s="47">
        <v>0</v>
      </c>
      <c r="E16" s="1"/>
    </row>
    <row r="17" spans="1:5" x14ac:dyDescent="0.2">
      <c r="A17" s="1"/>
      <c r="B17" s="10"/>
      <c r="C17" s="48" t="s">
        <v>11</v>
      </c>
      <c r="D17" s="47">
        <v>0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0.13610140609850993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0.30831656891354997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937.260045565376</v>
      </c>
      <c r="E27" s="1"/>
    </row>
    <row r="28" spans="1:5" x14ac:dyDescent="0.2">
      <c r="A28" s="1"/>
      <c r="B28" s="10"/>
      <c r="C28" s="48" t="s">
        <v>17</v>
      </c>
      <c r="D28" s="47">
        <v>1168.8710911307519</v>
      </c>
      <c r="E28" s="1"/>
    </row>
    <row r="29" spans="1:5" ht="25.5" x14ac:dyDescent="0.2">
      <c r="A29" s="1"/>
      <c r="B29" s="10"/>
      <c r="C29" s="48" t="s">
        <v>18</v>
      </c>
      <c r="D29" s="47">
        <v>705.649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3.2895520338495446E-4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0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0.13340561739889997</v>
      </c>
      <c r="E36" s="1"/>
    </row>
    <row r="37" spans="1:5" x14ac:dyDescent="0.2">
      <c r="A37" s="1"/>
      <c r="B37" s="10"/>
      <c r="C37" s="48" t="s">
        <v>23</v>
      </c>
      <c r="D37" s="47">
        <v>8.1614378871000006E-4</v>
      </c>
      <c r="E37" s="1"/>
    </row>
    <row r="38" spans="1:5" x14ac:dyDescent="0.2">
      <c r="A38" s="1"/>
      <c r="B38" s="10"/>
      <c r="C38" s="48" t="s">
        <v>24</v>
      </c>
      <c r="D38" s="47">
        <v>5.4619728804000006E-4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6.2399999999999999E-3</v>
      </c>
      <c r="E41" s="1"/>
    </row>
    <row r="42" spans="1:5" ht="25.5" x14ac:dyDescent="0.2">
      <c r="A42" s="1"/>
      <c r="B42" s="10"/>
      <c r="C42" s="48" t="s">
        <v>28</v>
      </c>
      <c r="D42" s="47">
        <v>9.0636942467649986E-2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3.51663338545E-2</v>
      </c>
      <c r="E44" s="1"/>
    </row>
    <row r="45" spans="1:5" x14ac:dyDescent="0.2">
      <c r="A45" s="1"/>
      <c r="B45" s="10"/>
      <c r="C45" s="48" t="s">
        <v>31</v>
      </c>
      <c r="D45" s="47">
        <v>0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1.890537893469699E-4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1E-3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8.1094621065303006E-4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1.890537893469699E-4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0.44172218631244997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4.7129095964609628E-4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1E-3</v>
      </c>
      <c r="E63" s="1"/>
    </row>
    <row r="64" spans="1:5" ht="15" thickBot="1" x14ac:dyDescent="0.25">
      <c r="A64" s="1"/>
      <c r="B64" s="13" t="s">
        <v>43</v>
      </c>
      <c r="C64" s="51"/>
      <c r="D64" s="14">
        <v>1.3289552033849544E-3</v>
      </c>
      <c r="E64" s="1"/>
    </row>
  </sheetData>
  <mergeCells count="2">
    <mergeCell ref="B51:C51"/>
    <mergeCell ref="B63:C63"/>
  </mergeCells>
  <conditionalFormatting sqref="D51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2869-D19D-4D3D-8134-0BBAF00B28F7}">
  <dimension ref="A1:G64"/>
  <sheetViews>
    <sheetView rightToLeft="1" workbookViewId="0">
      <pane ySplit="4" topLeftCell="A42" activePane="bottomLeft" state="frozen"/>
      <selection pane="bottomLeft" activeCell="C66" sqref="C66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131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1.4780205985038501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1.4780205985038501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0.80523000178289994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0.80523000178289994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0</v>
      </c>
      <c r="E15" s="1"/>
    </row>
    <row r="16" spans="1:7" x14ac:dyDescent="0.2">
      <c r="A16" s="1"/>
      <c r="B16" s="10"/>
      <c r="C16" s="48" t="s">
        <v>10</v>
      </c>
      <c r="D16" s="47">
        <v>0</v>
      </c>
      <c r="E16" s="1"/>
    </row>
    <row r="17" spans="1:5" x14ac:dyDescent="0.2">
      <c r="A17" s="1"/>
      <c r="B17" s="10"/>
      <c r="C17" s="48" t="s">
        <v>11</v>
      </c>
      <c r="D17" s="47">
        <v>0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0.36052686720464999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2.6437774674913999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1558.6876499999998</v>
      </c>
      <c r="E27" s="1"/>
    </row>
    <row r="28" spans="1:5" x14ac:dyDescent="0.2">
      <c r="A28" s="1"/>
      <c r="B28" s="10"/>
      <c r="C28" s="48" t="s">
        <v>17</v>
      </c>
      <c r="D28" s="47">
        <v>1868.7103</v>
      </c>
      <c r="E28" s="1"/>
    </row>
    <row r="29" spans="1:5" ht="25.5" x14ac:dyDescent="0.2">
      <c r="A29" s="1"/>
      <c r="B29" s="10"/>
      <c r="C29" s="48" t="s">
        <v>18</v>
      </c>
      <c r="D29" s="47">
        <v>1248.665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1.6961560370940259E-3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0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0.42099125153233991</v>
      </c>
      <c r="E36" s="1"/>
    </row>
    <row r="37" spans="1:5" x14ac:dyDescent="0.2">
      <c r="A37" s="1"/>
      <c r="B37" s="10"/>
      <c r="C37" s="48" t="s">
        <v>23</v>
      </c>
      <c r="D37" s="47">
        <v>0</v>
      </c>
      <c r="E37" s="1"/>
    </row>
    <row r="38" spans="1:5" x14ac:dyDescent="0.2">
      <c r="A38" s="1"/>
      <c r="B38" s="10"/>
      <c r="C38" s="48" t="s">
        <v>24</v>
      </c>
      <c r="D38" s="47">
        <v>0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1.5859999999999999E-2</v>
      </c>
      <c r="E41" s="1"/>
    </row>
    <row r="42" spans="1:5" ht="25.5" x14ac:dyDescent="0.2">
      <c r="A42" s="1"/>
      <c r="B42" s="10"/>
      <c r="C42" s="48" t="s">
        <v>28</v>
      </c>
      <c r="D42" s="47">
        <v>0.40513125153233992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0</v>
      </c>
      <c r="E44" s="1"/>
    </row>
    <row r="45" spans="1:5" x14ac:dyDescent="0.2">
      <c r="A45" s="1"/>
      <c r="B45" s="10"/>
      <c r="C45" s="48" t="s">
        <v>31</v>
      </c>
      <c r="D45" s="47">
        <v>0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3.371530807160767E-4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1.2999999999999999E-3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9.6284691928392324E-4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3.371530807160767E-4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3.0647687190237396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1.9662494400489667E-3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1.2999999999999999E-3</v>
      </c>
      <c r="E63" s="1"/>
    </row>
    <row r="64" spans="1:5" ht="15" thickBot="1" x14ac:dyDescent="0.25">
      <c r="A64" s="1"/>
      <c r="B64" s="13" t="s">
        <v>43</v>
      </c>
      <c r="C64" s="51"/>
      <c r="D64" s="14">
        <v>2.9961560370940256E-3</v>
      </c>
      <c r="E64" s="1"/>
    </row>
  </sheetData>
  <mergeCells count="2">
    <mergeCell ref="B51:C51"/>
    <mergeCell ref="B63:C63"/>
  </mergeCells>
  <conditionalFormatting sqref="D51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1FB69-4D61-4E93-8D96-653813D2D7FC}">
  <dimension ref="A1:G64"/>
  <sheetViews>
    <sheetView rightToLeft="1" workbookViewId="0">
      <pane ySplit="4" topLeftCell="A37" activePane="bottomLeft" state="frozen"/>
      <selection pane="bottomLeft" activeCell="C65" sqref="C65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132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137.14775984882397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137.14775984882397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4.3752831243310881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4.3752831243310881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72.684387404619457</v>
      </c>
      <c r="E15" s="1"/>
    </row>
    <row r="16" spans="1:7" x14ac:dyDescent="0.2">
      <c r="A16" s="1"/>
      <c r="B16" s="10"/>
      <c r="C16" s="48" t="s">
        <v>10</v>
      </c>
      <c r="D16" s="47">
        <v>27.363872814732424</v>
      </c>
      <c r="E16" s="1"/>
    </row>
    <row r="17" spans="1:5" x14ac:dyDescent="0.2">
      <c r="A17" s="1"/>
      <c r="B17" s="10"/>
      <c r="C17" s="48" t="s">
        <v>11</v>
      </c>
      <c r="D17" s="47">
        <v>45.320514589887026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462.88610259366351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0.51000767100451616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677.60354064244245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731288.40917337604</v>
      </c>
      <c r="E27" s="1"/>
    </row>
    <row r="28" spans="1:5" x14ac:dyDescent="0.2">
      <c r="A28" s="1"/>
      <c r="B28" s="10"/>
      <c r="C28" s="48" t="s">
        <v>17</v>
      </c>
      <c r="D28" s="47">
        <v>926760.81834675209</v>
      </c>
      <c r="E28" s="1"/>
    </row>
    <row r="29" spans="1:5" ht="25.5" x14ac:dyDescent="0.2">
      <c r="A29" s="1"/>
      <c r="B29" s="10"/>
      <c r="C29" s="48" t="s">
        <v>18</v>
      </c>
      <c r="D29" s="47">
        <v>535816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9.2658865112928948E-4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228.07543193634413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972.79576117982458</v>
      </c>
      <c r="E36" s="1"/>
    </row>
    <row r="37" spans="1:5" x14ac:dyDescent="0.2">
      <c r="A37" s="1"/>
      <c r="B37" s="10"/>
      <c r="C37" s="48" t="s">
        <v>23</v>
      </c>
      <c r="D37" s="47">
        <v>65.69452207756845</v>
      </c>
      <c r="E37" s="1"/>
    </row>
    <row r="38" spans="1:5" x14ac:dyDescent="0.2">
      <c r="A38" s="1"/>
      <c r="B38" s="10"/>
      <c r="C38" s="48" t="s">
        <v>24</v>
      </c>
      <c r="D38" s="47">
        <v>709.14494573992658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7.6733199999999995</v>
      </c>
      <c r="E41" s="1"/>
    </row>
    <row r="42" spans="1:5" ht="25.5" x14ac:dyDescent="0.2">
      <c r="A42" s="1"/>
      <c r="B42" s="10"/>
      <c r="C42" s="48" t="s">
        <v>28</v>
      </c>
      <c r="D42" s="47">
        <v>133.9150797736136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33.524141050156658</v>
      </c>
      <c r="E44" s="1"/>
    </row>
    <row r="45" spans="1:5" x14ac:dyDescent="0.2">
      <c r="A45" s="1"/>
      <c r="B45" s="10"/>
      <c r="C45" s="48" t="s">
        <v>31</v>
      </c>
      <c r="D45" s="47">
        <v>22.843752538559333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1.8155407102061615E-3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2.5000000000000001E-3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6.8445928979383856E-4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1.8155407102061615E-3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1650.399301822267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2.2568377689560584E-3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2.5000000000000001E-3</v>
      </c>
      <c r="E63" s="1"/>
    </row>
    <row r="64" spans="1:5" ht="15" thickBot="1" x14ac:dyDescent="0.25">
      <c r="A64" s="1"/>
      <c r="B64" s="13" t="s">
        <v>43</v>
      </c>
      <c r="C64" s="51"/>
      <c r="D64" s="14">
        <v>3.4265886511292898E-3</v>
      </c>
      <c r="E64" s="1"/>
    </row>
  </sheetData>
  <mergeCells count="2">
    <mergeCell ref="B51:C51"/>
    <mergeCell ref="B63:C63"/>
  </mergeCells>
  <conditionalFormatting sqref="D51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23B4-7A3E-42E1-A7AC-6BE14E350633}">
  <dimension ref="A1:G64"/>
  <sheetViews>
    <sheetView rightToLeft="1" workbookViewId="0">
      <pane ySplit="4" topLeftCell="A37" activePane="bottomLeft" state="frozen"/>
      <selection pane="bottomLeft" sqref="A1:XFD1048576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133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43.471905987741799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43.471905987741799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5.1708719862147996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5.1708719862147996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20.756563765232862</v>
      </c>
      <c r="E15" s="1"/>
    </row>
    <row r="16" spans="1:7" x14ac:dyDescent="0.2">
      <c r="A16" s="1"/>
      <c r="B16" s="10"/>
      <c r="C16" s="48" t="s">
        <v>10</v>
      </c>
      <c r="D16" s="47">
        <v>9.0243225476517672</v>
      </c>
      <c r="E16" s="1"/>
    </row>
    <row r="17" spans="1:5" x14ac:dyDescent="0.2">
      <c r="A17" s="1"/>
      <c r="B17" s="10"/>
      <c r="C17" s="48" t="s">
        <v>11</v>
      </c>
      <c r="D17" s="47">
        <v>11.732241217581095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121.3606158912138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0.13118516478742442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190.89114279519066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243599.64501350437</v>
      </c>
      <c r="E27" s="1"/>
    </row>
    <row r="28" spans="1:5" x14ac:dyDescent="0.2">
      <c r="A28" s="1"/>
      <c r="B28" s="10"/>
      <c r="C28" s="48" t="s">
        <v>17</v>
      </c>
      <c r="D28" s="47">
        <v>309383.29002700874</v>
      </c>
      <c r="E28" s="1"/>
    </row>
    <row r="29" spans="1:5" ht="25.5" x14ac:dyDescent="0.2">
      <c r="A29" s="1"/>
      <c r="B29" s="10"/>
      <c r="C29" s="48" t="s">
        <v>18</v>
      </c>
      <c r="D29" s="47">
        <v>177816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7.836265228736613E-4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55.61607610415718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271.08507517638395</v>
      </c>
      <c r="E36" s="1"/>
    </row>
    <row r="37" spans="1:5" x14ac:dyDescent="0.2">
      <c r="A37" s="1"/>
      <c r="B37" s="10"/>
      <c r="C37" s="48" t="s">
        <v>23</v>
      </c>
      <c r="D37" s="47">
        <v>17.234170216479495</v>
      </c>
      <c r="E37" s="1"/>
    </row>
    <row r="38" spans="1:5" x14ac:dyDescent="0.2">
      <c r="A38" s="1"/>
      <c r="B38" s="10"/>
      <c r="C38" s="48" t="s">
        <v>24</v>
      </c>
      <c r="D38" s="47">
        <v>199.87026819296153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2.2061899999999999</v>
      </c>
      <c r="E41" s="1"/>
    </row>
    <row r="42" spans="1:5" ht="25.5" x14ac:dyDescent="0.2">
      <c r="A42" s="1"/>
      <c r="B42" s="10"/>
      <c r="C42" s="48" t="s">
        <v>28</v>
      </c>
      <c r="D42" s="47">
        <v>34.177095224538554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11.79132170479569</v>
      </c>
      <c r="E44" s="1"/>
    </row>
    <row r="45" spans="1:5" x14ac:dyDescent="0.2">
      <c r="A45" s="1"/>
      <c r="B45" s="10"/>
      <c r="C45" s="48" t="s">
        <v>31</v>
      </c>
      <c r="D45" s="47">
        <v>5.8060298376086488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1.5245257748255723E-3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2.5000000000000001E-3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9.7547422517442776E-4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1.5245257748255723E-3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461.97621797157461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1.8964568603782824E-3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2.5000000000000001E-3</v>
      </c>
      <c r="E63" s="1"/>
    </row>
    <row r="64" spans="1:5" ht="15" thickBot="1" x14ac:dyDescent="0.25">
      <c r="A64" s="1"/>
      <c r="B64" s="13" t="s">
        <v>43</v>
      </c>
      <c r="C64" s="51"/>
      <c r="D64" s="14">
        <v>3.2836265228736615E-3</v>
      </c>
      <c r="E64" s="1"/>
    </row>
  </sheetData>
  <mergeCells count="2">
    <mergeCell ref="B51:C51"/>
    <mergeCell ref="B63:C63"/>
  </mergeCells>
  <conditionalFormatting sqref="D51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63F2E-35F6-4AEC-B035-15D74EFA3DC6}">
  <dimension ref="A1:G64"/>
  <sheetViews>
    <sheetView rightToLeft="1" workbookViewId="0">
      <pane ySplit="4" topLeftCell="A40" activePane="bottomLeft" state="frozen"/>
      <selection pane="bottomLeft" sqref="A1:XFD1048576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134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21.032602819590178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21.032602819590178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0.93352207578830071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0.93352207578830071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9.5912729853638758</v>
      </c>
      <c r="E15" s="1"/>
    </row>
    <row r="16" spans="1:7" x14ac:dyDescent="0.2">
      <c r="A16" s="1"/>
      <c r="B16" s="10"/>
      <c r="C16" s="48" t="s">
        <v>10</v>
      </c>
      <c r="D16" s="47">
        <v>4.3775702042558535</v>
      </c>
      <c r="E16" s="1"/>
    </row>
    <row r="17" spans="1:5" x14ac:dyDescent="0.2">
      <c r="A17" s="1"/>
      <c r="B17" s="10"/>
      <c r="C17" s="48" t="s">
        <v>11</v>
      </c>
      <c r="D17" s="47">
        <v>5.2137027811080223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51.061510592499076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4.7675916012796138E-2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82.666584389254226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120569.16323714978</v>
      </c>
      <c r="E27" s="1"/>
    </row>
    <row r="28" spans="1:5" x14ac:dyDescent="0.2">
      <c r="A28" s="1"/>
      <c r="B28" s="10"/>
      <c r="C28" s="48" t="s">
        <v>17</v>
      </c>
      <c r="D28" s="47">
        <v>148839.32647429957</v>
      </c>
      <c r="E28" s="1"/>
    </row>
    <row r="29" spans="1:5" ht="25.5" x14ac:dyDescent="0.2">
      <c r="A29" s="1"/>
      <c r="B29" s="10"/>
      <c r="C29" s="48" t="s">
        <v>18</v>
      </c>
      <c r="D29" s="47">
        <v>92299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6.8563621219345898E-4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14.83836947172073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104.73963296971462</v>
      </c>
      <c r="E36" s="1"/>
    </row>
    <row r="37" spans="1:5" x14ac:dyDescent="0.2">
      <c r="A37" s="1"/>
      <c r="B37" s="10"/>
      <c r="C37" s="48" t="s">
        <v>23</v>
      </c>
      <c r="D37" s="47">
        <v>7.2579810921848411</v>
      </c>
      <c r="E37" s="1"/>
    </row>
    <row r="38" spans="1:5" x14ac:dyDescent="0.2">
      <c r="A38" s="1"/>
      <c r="B38" s="10"/>
      <c r="C38" s="48" t="s">
        <v>24</v>
      </c>
      <c r="D38" s="47">
        <v>77.816559102393427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0.61516999999999999</v>
      </c>
      <c r="E41" s="1"/>
    </row>
    <row r="42" spans="1:5" ht="25.5" x14ac:dyDescent="0.2">
      <c r="A42" s="1"/>
      <c r="B42" s="10"/>
      <c r="C42" s="48" t="s">
        <v>28</v>
      </c>
      <c r="D42" s="47">
        <v>11.10014695750149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5.3887325122747898</v>
      </c>
      <c r="E44" s="1"/>
    </row>
    <row r="45" spans="1:5" x14ac:dyDescent="0.2">
      <c r="A45" s="1"/>
      <c r="B45" s="10"/>
      <c r="C45" s="48" t="s">
        <v>31</v>
      </c>
      <c r="D45" s="47">
        <v>2.5610433053600716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1.1347862162072678E-3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2.5000000000000001E-3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1.3652137837927322E-3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1.1347862162072678E-3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187.40621735896883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1.5543461721663936E-3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2.5000000000000001E-3</v>
      </c>
      <c r="E63" s="1"/>
    </row>
    <row r="64" spans="1:5" ht="15" thickBot="1" x14ac:dyDescent="0.25">
      <c r="A64" s="1"/>
      <c r="B64" s="13" t="s">
        <v>43</v>
      </c>
      <c r="C64" s="51"/>
      <c r="D64" s="14">
        <v>3.1856362121934589E-3</v>
      </c>
      <c r="E64" s="1"/>
    </row>
  </sheetData>
  <mergeCells count="2">
    <mergeCell ref="B51:C51"/>
    <mergeCell ref="B63:C63"/>
  </mergeCells>
  <conditionalFormatting sqref="D5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4398-0334-4D2F-9B7B-685A6E923A07}">
  <sheetPr>
    <pageSetUpPr fitToPage="1"/>
  </sheetPr>
  <dimension ref="A1:G64"/>
  <sheetViews>
    <sheetView rightToLeft="1" workbookViewId="0">
      <pane ySplit="4" topLeftCell="A42" activePane="bottomLeft" state="frozen"/>
      <selection pane="bottomLeft" sqref="A1:XFD1048576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136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13.449866985776209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13.449866985776209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2.0731102982322405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2.0731102982322405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1.807018108767948</v>
      </c>
      <c r="E15" s="1"/>
    </row>
    <row r="16" spans="1:7" x14ac:dyDescent="0.2">
      <c r="A16" s="1"/>
      <c r="B16" s="10"/>
      <c r="C16" s="48" t="s">
        <v>10</v>
      </c>
      <c r="D16" s="47">
        <v>1.337560203069484</v>
      </c>
      <c r="E16" s="1"/>
    </row>
    <row r="17" spans="1:5" x14ac:dyDescent="0.2">
      <c r="A17" s="1"/>
      <c r="B17" s="10"/>
      <c r="C17" s="48" t="s">
        <v>11</v>
      </c>
      <c r="D17" s="47">
        <v>0.46945790569846407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0.89693834767031044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7.6332100902223431E-3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18.23456695053693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95320.392621322011</v>
      </c>
      <c r="E27" s="1"/>
    </row>
    <row r="28" spans="1:5" x14ac:dyDescent="0.2">
      <c r="A28" s="1"/>
      <c r="B28" s="10"/>
      <c r="C28" s="48" t="s">
        <v>17</v>
      </c>
      <c r="D28" s="47">
        <v>92033.785242644022</v>
      </c>
      <c r="E28" s="1"/>
    </row>
    <row r="29" spans="1:5" ht="25.5" x14ac:dyDescent="0.2">
      <c r="A29" s="1"/>
      <c r="B29" s="10"/>
      <c r="C29" s="48" t="s">
        <v>18</v>
      </c>
      <c r="D29" s="47">
        <v>98607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1.9129764837391239E-4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16.301833758386749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44.75549070322154</v>
      </c>
      <c r="E36" s="1"/>
    </row>
    <row r="37" spans="1:5" x14ac:dyDescent="0.2">
      <c r="A37" s="1"/>
      <c r="B37" s="10"/>
      <c r="C37" s="48" t="s">
        <v>23</v>
      </c>
      <c r="D37" s="47">
        <v>2.5562604928441921</v>
      </c>
      <c r="E37" s="1"/>
    </row>
    <row r="38" spans="1:5" x14ac:dyDescent="0.2">
      <c r="A38" s="1"/>
      <c r="B38" s="10"/>
      <c r="C38" s="48" t="s">
        <v>24</v>
      </c>
      <c r="D38" s="47">
        <v>39.801095530491693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8.2320000000000004E-2</v>
      </c>
      <c r="E41" s="1"/>
    </row>
    <row r="42" spans="1:5" ht="25.5" x14ac:dyDescent="0.2">
      <c r="A42" s="1"/>
      <c r="B42" s="10"/>
      <c r="C42" s="48" t="s">
        <v>28</v>
      </c>
      <c r="D42" s="47">
        <v>0.67330012456494026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6.5945566256730009E-2</v>
      </c>
      <c r="E44" s="1"/>
    </row>
    <row r="45" spans="1:5" x14ac:dyDescent="0.2">
      <c r="A45" s="1"/>
      <c r="B45" s="10"/>
      <c r="C45" s="48" t="s">
        <v>31</v>
      </c>
      <c r="D45" s="47">
        <v>1.5765689890639873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4.5387741948565053E-4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1E-3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5.461225805143495E-4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4.5387741948565053E-4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62.99005765375847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6.6082457196749275E-4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1E-3</v>
      </c>
      <c r="E63" s="1"/>
    </row>
    <row r="64" spans="1:5" ht="15" thickBot="1" x14ac:dyDescent="0.25">
      <c r="A64" s="1"/>
      <c r="B64" s="13" t="s">
        <v>43</v>
      </c>
      <c r="C64" s="51"/>
      <c r="D64" s="14">
        <v>1.1912976483739123E-3</v>
      </c>
      <c r="E64" s="1"/>
    </row>
  </sheetData>
  <mergeCells count="2">
    <mergeCell ref="B51:C51"/>
    <mergeCell ref="B63:C63"/>
  </mergeCells>
  <conditionalFormatting sqref="D51">
    <cfRule type="cellIs" dxfId="2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5EB7-C299-4EC2-842D-3450645F4F93}">
  <dimension ref="A1:G64"/>
  <sheetViews>
    <sheetView rightToLeft="1" topLeftCell="A36" workbookViewId="0">
      <selection sqref="A1:XFD1048576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135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27.507666458839875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27.507666458839875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1.5194495940791788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1.5194495940791788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14.303210055797505</v>
      </c>
      <c r="E15" s="1"/>
    </row>
    <row r="16" spans="1:7" x14ac:dyDescent="0.2">
      <c r="A16" s="1"/>
      <c r="B16" s="10"/>
      <c r="C16" s="48" t="s">
        <v>10</v>
      </c>
      <c r="D16" s="47">
        <v>5.8966104641662902</v>
      </c>
      <c r="E16" s="1"/>
    </row>
    <row r="17" spans="1:5" x14ac:dyDescent="0.2">
      <c r="A17" s="1"/>
      <c r="B17" s="10"/>
      <c r="C17" s="48" t="s">
        <v>11</v>
      </c>
      <c r="D17" s="47">
        <v>8.4065995916312151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73.434627879805802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3.9327116148481098E-2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116.80428110467085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151386.72724170779</v>
      </c>
      <c r="E27" s="1"/>
    </row>
    <row r="28" spans="1:5" x14ac:dyDescent="0.2">
      <c r="A28" s="1"/>
      <c r="B28" s="10"/>
      <c r="C28" s="48" t="s">
        <v>17</v>
      </c>
      <c r="D28" s="47">
        <v>180936.45448341555</v>
      </c>
      <c r="E28" s="1"/>
    </row>
    <row r="29" spans="1:5" ht="25.5" x14ac:dyDescent="0.2">
      <c r="A29" s="1"/>
      <c r="B29" s="10"/>
      <c r="C29" s="48" t="s">
        <v>18</v>
      </c>
      <c r="D29" s="47">
        <v>121837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7.7156223159628951E-4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20.133077053157368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140.87068805813755</v>
      </c>
      <c r="E36" s="1"/>
    </row>
    <row r="37" spans="1:5" x14ac:dyDescent="0.2">
      <c r="A37" s="1"/>
      <c r="B37" s="10"/>
      <c r="C37" s="48" t="s">
        <v>23</v>
      </c>
      <c r="D37" s="47">
        <v>10.296407186085062</v>
      </c>
      <c r="E37" s="1"/>
    </row>
    <row r="38" spans="1:5" x14ac:dyDescent="0.2">
      <c r="A38" s="1"/>
      <c r="B38" s="10"/>
      <c r="C38" s="48" t="s">
        <v>24</v>
      </c>
      <c r="D38" s="47">
        <v>108.10887658622001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0.56596999999999986</v>
      </c>
      <c r="E41" s="1"/>
    </row>
    <row r="42" spans="1:5" ht="25.5" x14ac:dyDescent="0.2">
      <c r="A42" s="1"/>
      <c r="B42" s="10"/>
      <c r="C42" s="48" t="s">
        <v>28</v>
      </c>
      <c r="D42" s="47">
        <v>12.107260966513484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6.2493721494722001</v>
      </c>
      <c r="E44" s="1"/>
    </row>
    <row r="45" spans="1:5" x14ac:dyDescent="0.2">
      <c r="A45" s="1"/>
      <c r="B45" s="10"/>
      <c r="C45" s="48" t="s">
        <v>31</v>
      </c>
      <c r="D45" s="47">
        <v>3.5428011698467978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1.1562225601265423E-3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2.5000000000000001E-3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1.3437774398734577E-3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1.1562225601265423E-3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257.6749691628084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1.7020974946594769E-3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2.5000000000000001E-3</v>
      </c>
      <c r="E63" s="1"/>
    </row>
    <row r="64" spans="1:5" ht="15" thickBot="1" x14ac:dyDescent="0.25">
      <c r="A64" s="1"/>
      <c r="B64" s="13" t="s">
        <v>43</v>
      </c>
      <c r="C64" s="51"/>
      <c r="D64" s="14">
        <v>3.2715622315962894E-3</v>
      </c>
      <c r="E64" s="1"/>
    </row>
  </sheetData>
  <mergeCells count="2">
    <mergeCell ref="B51:C51"/>
    <mergeCell ref="B63:C63"/>
  </mergeCells>
  <conditionalFormatting sqref="D51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077E-80D0-4179-B582-FC913B3A515F}">
  <dimension ref="A1:G64"/>
  <sheetViews>
    <sheetView rightToLeft="1" topLeftCell="A33" workbookViewId="0">
      <selection sqref="A1:XFD1048576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137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0.41503700371207997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0.41503700371207997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0.8310401669045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0.8310401669045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0</v>
      </c>
      <c r="E15" s="1"/>
    </row>
    <row r="16" spans="1:7" x14ac:dyDescent="0.2">
      <c r="A16" s="1"/>
      <c r="B16" s="10"/>
      <c r="C16" s="48" t="s">
        <v>10</v>
      </c>
      <c r="D16" s="47">
        <v>0</v>
      </c>
      <c r="E16" s="1"/>
    </row>
    <row r="17" spans="1:5" x14ac:dyDescent="0.2">
      <c r="A17" s="1"/>
      <c r="B17" s="10"/>
      <c r="C17" s="48" t="s">
        <v>11</v>
      </c>
      <c r="D17" s="47">
        <v>0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0.27589999999999998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1.5219771706165801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935.91143</v>
      </c>
      <c r="E27" s="1"/>
    </row>
    <row r="28" spans="1:5" x14ac:dyDescent="0.2">
      <c r="A28" s="1"/>
      <c r="B28" s="10"/>
      <c r="C28" s="48" t="s">
        <v>17</v>
      </c>
      <c r="D28" s="47">
        <v>980.82285999999999</v>
      </c>
      <c r="E28" s="1"/>
    </row>
    <row r="29" spans="1:5" ht="25.5" x14ac:dyDescent="0.2">
      <c r="A29" s="1"/>
      <c r="B29" s="10"/>
      <c r="C29" s="48" t="s">
        <v>18</v>
      </c>
      <c r="D29" s="47">
        <v>891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1.6261978664119745E-3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0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0.27579999999999999</v>
      </c>
      <c r="E36" s="1"/>
    </row>
    <row r="37" spans="1:5" x14ac:dyDescent="0.2">
      <c r="A37" s="1"/>
      <c r="B37" s="10"/>
      <c r="C37" s="48" t="s">
        <v>23</v>
      </c>
      <c r="D37" s="47">
        <v>0</v>
      </c>
      <c r="E37" s="1"/>
    </row>
    <row r="38" spans="1:5" x14ac:dyDescent="0.2">
      <c r="A38" s="1"/>
      <c r="B38" s="10"/>
      <c r="C38" s="48" t="s">
        <v>24</v>
      </c>
      <c r="D38" s="47">
        <v>0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0</v>
      </c>
      <c r="E41" s="1"/>
    </row>
    <row r="42" spans="1:5" ht="25.5" x14ac:dyDescent="0.2">
      <c r="A42" s="1"/>
      <c r="B42" s="10"/>
      <c r="C42" s="48" t="s">
        <v>28</v>
      </c>
      <c r="D42" s="47">
        <v>0.27579999999999999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0</v>
      </c>
      <c r="E44" s="1"/>
    </row>
    <row r="45" spans="1:5" x14ac:dyDescent="0.2">
      <c r="A45" s="1"/>
      <c r="B45" s="10"/>
      <c r="C45" s="48" t="s">
        <v>31</v>
      </c>
      <c r="D45" s="47">
        <v>0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3.0953984287317621E-4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1.2999999999999999E-3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9.9046015712682379E-4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3.0953984287317621E-4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1.7977771706165802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1.9208838710481186E-3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1E-3</v>
      </c>
      <c r="E63" s="1"/>
    </row>
    <row r="64" spans="1:5" ht="15" thickBot="1" x14ac:dyDescent="0.25">
      <c r="A64" s="1"/>
      <c r="B64" s="13" t="s">
        <v>43</v>
      </c>
      <c r="C64" s="51"/>
      <c r="D64" s="14">
        <v>2.6261978664119745E-3</v>
      </c>
      <c r="E64" s="1"/>
    </row>
  </sheetData>
  <mergeCells count="2">
    <mergeCell ref="B51:C51"/>
    <mergeCell ref="B63:C63"/>
  </mergeCells>
  <conditionalFormatting sqref="D5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62C7-D2D7-4125-8841-53CE04F8C599}">
  <dimension ref="B1:D74"/>
  <sheetViews>
    <sheetView rightToLeft="1" workbookViewId="0">
      <pane ySplit="4" topLeftCell="A46" activePane="bottomLeft" state="frozen"/>
      <selection pane="bottomLeft" activeCell="D75" sqref="D75"/>
    </sheetView>
  </sheetViews>
  <sheetFormatPr defaultRowHeight="14.25" x14ac:dyDescent="0.2"/>
  <cols>
    <col min="1" max="1" width="4" customWidth="1"/>
    <col min="2" max="2" width="6.875" customWidth="1"/>
    <col min="3" max="3" width="55.875" customWidth="1"/>
    <col min="4" max="4" width="12.25" customWidth="1"/>
  </cols>
  <sheetData>
    <row r="1" spans="2:4" x14ac:dyDescent="0.2">
      <c r="B1" s="15"/>
      <c r="C1" s="15"/>
    </row>
    <row r="2" spans="2:4" ht="15" thickBot="1" x14ac:dyDescent="0.25">
      <c r="B2" s="15"/>
      <c r="C2" s="15"/>
    </row>
    <row r="3" spans="2:4" ht="15" x14ac:dyDescent="0.25">
      <c r="B3" s="16" t="s">
        <v>44</v>
      </c>
      <c r="C3" s="17"/>
      <c r="D3" s="53">
        <v>45291</v>
      </c>
    </row>
    <row r="4" spans="2:4" ht="15" x14ac:dyDescent="0.25">
      <c r="B4" s="18" t="s">
        <v>123</v>
      </c>
      <c r="C4" s="19"/>
      <c r="D4" s="54" t="s">
        <v>2</v>
      </c>
    </row>
    <row r="5" spans="2:4" ht="15" x14ac:dyDescent="0.25">
      <c r="B5" s="18"/>
      <c r="C5" s="19"/>
      <c r="D5" s="20"/>
    </row>
    <row r="6" spans="2:4" ht="15" x14ac:dyDescent="0.25">
      <c r="B6" s="18" t="s">
        <v>45</v>
      </c>
      <c r="C6" s="19"/>
      <c r="D6" s="21"/>
    </row>
    <row r="7" spans="2:4" ht="15" x14ac:dyDescent="0.25">
      <c r="B7" s="18" t="s">
        <v>46</v>
      </c>
      <c r="C7" s="19"/>
      <c r="D7" s="21"/>
    </row>
    <row r="8" spans="2:4" x14ac:dyDescent="0.2">
      <c r="B8" s="22">
        <v>1</v>
      </c>
      <c r="C8" s="23" t="s">
        <v>47</v>
      </c>
      <c r="D8" s="24">
        <v>0</v>
      </c>
    </row>
    <row r="9" spans="2:4" x14ac:dyDescent="0.2">
      <c r="B9" s="22">
        <v>2</v>
      </c>
      <c r="C9" s="23" t="s">
        <v>47</v>
      </c>
      <c r="D9" s="24">
        <v>0</v>
      </c>
    </row>
    <row r="10" spans="2:4" x14ac:dyDescent="0.2">
      <c r="B10" s="22">
        <v>3</v>
      </c>
      <c r="C10" s="23" t="s">
        <v>47</v>
      </c>
      <c r="D10" s="24">
        <v>0</v>
      </c>
    </row>
    <row r="11" spans="2:4" ht="15" x14ac:dyDescent="0.25">
      <c r="B11" s="18" t="s">
        <v>48</v>
      </c>
      <c r="C11" s="25"/>
      <c r="D11" s="21"/>
    </row>
    <row r="12" spans="2:4" x14ac:dyDescent="0.2">
      <c r="B12" s="22">
        <v>1</v>
      </c>
      <c r="C12" s="23" t="s">
        <v>49</v>
      </c>
      <c r="D12" s="24">
        <v>471.57510128729496</v>
      </c>
    </row>
    <row r="13" spans="2:4" x14ac:dyDescent="0.2">
      <c r="B13" s="22">
        <v>2</v>
      </c>
      <c r="C13" s="23" t="s">
        <v>50</v>
      </c>
      <c r="D13" s="24">
        <v>57.511584002155139</v>
      </c>
    </row>
    <row r="14" spans="2:4" x14ac:dyDescent="0.2">
      <c r="B14" s="22">
        <v>3</v>
      </c>
      <c r="C14" s="23" t="s">
        <v>47</v>
      </c>
      <c r="D14" s="24">
        <v>0</v>
      </c>
    </row>
    <row r="15" spans="2:4" x14ac:dyDescent="0.2">
      <c r="B15" s="22">
        <v>4</v>
      </c>
      <c r="C15" s="23" t="s">
        <v>47</v>
      </c>
      <c r="D15" s="24">
        <v>0</v>
      </c>
    </row>
    <row r="16" spans="2:4" x14ac:dyDescent="0.2">
      <c r="B16" s="22">
        <v>5</v>
      </c>
      <c r="C16" s="23" t="s">
        <v>47</v>
      </c>
      <c r="D16" s="24">
        <v>0</v>
      </c>
    </row>
    <row r="17" spans="2:4" x14ac:dyDescent="0.2">
      <c r="B17" s="22">
        <v>6</v>
      </c>
      <c r="C17" s="23" t="s">
        <v>47</v>
      </c>
      <c r="D17" s="24">
        <v>0</v>
      </c>
    </row>
    <row r="18" spans="2:4" x14ac:dyDescent="0.2">
      <c r="B18" s="22">
        <v>7</v>
      </c>
      <c r="C18" s="23" t="s">
        <v>47</v>
      </c>
      <c r="D18" s="24">
        <v>0</v>
      </c>
    </row>
    <row r="19" spans="2:4" x14ac:dyDescent="0.2">
      <c r="B19" s="22">
        <v>8</v>
      </c>
      <c r="C19" s="23" t="s">
        <v>47</v>
      </c>
      <c r="D19" s="24">
        <v>0</v>
      </c>
    </row>
    <row r="20" spans="2:4" ht="15" x14ac:dyDescent="0.25">
      <c r="B20" s="26" t="s">
        <v>51</v>
      </c>
      <c r="C20" s="23"/>
      <c r="D20" s="24">
        <f>SUM(D12:D19)</f>
        <v>529.08668528945009</v>
      </c>
    </row>
    <row r="21" spans="2:4" x14ac:dyDescent="0.2">
      <c r="B21" s="27"/>
      <c r="C21" s="25"/>
      <c r="D21" s="21"/>
    </row>
    <row r="22" spans="2:4" ht="15" x14ac:dyDescent="0.25">
      <c r="B22" s="18" t="s">
        <v>52</v>
      </c>
      <c r="C22" s="25"/>
      <c r="D22" s="21"/>
    </row>
    <row r="23" spans="2:4" ht="15" x14ac:dyDescent="0.25">
      <c r="B23" s="18" t="s">
        <v>46</v>
      </c>
      <c r="C23" s="25"/>
      <c r="D23" s="21"/>
    </row>
    <row r="24" spans="2:4" x14ac:dyDescent="0.2">
      <c r="B24" s="22">
        <v>1</v>
      </c>
      <c r="C24" s="23" t="s">
        <v>47</v>
      </c>
      <c r="D24" s="24">
        <v>0</v>
      </c>
    </row>
    <row r="25" spans="2:4" x14ac:dyDescent="0.2">
      <c r="B25" s="22">
        <v>2</v>
      </c>
      <c r="C25" s="23" t="s">
        <v>47</v>
      </c>
      <c r="D25" s="24">
        <v>0</v>
      </c>
    </row>
    <row r="26" spans="2:4" x14ac:dyDescent="0.2">
      <c r="B26" s="22">
        <v>3</v>
      </c>
      <c r="C26" s="23" t="s">
        <v>47</v>
      </c>
      <c r="D26" s="24">
        <v>0</v>
      </c>
    </row>
    <row r="27" spans="2:4" ht="15" x14ac:dyDescent="0.25">
      <c r="B27" s="18" t="s">
        <v>48</v>
      </c>
      <c r="C27" s="25"/>
      <c r="D27" s="21"/>
    </row>
    <row r="28" spans="2:4" x14ac:dyDescent="0.2">
      <c r="B28" s="22">
        <v>1</v>
      </c>
      <c r="C28" s="23" t="s">
        <v>53</v>
      </c>
      <c r="D28" s="24">
        <v>10.288326711404689</v>
      </c>
    </row>
    <row r="29" spans="2:4" x14ac:dyDescent="0.2">
      <c r="B29" s="22">
        <v>2</v>
      </c>
      <c r="C29" s="23" t="s">
        <v>54</v>
      </c>
      <c r="D29" s="24">
        <v>6.0914916436901088</v>
      </c>
    </row>
    <row r="30" spans="2:4" x14ac:dyDescent="0.2">
      <c r="B30" s="22">
        <v>3</v>
      </c>
      <c r="C30" s="23" t="s">
        <v>55</v>
      </c>
      <c r="D30" s="24">
        <v>3.7868167022267425</v>
      </c>
    </row>
    <row r="31" spans="2:4" x14ac:dyDescent="0.2">
      <c r="B31" s="22">
        <v>4</v>
      </c>
      <c r="C31" s="23" t="s">
        <v>49</v>
      </c>
      <c r="D31" s="24">
        <v>1.5827985038079042</v>
      </c>
    </row>
    <row r="32" spans="2:4" x14ac:dyDescent="0.2">
      <c r="B32" s="22">
        <v>5</v>
      </c>
      <c r="C32" s="23" t="s">
        <v>47</v>
      </c>
      <c r="D32" s="24">
        <v>0</v>
      </c>
    </row>
    <row r="33" spans="2:4" x14ac:dyDescent="0.2">
      <c r="B33" s="22">
        <v>6</v>
      </c>
      <c r="C33" s="23" t="s">
        <v>47</v>
      </c>
      <c r="D33" s="24">
        <v>0</v>
      </c>
    </row>
    <row r="34" spans="2:4" x14ac:dyDescent="0.2">
      <c r="B34" s="22">
        <v>7</v>
      </c>
      <c r="C34" s="23" t="s">
        <v>47</v>
      </c>
      <c r="D34" s="24">
        <v>0</v>
      </c>
    </row>
    <row r="35" spans="2:4" x14ac:dyDescent="0.2">
      <c r="B35" s="22">
        <v>8</v>
      </c>
      <c r="C35" s="23" t="s">
        <v>47</v>
      </c>
      <c r="D35" s="24">
        <v>0</v>
      </c>
    </row>
    <row r="36" spans="2:4" ht="15" x14ac:dyDescent="0.25">
      <c r="B36" s="26" t="s">
        <v>56</v>
      </c>
      <c r="C36" s="23"/>
      <c r="D36" s="28">
        <f>SUM(D28:D35)</f>
        <v>21.749433561129447</v>
      </c>
    </row>
    <row r="37" spans="2:4" x14ac:dyDescent="0.2">
      <c r="B37" s="27"/>
      <c r="C37" s="25"/>
      <c r="D37" s="21"/>
    </row>
    <row r="38" spans="2:4" ht="15" x14ac:dyDescent="0.25">
      <c r="B38" s="18" t="s">
        <v>57</v>
      </c>
      <c r="C38" s="25"/>
      <c r="D38" s="21"/>
    </row>
    <row r="39" spans="2:4" x14ac:dyDescent="0.2">
      <c r="B39" s="22">
        <v>1</v>
      </c>
      <c r="C39" s="23" t="s">
        <v>49</v>
      </c>
      <c r="D39" s="24">
        <v>46.479427304926674</v>
      </c>
    </row>
    <row r="40" spans="2:4" x14ac:dyDescent="0.2">
      <c r="B40" s="22">
        <v>2</v>
      </c>
      <c r="C40" s="23" t="s">
        <v>58</v>
      </c>
      <c r="D40" s="24">
        <v>25.765234310902034</v>
      </c>
    </row>
    <row r="41" spans="2:4" x14ac:dyDescent="0.2">
      <c r="B41" s="22">
        <v>3</v>
      </c>
      <c r="C41" s="23" t="s">
        <v>47</v>
      </c>
      <c r="D41" s="24">
        <v>0</v>
      </c>
    </row>
    <row r="42" spans="2:4" x14ac:dyDescent="0.2">
      <c r="B42" s="22">
        <v>4</v>
      </c>
      <c r="C42" s="23" t="s">
        <v>47</v>
      </c>
      <c r="D42" s="24">
        <v>0</v>
      </c>
    </row>
    <row r="43" spans="2:4" x14ac:dyDescent="0.2">
      <c r="B43" s="22">
        <v>5</v>
      </c>
      <c r="C43" s="23" t="s">
        <v>47</v>
      </c>
      <c r="D43" s="24">
        <v>0</v>
      </c>
    </row>
    <row r="44" spans="2:4" x14ac:dyDescent="0.2">
      <c r="B44" s="22">
        <v>6</v>
      </c>
      <c r="C44" s="23" t="s">
        <v>47</v>
      </c>
      <c r="D44" s="24">
        <v>0</v>
      </c>
    </row>
    <row r="45" spans="2:4" x14ac:dyDescent="0.2">
      <c r="B45" s="22">
        <v>7</v>
      </c>
      <c r="C45" s="23" t="s">
        <v>47</v>
      </c>
      <c r="D45" s="24">
        <v>0</v>
      </c>
    </row>
    <row r="46" spans="2:4" ht="15" x14ac:dyDescent="0.25">
      <c r="B46" s="26" t="s">
        <v>59</v>
      </c>
      <c r="C46" s="23"/>
      <c r="D46" s="24">
        <f>SUM(D39:D45)</f>
        <v>72.244661615828704</v>
      </c>
    </row>
    <row r="47" spans="2:4" x14ac:dyDescent="0.2">
      <c r="B47" s="27"/>
      <c r="C47" s="25"/>
      <c r="D47" s="21"/>
    </row>
    <row r="48" spans="2:4" ht="15" x14ac:dyDescent="0.25">
      <c r="B48" s="18" t="s">
        <v>60</v>
      </c>
      <c r="C48" s="25"/>
      <c r="D48" s="21"/>
    </row>
    <row r="49" spans="2:4" x14ac:dyDescent="0.2">
      <c r="B49" s="22">
        <v>1</v>
      </c>
      <c r="C49" s="23" t="s">
        <v>61</v>
      </c>
      <c r="D49" s="24">
        <v>23.423532799999997</v>
      </c>
    </row>
    <row r="50" spans="2:4" x14ac:dyDescent="0.2">
      <c r="B50" s="22">
        <v>2</v>
      </c>
      <c r="C50" s="23" t="s">
        <v>49</v>
      </c>
      <c r="D50" s="24">
        <v>11.555926538230622</v>
      </c>
    </row>
    <row r="51" spans="2:4" x14ac:dyDescent="0.2">
      <c r="B51" s="22">
        <v>3</v>
      </c>
      <c r="C51" s="23" t="s">
        <v>62</v>
      </c>
      <c r="D51" s="24">
        <v>18.526199999999999</v>
      </c>
    </row>
    <row r="52" spans="2:4" x14ac:dyDescent="0.2">
      <c r="B52" s="22">
        <v>4</v>
      </c>
      <c r="C52" s="23" t="s">
        <v>47</v>
      </c>
      <c r="D52" s="24">
        <v>0</v>
      </c>
    </row>
    <row r="53" spans="2:4" x14ac:dyDescent="0.2">
      <c r="B53" s="22">
        <v>5</v>
      </c>
      <c r="C53" s="23" t="s">
        <v>63</v>
      </c>
      <c r="D53" s="24">
        <v>8.0410870275999997</v>
      </c>
    </row>
    <row r="54" spans="2:4" x14ac:dyDescent="0.2">
      <c r="B54" s="22">
        <v>6</v>
      </c>
      <c r="C54" s="23" t="s">
        <v>64</v>
      </c>
      <c r="D54" s="24">
        <v>5.1188137246246121</v>
      </c>
    </row>
    <row r="55" spans="2:4" x14ac:dyDescent="0.2">
      <c r="B55" s="22">
        <v>7</v>
      </c>
      <c r="C55" s="23" t="s">
        <v>65</v>
      </c>
      <c r="D55" s="24">
        <v>4.4769559954505906</v>
      </c>
    </row>
    <row r="56" spans="2:4" x14ac:dyDescent="0.2">
      <c r="B56" s="22">
        <v>8</v>
      </c>
      <c r="C56" s="23" t="s">
        <v>47</v>
      </c>
      <c r="D56" s="24">
        <v>0</v>
      </c>
    </row>
    <row r="57" spans="2:4" ht="15" x14ac:dyDescent="0.25">
      <c r="B57" s="26" t="s">
        <v>66</v>
      </c>
      <c r="C57" s="23"/>
      <c r="D57" s="24">
        <f>SUM(D49:D56)</f>
        <v>71.142516085905825</v>
      </c>
    </row>
    <row r="58" spans="2:4" x14ac:dyDescent="0.2">
      <c r="B58" s="27"/>
      <c r="C58" s="25"/>
      <c r="D58" s="21"/>
    </row>
    <row r="59" spans="2:4" ht="15" x14ac:dyDescent="0.25">
      <c r="B59" s="26" t="s">
        <v>67</v>
      </c>
      <c r="C59" s="23"/>
      <c r="D59" s="29">
        <v>965.30535096056519</v>
      </c>
    </row>
    <row r="60" spans="2:4" x14ac:dyDescent="0.2">
      <c r="B60" s="27"/>
      <c r="C60" s="25"/>
      <c r="D60" s="21"/>
    </row>
    <row r="61" spans="2:4" ht="15" x14ac:dyDescent="0.25">
      <c r="B61" s="18" t="s">
        <v>68</v>
      </c>
      <c r="C61" s="25"/>
      <c r="D61" s="21"/>
    </row>
    <row r="62" spans="2:4" x14ac:dyDescent="0.2">
      <c r="B62" s="22">
        <v>1</v>
      </c>
      <c r="C62" s="23" t="s">
        <v>69</v>
      </c>
      <c r="D62" s="24">
        <v>1.9648602043248355</v>
      </c>
    </row>
    <row r="63" spans="2:4" x14ac:dyDescent="0.2">
      <c r="B63" s="22">
        <v>2</v>
      </c>
      <c r="C63" s="23" t="s">
        <v>70</v>
      </c>
      <c r="D63" s="24">
        <v>0.14237762507700119</v>
      </c>
    </row>
    <row r="64" spans="2:4" x14ac:dyDescent="0.2">
      <c r="B64" s="22">
        <v>3</v>
      </c>
      <c r="C64" s="23" t="s">
        <v>47</v>
      </c>
      <c r="D64" s="24"/>
    </row>
    <row r="65" spans="2:4" x14ac:dyDescent="0.2">
      <c r="B65" s="22">
        <v>4</v>
      </c>
      <c r="C65" s="23" t="s">
        <v>47</v>
      </c>
      <c r="D65" s="24"/>
    </row>
    <row r="66" spans="2:4" ht="15" x14ac:dyDescent="0.25">
      <c r="B66" s="26" t="s">
        <v>71</v>
      </c>
      <c r="C66" s="23"/>
      <c r="D66" s="24">
        <f>SUM(D62:D65)</f>
        <v>2.1072378294018366</v>
      </c>
    </row>
    <row r="67" spans="2:4" x14ac:dyDescent="0.2">
      <c r="B67" s="27"/>
      <c r="C67" s="25"/>
      <c r="D67" s="21"/>
    </row>
    <row r="68" spans="2:4" ht="15" x14ac:dyDescent="0.25">
      <c r="B68" s="18" t="s">
        <v>72</v>
      </c>
      <c r="C68" s="25"/>
      <c r="D68" s="21"/>
    </row>
    <row r="69" spans="2:4" x14ac:dyDescent="0.2">
      <c r="B69" s="22">
        <v>1</v>
      </c>
      <c r="C69" s="23" t="s">
        <v>73</v>
      </c>
      <c r="D69" s="24">
        <v>0</v>
      </c>
    </row>
    <row r="70" spans="2:4" x14ac:dyDescent="0.2">
      <c r="B70" s="22">
        <v>2</v>
      </c>
      <c r="C70" s="23" t="s">
        <v>74</v>
      </c>
      <c r="D70" s="24">
        <v>0</v>
      </c>
    </row>
    <row r="71" spans="2:4" x14ac:dyDescent="0.2">
      <c r="B71" s="22">
        <v>3</v>
      </c>
      <c r="C71" s="23" t="s">
        <v>49</v>
      </c>
      <c r="D71" s="24">
        <v>0</v>
      </c>
    </row>
    <row r="72" spans="2:4" ht="15" x14ac:dyDescent="0.25">
      <c r="B72" s="26" t="s">
        <v>75</v>
      </c>
      <c r="C72" s="23"/>
      <c r="D72" s="24">
        <v>0</v>
      </c>
    </row>
    <row r="73" spans="2:4" x14ac:dyDescent="0.2">
      <c r="B73" s="27"/>
      <c r="C73" s="25"/>
      <c r="D73" s="21"/>
    </row>
    <row r="74" spans="2:4" ht="15.75" thickBot="1" x14ac:dyDescent="0.3">
      <c r="B74" s="30" t="s">
        <v>76</v>
      </c>
      <c r="C74" s="31"/>
      <c r="D74" s="32">
        <f>D20+D36+D46+D57+D59+D66</f>
        <v>1661.635885342281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2F81-56D4-4777-852F-FE1DCD92E2AE}">
  <dimension ref="B1:E109"/>
  <sheetViews>
    <sheetView rightToLeft="1" workbookViewId="0">
      <pane ySplit="4" topLeftCell="A81" activePane="bottomLeft" state="frozen"/>
      <selection pane="bottomLeft" activeCell="D108" sqref="D108"/>
    </sheetView>
  </sheetViews>
  <sheetFormatPr defaultRowHeight="14.25" x14ac:dyDescent="0.2"/>
  <cols>
    <col min="1" max="1" width="4.625" customWidth="1"/>
    <col min="2" max="2" width="13" customWidth="1"/>
    <col min="3" max="3" width="45.875" customWidth="1"/>
    <col min="4" max="4" width="10.625" customWidth="1"/>
  </cols>
  <sheetData>
    <row r="1" spans="2:4" ht="15" x14ac:dyDescent="0.25">
      <c r="B1" s="33"/>
      <c r="C1" s="15"/>
    </row>
    <row r="2" spans="2:4" ht="15.75" thickBot="1" x14ac:dyDescent="0.3">
      <c r="B2" s="33"/>
      <c r="C2" s="15"/>
    </row>
    <row r="3" spans="2:4" ht="15" x14ac:dyDescent="0.25">
      <c r="B3" s="16" t="s">
        <v>77</v>
      </c>
      <c r="C3" s="34"/>
      <c r="D3" s="53">
        <v>45291</v>
      </c>
    </row>
    <row r="4" spans="2:4" ht="15" x14ac:dyDescent="0.25">
      <c r="B4" s="18" t="s">
        <v>123</v>
      </c>
      <c r="C4" s="25"/>
      <c r="D4" s="54" t="s">
        <v>2</v>
      </c>
    </row>
    <row r="5" spans="2:4" ht="15" x14ac:dyDescent="0.25">
      <c r="B5" s="18"/>
      <c r="C5" s="25"/>
      <c r="D5" s="21"/>
    </row>
    <row r="6" spans="2:4" ht="15" x14ac:dyDescent="0.25">
      <c r="B6" s="18" t="s">
        <v>78</v>
      </c>
      <c r="C6" s="25"/>
      <c r="D6" s="21"/>
    </row>
    <row r="7" spans="2:4" ht="15" x14ac:dyDescent="0.25">
      <c r="B7" s="35">
        <v>1</v>
      </c>
      <c r="C7" s="23" t="s">
        <v>73</v>
      </c>
      <c r="D7" s="24">
        <v>34.810842918472055</v>
      </c>
    </row>
    <row r="8" spans="2:4" ht="15" x14ac:dyDescent="0.25">
      <c r="B8" s="35">
        <v>2</v>
      </c>
      <c r="C8" s="23" t="s">
        <v>74</v>
      </c>
      <c r="D8" s="24">
        <v>31.727964450287054</v>
      </c>
    </row>
    <row r="9" spans="2:4" ht="15" x14ac:dyDescent="0.25">
      <c r="B9" s="35">
        <v>3</v>
      </c>
      <c r="C9" s="23" t="s">
        <v>79</v>
      </c>
      <c r="D9" s="24">
        <v>20.288114754932824</v>
      </c>
    </row>
    <row r="10" spans="2:4" ht="15" x14ac:dyDescent="0.25">
      <c r="B10" s="35">
        <v>4</v>
      </c>
      <c r="C10" s="23" t="s">
        <v>80</v>
      </c>
      <c r="D10" s="24">
        <v>20.195203067759437</v>
      </c>
    </row>
    <row r="11" spans="2:4" ht="15" x14ac:dyDescent="0.25">
      <c r="B11" s="35">
        <v>5</v>
      </c>
      <c r="C11" s="23" t="s">
        <v>81</v>
      </c>
      <c r="D11" s="24">
        <v>18.778882675504178</v>
      </c>
    </row>
    <row r="12" spans="2:4" ht="15" x14ac:dyDescent="0.25">
      <c r="B12" s="35">
        <v>6</v>
      </c>
      <c r="C12" s="23" t="s">
        <v>82</v>
      </c>
      <c r="D12" s="24">
        <v>18.418151472397877</v>
      </c>
    </row>
    <row r="13" spans="2:4" ht="15" x14ac:dyDescent="0.25">
      <c r="B13" s="35">
        <v>7</v>
      </c>
      <c r="C13" s="23" t="s">
        <v>83</v>
      </c>
      <c r="D13" s="24">
        <v>0</v>
      </c>
    </row>
    <row r="14" spans="2:4" ht="15" x14ac:dyDescent="0.25">
      <c r="B14" s="35">
        <v>8</v>
      </c>
      <c r="C14" s="23" t="s">
        <v>84</v>
      </c>
      <c r="D14" s="24">
        <v>0</v>
      </c>
    </row>
    <row r="15" spans="2:4" ht="15" x14ac:dyDescent="0.25">
      <c r="B15" s="35">
        <v>9</v>
      </c>
      <c r="C15" s="23" t="s">
        <v>49</v>
      </c>
      <c r="D15" s="24">
        <v>52.487990111945322</v>
      </c>
    </row>
    <row r="16" spans="2:4" ht="15" x14ac:dyDescent="0.25">
      <c r="B16" s="26" t="s">
        <v>85</v>
      </c>
      <c r="C16" s="23"/>
      <c r="D16" s="28">
        <f>SUM(D7:D15)</f>
        <v>196.70714945129873</v>
      </c>
    </row>
    <row r="17" spans="2:4" ht="15" x14ac:dyDescent="0.25">
      <c r="B17" s="26"/>
      <c r="C17" s="23"/>
      <c r="D17" s="36"/>
    </row>
    <row r="18" spans="2:4" ht="15" x14ac:dyDescent="0.25">
      <c r="B18" s="26" t="s">
        <v>86</v>
      </c>
      <c r="C18" s="23"/>
      <c r="D18" s="36"/>
    </row>
    <row r="19" spans="2:4" ht="15" x14ac:dyDescent="0.25">
      <c r="B19" s="35">
        <v>1</v>
      </c>
      <c r="C19" s="23" t="s">
        <v>73</v>
      </c>
      <c r="D19" s="24">
        <v>0</v>
      </c>
    </row>
    <row r="20" spans="2:4" ht="15" x14ac:dyDescent="0.25">
      <c r="B20" s="35">
        <v>2</v>
      </c>
      <c r="C20" s="23" t="s">
        <v>74</v>
      </c>
      <c r="D20" s="24">
        <v>0</v>
      </c>
    </row>
    <row r="21" spans="2:4" ht="15" x14ac:dyDescent="0.25">
      <c r="B21" s="35">
        <v>3</v>
      </c>
      <c r="C21" s="23" t="s">
        <v>79</v>
      </c>
      <c r="D21" s="24">
        <v>0</v>
      </c>
    </row>
    <row r="22" spans="2:4" ht="15" x14ac:dyDescent="0.25">
      <c r="B22" s="35">
        <v>4</v>
      </c>
      <c r="C22" s="23" t="s">
        <v>80</v>
      </c>
      <c r="D22" s="24">
        <v>0</v>
      </c>
    </row>
    <row r="23" spans="2:4" ht="15" x14ac:dyDescent="0.25">
      <c r="B23" s="35">
        <v>5</v>
      </c>
      <c r="C23" s="23" t="s">
        <v>81</v>
      </c>
      <c r="D23" s="24">
        <v>0</v>
      </c>
    </row>
    <row r="24" spans="2:4" ht="15" x14ac:dyDescent="0.25">
      <c r="B24" s="35">
        <v>6</v>
      </c>
      <c r="C24" s="23" t="s">
        <v>82</v>
      </c>
      <c r="D24" s="24">
        <v>0</v>
      </c>
    </row>
    <row r="25" spans="2:4" ht="15" x14ac:dyDescent="0.25">
      <c r="B25" s="35">
        <v>7</v>
      </c>
      <c r="C25" s="23" t="s">
        <v>83</v>
      </c>
      <c r="D25" s="24">
        <v>0</v>
      </c>
    </row>
    <row r="26" spans="2:4" ht="15" x14ac:dyDescent="0.25">
      <c r="B26" s="35">
        <v>8</v>
      </c>
      <c r="C26" s="23" t="s">
        <v>84</v>
      </c>
      <c r="D26" s="24">
        <v>0</v>
      </c>
    </row>
    <row r="27" spans="2:4" ht="15" x14ac:dyDescent="0.25">
      <c r="B27" s="35">
        <v>9</v>
      </c>
      <c r="C27" s="23" t="s">
        <v>49</v>
      </c>
      <c r="D27" s="24">
        <v>2561.8171322950375</v>
      </c>
    </row>
    <row r="28" spans="2:4" ht="15" x14ac:dyDescent="0.25">
      <c r="B28" s="26" t="s">
        <v>87</v>
      </c>
      <c r="C28" s="23"/>
      <c r="D28" s="28">
        <f>SUM(D19:D27)</f>
        <v>2561.8171322950375</v>
      </c>
    </row>
    <row r="29" spans="2:4" ht="15" x14ac:dyDescent="0.25">
      <c r="B29" s="26"/>
      <c r="C29" s="23"/>
      <c r="D29" s="36"/>
    </row>
    <row r="30" spans="2:4" ht="15" x14ac:dyDescent="0.25">
      <c r="B30" s="26" t="s">
        <v>88</v>
      </c>
      <c r="C30" s="23"/>
      <c r="D30" s="36"/>
    </row>
    <row r="31" spans="2:4" ht="15" x14ac:dyDescent="0.25">
      <c r="B31" s="35">
        <v>1</v>
      </c>
      <c r="C31" s="23" t="s">
        <v>73</v>
      </c>
      <c r="D31" s="24">
        <v>0</v>
      </c>
    </row>
    <row r="32" spans="2:4" ht="15" x14ac:dyDescent="0.25">
      <c r="B32" s="35">
        <v>2</v>
      </c>
      <c r="C32" s="23" t="s">
        <v>74</v>
      </c>
      <c r="D32" s="24">
        <v>0</v>
      </c>
    </row>
    <row r="33" spans="2:5" ht="15" x14ac:dyDescent="0.25">
      <c r="B33" s="35">
        <v>3</v>
      </c>
      <c r="C33" s="23" t="s">
        <v>49</v>
      </c>
      <c r="D33" s="24">
        <v>0</v>
      </c>
    </row>
    <row r="34" spans="2:5" ht="15" x14ac:dyDescent="0.25">
      <c r="B34" s="26" t="s">
        <v>89</v>
      </c>
      <c r="C34" s="23"/>
      <c r="D34" s="24">
        <f>SUM(D31:D33)</f>
        <v>0</v>
      </c>
      <c r="E34" s="62"/>
    </row>
    <row r="35" spans="2:5" ht="15" x14ac:dyDescent="0.25">
      <c r="B35" s="26"/>
      <c r="C35" s="23"/>
      <c r="D35" s="36"/>
    </row>
    <row r="36" spans="2:5" ht="15" x14ac:dyDescent="0.25">
      <c r="B36" s="26" t="s">
        <v>90</v>
      </c>
      <c r="C36" s="23"/>
      <c r="D36" s="36"/>
    </row>
    <row r="37" spans="2:5" ht="15" x14ac:dyDescent="0.25">
      <c r="B37" s="35">
        <v>1</v>
      </c>
      <c r="C37" s="23" t="s">
        <v>73</v>
      </c>
      <c r="D37" s="24">
        <v>0</v>
      </c>
    </row>
    <row r="38" spans="2:5" ht="15" x14ac:dyDescent="0.25">
      <c r="B38" s="35">
        <v>2</v>
      </c>
      <c r="C38" s="23" t="s">
        <v>74</v>
      </c>
      <c r="D38" s="24">
        <v>0</v>
      </c>
    </row>
    <row r="39" spans="2:5" ht="15" x14ac:dyDescent="0.25">
      <c r="B39" s="35">
        <v>3</v>
      </c>
      <c r="C39" s="23" t="s">
        <v>49</v>
      </c>
      <c r="D39" s="24">
        <v>0</v>
      </c>
    </row>
    <row r="40" spans="2:5" ht="15" x14ac:dyDescent="0.25">
      <c r="B40" s="26" t="s">
        <v>91</v>
      </c>
      <c r="C40" s="23"/>
      <c r="D40" s="24">
        <f>SUM(D37:D39)</f>
        <v>0</v>
      </c>
    </row>
    <row r="41" spans="2:5" ht="15" x14ac:dyDescent="0.25">
      <c r="B41" s="26"/>
      <c r="C41" s="23"/>
      <c r="D41" s="36"/>
    </row>
    <row r="42" spans="2:5" ht="15" x14ac:dyDescent="0.25">
      <c r="B42" s="57" t="s">
        <v>92</v>
      </c>
      <c r="C42" s="58"/>
      <c r="D42" s="36"/>
    </row>
    <row r="43" spans="2:5" ht="15" x14ac:dyDescent="0.25">
      <c r="B43" s="35">
        <v>1</v>
      </c>
      <c r="C43" s="23" t="s">
        <v>93</v>
      </c>
      <c r="D43" s="24">
        <v>12.542730000000001</v>
      </c>
    </row>
    <row r="44" spans="2:5" ht="15" x14ac:dyDescent="0.25">
      <c r="B44" s="35">
        <v>2</v>
      </c>
      <c r="C44" s="23" t="s">
        <v>94</v>
      </c>
      <c r="D44" s="24">
        <v>7.8074899999999987</v>
      </c>
    </row>
    <row r="45" spans="2:5" ht="15" x14ac:dyDescent="0.25">
      <c r="B45" s="35">
        <v>3</v>
      </c>
      <c r="C45" s="23" t="s">
        <v>95</v>
      </c>
      <c r="D45" s="24">
        <v>4.7826000000000004</v>
      </c>
    </row>
    <row r="46" spans="2:5" ht="15" x14ac:dyDescent="0.25">
      <c r="B46" s="35">
        <v>4</v>
      </c>
      <c r="C46" s="23" t="s">
        <v>96</v>
      </c>
      <c r="D46" s="24">
        <v>0.54903000000000002</v>
      </c>
    </row>
    <row r="47" spans="2:5" ht="15" x14ac:dyDescent="0.25">
      <c r="B47" s="35">
        <v>5</v>
      </c>
      <c r="C47" s="23" t="s">
        <v>47</v>
      </c>
      <c r="D47" s="24">
        <v>0</v>
      </c>
    </row>
    <row r="48" spans="2:5" ht="15" x14ac:dyDescent="0.25">
      <c r="B48" s="35">
        <v>6</v>
      </c>
      <c r="C48" s="23" t="s">
        <v>47</v>
      </c>
      <c r="D48" s="24">
        <v>0</v>
      </c>
    </row>
    <row r="49" spans="2:4" ht="15" x14ac:dyDescent="0.25">
      <c r="B49" s="35">
        <v>7</v>
      </c>
      <c r="C49" s="23" t="s">
        <v>47</v>
      </c>
      <c r="D49" s="24">
        <v>0</v>
      </c>
    </row>
    <row r="50" spans="2:4" ht="15" x14ac:dyDescent="0.25">
      <c r="B50" s="35">
        <v>8</v>
      </c>
      <c r="C50" s="23" t="s">
        <v>47</v>
      </c>
      <c r="D50" s="24">
        <v>0</v>
      </c>
    </row>
    <row r="51" spans="2:4" ht="15" x14ac:dyDescent="0.25">
      <c r="B51" s="35">
        <v>9</v>
      </c>
      <c r="C51" s="23" t="s">
        <v>49</v>
      </c>
      <c r="D51" s="24">
        <v>9.9999999998101607E-5</v>
      </c>
    </row>
    <row r="52" spans="2:4" ht="15" x14ac:dyDescent="0.25">
      <c r="B52" s="26" t="s">
        <v>97</v>
      </c>
      <c r="C52" s="23"/>
      <c r="D52" s="24">
        <f>SUM(D43:D51)</f>
        <v>25.681950000000001</v>
      </c>
    </row>
    <row r="53" spans="2:4" ht="15" x14ac:dyDescent="0.25">
      <c r="B53" s="26"/>
      <c r="C53" s="23"/>
      <c r="D53" s="36"/>
    </row>
    <row r="54" spans="2:4" ht="15" x14ac:dyDescent="0.25">
      <c r="B54" s="59" t="s">
        <v>98</v>
      </c>
      <c r="C54" s="60"/>
      <c r="D54" s="36"/>
    </row>
    <row r="55" spans="2:4" ht="15" x14ac:dyDescent="0.25">
      <c r="B55" s="35">
        <v>1</v>
      </c>
      <c r="C55" s="23" t="s">
        <v>99</v>
      </c>
      <c r="D55" s="24">
        <v>112.73601433855782</v>
      </c>
    </row>
    <row r="56" spans="2:4" ht="15" x14ac:dyDescent="0.25">
      <c r="B56" s="35">
        <v>2</v>
      </c>
      <c r="C56" s="23" t="s">
        <v>100</v>
      </c>
      <c r="D56" s="24">
        <v>56.621204832720167</v>
      </c>
    </row>
    <row r="57" spans="2:4" ht="15" x14ac:dyDescent="0.25">
      <c r="B57" s="35">
        <v>3</v>
      </c>
      <c r="C57" s="23" t="s">
        <v>101</v>
      </c>
      <c r="D57" s="24">
        <v>55.334259460370127</v>
      </c>
    </row>
    <row r="58" spans="2:4" ht="15" x14ac:dyDescent="0.25">
      <c r="B58" s="35">
        <v>4</v>
      </c>
      <c r="C58" s="23" t="s">
        <v>102</v>
      </c>
      <c r="D58" s="24">
        <v>50.365559098855435</v>
      </c>
    </row>
    <row r="59" spans="2:4" ht="15" x14ac:dyDescent="0.25">
      <c r="B59" s="35">
        <v>5</v>
      </c>
      <c r="C59" s="23" t="s">
        <v>103</v>
      </c>
      <c r="D59" s="24">
        <v>43.435862792758435</v>
      </c>
    </row>
    <row r="60" spans="2:4" ht="15" x14ac:dyDescent="0.25">
      <c r="B60" s="35">
        <v>6</v>
      </c>
      <c r="C60" s="23" t="s">
        <v>104</v>
      </c>
      <c r="D60" s="24">
        <v>31.12153386365112</v>
      </c>
    </row>
    <row r="61" spans="2:4" ht="15" x14ac:dyDescent="0.25">
      <c r="B61" s="35">
        <v>7</v>
      </c>
      <c r="C61" s="23" t="s">
        <v>47</v>
      </c>
      <c r="D61" s="24">
        <v>0</v>
      </c>
    </row>
    <row r="62" spans="2:4" ht="15" x14ac:dyDescent="0.25">
      <c r="B62" s="35">
        <v>8</v>
      </c>
      <c r="C62" s="23" t="s">
        <v>47</v>
      </c>
      <c r="D62" s="24">
        <v>0</v>
      </c>
    </row>
    <row r="63" spans="2:4" ht="15" x14ac:dyDescent="0.25">
      <c r="B63" s="35">
        <v>9</v>
      </c>
      <c r="C63" s="23" t="s">
        <v>49</v>
      </c>
      <c r="D63" s="24">
        <v>76.744298993059132</v>
      </c>
    </row>
    <row r="64" spans="2:4" ht="15" x14ac:dyDescent="0.25">
      <c r="B64" s="26" t="s">
        <v>105</v>
      </c>
      <c r="C64" s="23"/>
      <c r="D64" s="24">
        <f>SUM(D55:D63)</f>
        <v>426.35873337997225</v>
      </c>
    </row>
    <row r="65" spans="2:4" ht="15" x14ac:dyDescent="0.25">
      <c r="B65" s="26"/>
      <c r="C65" s="23"/>
      <c r="D65" s="36"/>
    </row>
    <row r="66" spans="2:4" ht="15" x14ac:dyDescent="0.25">
      <c r="B66" s="57" t="s">
        <v>106</v>
      </c>
      <c r="C66" s="58"/>
      <c r="D66" s="36"/>
    </row>
    <row r="67" spans="2:4" ht="15" x14ac:dyDescent="0.25">
      <c r="B67" s="26" t="s">
        <v>107</v>
      </c>
      <c r="C67" s="23"/>
      <c r="D67" s="36"/>
    </row>
    <row r="68" spans="2:4" ht="15" x14ac:dyDescent="0.25">
      <c r="B68" s="35">
        <v>1</v>
      </c>
      <c r="C68" s="23" t="s">
        <v>47</v>
      </c>
      <c r="D68" s="24">
        <v>0</v>
      </c>
    </row>
    <row r="69" spans="2:4" ht="15" x14ac:dyDescent="0.25">
      <c r="B69" s="35">
        <v>2</v>
      </c>
      <c r="C69" s="23" t="s">
        <v>47</v>
      </c>
      <c r="D69" s="24">
        <v>0</v>
      </c>
    </row>
    <row r="70" spans="2:4" ht="15" x14ac:dyDescent="0.25">
      <c r="B70" s="35">
        <v>3</v>
      </c>
      <c r="C70" s="23" t="s">
        <v>47</v>
      </c>
      <c r="D70" s="24">
        <v>0</v>
      </c>
    </row>
    <row r="71" spans="2:4" ht="15" x14ac:dyDescent="0.25">
      <c r="B71" s="35">
        <v>4</v>
      </c>
      <c r="C71" s="23" t="s">
        <v>47</v>
      </c>
      <c r="D71" s="24">
        <v>0</v>
      </c>
    </row>
    <row r="72" spans="2:4" ht="15" x14ac:dyDescent="0.25">
      <c r="B72" s="35">
        <v>5</v>
      </c>
      <c r="C72" s="23" t="s">
        <v>49</v>
      </c>
      <c r="D72" s="24">
        <v>0</v>
      </c>
    </row>
    <row r="73" spans="2:4" ht="15" x14ac:dyDescent="0.25">
      <c r="B73" s="26" t="s">
        <v>108</v>
      </c>
      <c r="C73" s="23"/>
      <c r="D73" s="24">
        <f>SUM(D68:D72)</f>
        <v>0</v>
      </c>
    </row>
    <row r="74" spans="2:4" ht="15" x14ac:dyDescent="0.25">
      <c r="B74" s="26"/>
      <c r="C74" s="23"/>
      <c r="D74" s="36"/>
    </row>
    <row r="75" spans="2:4" ht="15" x14ac:dyDescent="0.25">
      <c r="B75" s="57" t="s">
        <v>109</v>
      </c>
      <c r="C75" s="58"/>
      <c r="D75" s="36"/>
    </row>
    <row r="76" spans="2:4" ht="15" x14ac:dyDescent="0.25">
      <c r="B76" s="35">
        <v>1</v>
      </c>
      <c r="C76" s="23" t="s">
        <v>110</v>
      </c>
      <c r="D76" s="24">
        <v>19.004502720068263</v>
      </c>
    </row>
    <row r="77" spans="2:4" ht="15" x14ac:dyDescent="0.25">
      <c r="B77" s="35">
        <v>2</v>
      </c>
      <c r="C77" s="23" t="s">
        <v>111</v>
      </c>
      <c r="D77" s="24">
        <v>18.72517615549717</v>
      </c>
    </row>
    <row r="78" spans="2:4" ht="15" x14ac:dyDescent="0.25">
      <c r="B78" s="35">
        <v>3</v>
      </c>
      <c r="C78" s="23" t="s">
        <v>112</v>
      </c>
      <c r="D78" s="24">
        <v>16.95470447307466</v>
      </c>
    </row>
    <row r="79" spans="2:4" ht="15" x14ac:dyDescent="0.25">
      <c r="B79" s="35">
        <v>4</v>
      </c>
      <c r="C79" s="23" t="s">
        <v>113</v>
      </c>
      <c r="D79" s="24">
        <v>15.640328838458068</v>
      </c>
    </row>
    <row r="80" spans="2:4" ht="15" x14ac:dyDescent="0.25">
      <c r="B80" s="35">
        <v>5</v>
      </c>
      <c r="C80" s="23" t="s">
        <v>114</v>
      </c>
      <c r="D80" s="24">
        <v>8.2317003122036603</v>
      </c>
    </row>
    <row r="81" spans="2:4" ht="15" x14ac:dyDescent="0.25">
      <c r="B81" s="35">
        <v>6</v>
      </c>
      <c r="C81" s="23" t="s">
        <v>115</v>
      </c>
      <c r="D81" s="24">
        <v>7.332963642539081</v>
      </c>
    </row>
    <row r="82" spans="2:4" ht="15" x14ac:dyDescent="0.25">
      <c r="B82" s="35">
        <v>7</v>
      </c>
      <c r="C82" s="23" t="s">
        <v>47</v>
      </c>
      <c r="D82" s="24">
        <v>0</v>
      </c>
    </row>
    <row r="83" spans="2:4" ht="15" x14ac:dyDescent="0.25">
      <c r="B83" s="35">
        <v>8</v>
      </c>
      <c r="C83" s="23" t="s">
        <v>47</v>
      </c>
      <c r="D83" s="24">
        <v>0</v>
      </c>
    </row>
    <row r="84" spans="2:4" ht="15" x14ac:dyDescent="0.25">
      <c r="B84" s="35">
        <v>9</v>
      </c>
      <c r="C84" s="23" t="s">
        <v>49</v>
      </c>
      <c r="D84" s="24">
        <v>18.744603606346132</v>
      </c>
    </row>
    <row r="85" spans="2:4" ht="15" x14ac:dyDescent="0.25">
      <c r="B85" s="26" t="s">
        <v>116</v>
      </c>
      <c r="C85" s="23"/>
      <c r="D85" s="24">
        <f>SUM(D76:D84)</f>
        <v>104.63397974818703</v>
      </c>
    </row>
    <row r="86" spans="2:4" ht="15" x14ac:dyDescent="0.25">
      <c r="B86" s="26"/>
      <c r="C86" s="23"/>
      <c r="D86" s="36"/>
    </row>
    <row r="87" spans="2:4" ht="15" x14ac:dyDescent="0.25">
      <c r="B87" s="26" t="s">
        <v>117</v>
      </c>
      <c r="C87" s="23"/>
      <c r="D87" s="36"/>
    </row>
    <row r="88" spans="2:4" ht="15" x14ac:dyDescent="0.25">
      <c r="B88" s="35">
        <v>1</v>
      </c>
      <c r="C88" s="23" t="s">
        <v>73</v>
      </c>
      <c r="D88" s="24">
        <v>19.557626515818438</v>
      </c>
    </row>
    <row r="89" spans="2:4" ht="15" x14ac:dyDescent="0.25">
      <c r="B89" s="35">
        <v>2</v>
      </c>
      <c r="C89" s="23" t="s">
        <v>74</v>
      </c>
      <c r="D89" s="24">
        <v>17.412036012444446</v>
      </c>
    </row>
    <row r="90" spans="2:4" ht="15" x14ac:dyDescent="0.25">
      <c r="B90" s="35">
        <v>3</v>
      </c>
      <c r="C90" s="23" t="s">
        <v>79</v>
      </c>
      <c r="D90" s="24">
        <v>17.337058926252013</v>
      </c>
    </row>
    <row r="91" spans="2:4" ht="15" x14ac:dyDescent="0.25">
      <c r="B91" s="35">
        <v>4</v>
      </c>
      <c r="C91" s="23" t="s">
        <v>80</v>
      </c>
      <c r="D91" s="24">
        <v>16.419913637052147</v>
      </c>
    </row>
    <row r="92" spans="2:4" ht="15" x14ac:dyDescent="0.25">
      <c r="B92" s="35">
        <v>5</v>
      </c>
      <c r="C92" s="23" t="s">
        <v>81</v>
      </c>
      <c r="D92" s="24">
        <v>9.0869523478906018</v>
      </c>
    </row>
    <row r="93" spans="2:4" ht="15" x14ac:dyDescent="0.25">
      <c r="B93" s="35">
        <v>6</v>
      </c>
      <c r="C93" s="23" t="s">
        <v>82</v>
      </c>
      <c r="D93" s="24">
        <v>6.9979808138297264</v>
      </c>
    </row>
    <row r="94" spans="2:4" ht="15" x14ac:dyDescent="0.25">
      <c r="B94" s="35">
        <v>7</v>
      </c>
      <c r="C94" s="23" t="s">
        <v>83</v>
      </c>
      <c r="D94" s="24">
        <v>0</v>
      </c>
    </row>
    <row r="95" spans="2:4" ht="15" x14ac:dyDescent="0.25">
      <c r="B95" s="35">
        <v>8</v>
      </c>
      <c r="C95" s="23" t="s">
        <v>84</v>
      </c>
      <c r="D95" s="24">
        <v>0</v>
      </c>
    </row>
    <row r="96" spans="2:4" ht="15" x14ac:dyDescent="0.25">
      <c r="B96" s="35">
        <v>9</v>
      </c>
      <c r="C96" s="23" t="s">
        <v>49</v>
      </c>
      <c r="D96" s="24">
        <v>0</v>
      </c>
    </row>
    <row r="97" spans="2:4" ht="15" x14ac:dyDescent="0.25">
      <c r="B97" s="26" t="s">
        <v>118</v>
      </c>
      <c r="C97" s="23"/>
      <c r="D97" s="24">
        <f>SUM(D88:D96)</f>
        <v>86.811568253287376</v>
      </c>
    </row>
    <row r="98" spans="2:4" ht="15" x14ac:dyDescent="0.25">
      <c r="B98" s="26"/>
      <c r="C98" s="23"/>
      <c r="D98" s="36"/>
    </row>
    <row r="99" spans="2:4" ht="15" x14ac:dyDescent="0.25">
      <c r="B99" s="26" t="s">
        <v>119</v>
      </c>
      <c r="C99" s="23"/>
      <c r="D99" s="28">
        <f>D16+D28+D34+D40+D52+D64+D73+D85+D97</f>
        <v>3402.0105131277833</v>
      </c>
    </row>
    <row r="100" spans="2:4" ht="15" x14ac:dyDescent="0.25">
      <c r="B100" s="26"/>
      <c r="C100" s="23"/>
      <c r="D100" s="36"/>
    </row>
    <row r="101" spans="2:4" ht="15" x14ac:dyDescent="0.25">
      <c r="B101" s="26" t="s">
        <v>120</v>
      </c>
      <c r="C101" s="23"/>
      <c r="D101" s="36"/>
    </row>
    <row r="102" spans="2:4" ht="15" x14ac:dyDescent="0.25">
      <c r="B102" s="35">
        <v>1</v>
      </c>
      <c r="C102" s="23" t="s">
        <v>73</v>
      </c>
      <c r="D102" s="24">
        <v>0</v>
      </c>
    </row>
    <row r="103" spans="2:4" ht="15" x14ac:dyDescent="0.25">
      <c r="B103" s="35">
        <v>2</v>
      </c>
      <c r="C103" s="23" t="s">
        <v>74</v>
      </c>
      <c r="D103" s="24">
        <v>0</v>
      </c>
    </row>
    <row r="104" spans="2:4" ht="15" x14ac:dyDescent="0.25">
      <c r="B104" s="35">
        <v>3</v>
      </c>
      <c r="C104" s="23" t="s">
        <v>79</v>
      </c>
      <c r="D104" s="24">
        <v>0</v>
      </c>
    </row>
    <row r="105" spans="2:4" ht="15" x14ac:dyDescent="0.25">
      <c r="B105" s="35">
        <v>4</v>
      </c>
      <c r="C105" s="23" t="s">
        <v>80</v>
      </c>
      <c r="D105" s="24">
        <v>0</v>
      </c>
    </row>
    <row r="106" spans="2:4" ht="15" x14ac:dyDescent="0.25">
      <c r="B106" s="35">
        <v>5</v>
      </c>
      <c r="C106" s="23" t="s">
        <v>49</v>
      </c>
      <c r="D106" s="24">
        <v>814.62385223861793</v>
      </c>
    </row>
    <row r="107" spans="2:4" ht="15" x14ac:dyDescent="0.25">
      <c r="B107" s="26" t="s">
        <v>121</v>
      </c>
      <c r="C107" s="23"/>
      <c r="D107" s="28">
        <f>SUM(D102:D106)</f>
        <v>814.62385223861793</v>
      </c>
    </row>
    <row r="108" spans="2:4" ht="15" x14ac:dyDescent="0.25">
      <c r="B108" s="26"/>
      <c r="C108" s="23"/>
      <c r="D108" s="36"/>
    </row>
    <row r="109" spans="2:4" ht="15.75" thickBot="1" x14ac:dyDescent="0.3">
      <c r="B109" s="37" t="s">
        <v>122</v>
      </c>
      <c r="C109" s="38"/>
      <c r="D109" s="39">
        <v>2037327.314</v>
      </c>
    </row>
  </sheetData>
  <mergeCells count="4">
    <mergeCell ref="B42:C42"/>
    <mergeCell ref="B54:C54"/>
    <mergeCell ref="B66:C66"/>
    <mergeCell ref="B75:C7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322A6-A765-4CEF-A12B-691DDEC89E50}">
  <sheetPr>
    <pageSetUpPr fitToPage="1"/>
  </sheetPr>
  <dimension ref="A1:G64"/>
  <sheetViews>
    <sheetView rightToLeft="1" workbookViewId="0">
      <pane ySplit="4" topLeftCell="A40" activePane="bottomLeft" state="frozen"/>
      <selection pane="bottomLeft" activeCell="C67" sqref="C67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124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150.2806199711822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150.2806199711822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4.0909864720633635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4.0909864720633635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23.894272965696874</v>
      </c>
      <c r="E15" s="1"/>
    </row>
    <row r="16" spans="1:7" x14ac:dyDescent="0.2">
      <c r="A16" s="1"/>
      <c r="B16" s="10"/>
      <c r="C16" s="48" t="s">
        <v>10</v>
      </c>
      <c r="D16" s="47">
        <v>23.894272965696874</v>
      </c>
      <c r="E16" s="1"/>
    </row>
    <row r="17" spans="1:5" x14ac:dyDescent="0.2">
      <c r="A17" s="1"/>
      <c r="B17" s="10"/>
      <c r="C17" s="48" t="s">
        <v>11</v>
      </c>
      <c r="D17" s="47">
        <v>0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176.26048807604985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1.2329078308164558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355.75927531580874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875948.74350948865</v>
      </c>
      <c r="E27" s="1"/>
    </row>
    <row r="28" spans="1:5" x14ac:dyDescent="0.2">
      <c r="A28" s="1"/>
      <c r="B28" s="10"/>
      <c r="C28" s="48" t="s">
        <v>17</v>
      </c>
      <c r="D28" s="47">
        <v>925656.48701897718</v>
      </c>
      <c r="E28" s="1"/>
    </row>
    <row r="29" spans="1:5" ht="25.5" x14ac:dyDescent="0.2">
      <c r="A29" s="1"/>
      <c r="B29" s="10"/>
      <c r="C29" s="48" t="s">
        <v>18</v>
      </c>
      <c r="D29" s="47">
        <v>826241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4.0614165834687907E-4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480.17541048145091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1743.3502514989977</v>
      </c>
      <c r="E36" s="1"/>
    </row>
    <row r="37" spans="1:5" x14ac:dyDescent="0.2">
      <c r="A37" s="1"/>
      <c r="B37" s="10"/>
      <c r="C37" s="48" t="s">
        <v>23</v>
      </c>
      <c r="D37" s="47">
        <v>91.421226036211962</v>
      </c>
      <c r="E37" s="1"/>
    </row>
    <row r="38" spans="1:5" x14ac:dyDescent="0.2">
      <c r="A38" s="1"/>
      <c r="B38" s="10"/>
      <c r="C38" s="48" t="s">
        <v>24</v>
      </c>
      <c r="D38" s="47">
        <v>1418.0841894105931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12.38077</v>
      </c>
      <c r="E41" s="1"/>
    </row>
    <row r="42" spans="1:5" ht="25.5" x14ac:dyDescent="0.2">
      <c r="A42" s="1"/>
      <c r="B42" s="10"/>
      <c r="C42" s="48" t="s">
        <v>28</v>
      </c>
      <c r="D42" s="47">
        <v>130.37737493142976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41.920747701638675</v>
      </c>
      <c r="E44" s="1"/>
    </row>
    <row r="45" spans="1:5" x14ac:dyDescent="0.2">
      <c r="A45" s="1"/>
      <c r="B45" s="10"/>
      <c r="C45" s="48" t="s">
        <v>31</v>
      </c>
      <c r="D45" s="47">
        <v>49.16594341912419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2.1099779017247967E-3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2.5000000000000001E-3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3.9002209827520336E-4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2.1099779017247967E-3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2099.1095268148065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2.3963839692317202E-3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2.5000000000000001E-3</v>
      </c>
      <c r="E63" s="1"/>
    </row>
    <row r="64" spans="1:5" ht="15" thickBot="1" x14ac:dyDescent="0.25">
      <c r="A64" s="1"/>
      <c r="B64" s="13" t="s">
        <v>43</v>
      </c>
      <c r="C64" s="51"/>
      <c r="D64" s="14">
        <v>2.9061416583468793E-3</v>
      </c>
      <c r="E64" s="1"/>
    </row>
  </sheetData>
  <mergeCells count="2">
    <mergeCell ref="B51:C51"/>
    <mergeCell ref="B63:C63"/>
  </mergeCells>
  <conditionalFormatting sqref="D51">
    <cfRule type="cellIs" dxfId="26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D40D-610D-4A7D-8325-E1261D761084}">
  <sheetPr>
    <pageSetUpPr fitToPage="1"/>
  </sheetPr>
  <dimension ref="A1:G64"/>
  <sheetViews>
    <sheetView rightToLeft="1" workbookViewId="0">
      <pane ySplit="4" topLeftCell="A40" activePane="bottomLeft" state="frozen"/>
      <selection pane="bottomLeft" activeCell="C66" sqref="C66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125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4.7824453129318298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4.7824453129318298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0.42107859483490018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0.42107859483490018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0</v>
      </c>
      <c r="E15" s="1"/>
    </row>
    <row r="16" spans="1:7" x14ac:dyDescent="0.2">
      <c r="A16" s="1"/>
      <c r="B16" s="10"/>
      <c r="C16" s="48" t="s">
        <v>10</v>
      </c>
      <c r="D16" s="47">
        <v>0</v>
      </c>
      <c r="E16" s="1"/>
    </row>
    <row r="17" spans="1:5" x14ac:dyDescent="0.2">
      <c r="A17" s="1"/>
      <c r="B17" s="10"/>
      <c r="C17" s="48" t="s">
        <v>11</v>
      </c>
      <c r="D17" s="47">
        <v>0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5.3703900000000013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10.57391390776673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15364.53607</v>
      </c>
      <c r="E27" s="1"/>
    </row>
    <row r="28" spans="1:5" x14ac:dyDescent="0.2">
      <c r="A28" s="1"/>
      <c r="B28" s="10"/>
      <c r="C28" s="48" t="s">
        <v>17</v>
      </c>
      <c r="D28" s="47">
        <v>19347.07214</v>
      </c>
      <c r="E28" s="1"/>
    </row>
    <row r="29" spans="1:5" ht="25.5" x14ac:dyDescent="0.2">
      <c r="A29" s="1"/>
      <c r="B29" s="10"/>
      <c r="C29" s="48" t="s">
        <v>18</v>
      </c>
      <c r="D29" s="47">
        <v>11382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6.8820261539902976E-4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0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6.869769999999999</v>
      </c>
      <c r="E36" s="1"/>
    </row>
    <row r="37" spans="1:5" x14ac:dyDescent="0.2">
      <c r="A37" s="1"/>
      <c r="B37" s="10"/>
      <c r="C37" s="48" t="s">
        <v>23</v>
      </c>
      <c r="D37" s="47">
        <v>0</v>
      </c>
      <c r="E37" s="1"/>
    </row>
    <row r="38" spans="1:5" x14ac:dyDescent="0.2">
      <c r="A38" s="1"/>
      <c r="B38" s="10"/>
      <c r="C38" s="48" t="s">
        <v>24</v>
      </c>
      <c r="D38" s="47">
        <v>0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-2.0000000000000002E-5</v>
      </c>
      <c r="E41" s="1"/>
    </row>
    <row r="42" spans="1:5" ht="25.5" x14ac:dyDescent="0.2">
      <c r="A42" s="1"/>
      <c r="B42" s="10"/>
      <c r="C42" s="48" t="s">
        <v>28</v>
      </c>
      <c r="D42" s="47">
        <v>6.8697899999999992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0</v>
      </c>
      <c r="E44" s="1"/>
    </row>
    <row r="45" spans="1:5" x14ac:dyDescent="0.2">
      <c r="A45" s="1"/>
      <c r="B45" s="10"/>
      <c r="C45" s="48" t="s">
        <v>31</v>
      </c>
      <c r="D45" s="47">
        <v>0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6.0356439992971349E-4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1.2999999999999999E-3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6.9643560007028645E-4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6.0356439992971349E-4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17.443683907766729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1.1353212246887406E-3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1E-3</v>
      </c>
      <c r="E63" s="1"/>
    </row>
    <row r="64" spans="1:5" ht="15" thickBot="1" x14ac:dyDescent="0.25">
      <c r="A64" s="1"/>
      <c r="B64" s="13" t="s">
        <v>43</v>
      </c>
      <c r="C64" s="51"/>
      <c r="D64" s="14">
        <v>1.6882026153990297E-3</v>
      </c>
      <c r="E64" s="1"/>
    </row>
  </sheetData>
  <mergeCells count="2">
    <mergeCell ref="B51:C51"/>
    <mergeCell ref="B63:C63"/>
  </mergeCells>
  <conditionalFormatting sqref="D51">
    <cfRule type="cellIs" dxfId="12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F610-A036-4E45-87DF-6CC3D11A49A8}">
  <sheetPr>
    <pageSetUpPr fitToPage="1"/>
  </sheetPr>
  <dimension ref="A1:G64"/>
  <sheetViews>
    <sheetView rightToLeft="1" workbookViewId="0">
      <pane ySplit="4" topLeftCell="A37" activePane="bottomLeft" state="frozen"/>
      <selection pane="bottomLeft" activeCell="C69" sqref="C69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126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44.129020938902045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44.129020938902045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1.003405607658246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1.003405607658246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0.1593179197363091</v>
      </c>
      <c r="E15" s="1"/>
    </row>
    <row r="16" spans="1:7" x14ac:dyDescent="0.2">
      <c r="A16" s="1"/>
      <c r="B16" s="10"/>
      <c r="C16" s="48" t="s">
        <v>10</v>
      </c>
      <c r="D16" s="47">
        <v>0.1593179197363091</v>
      </c>
      <c r="E16" s="1"/>
    </row>
    <row r="17" spans="1:5" x14ac:dyDescent="0.2">
      <c r="A17" s="1"/>
      <c r="B17" s="10"/>
      <c r="C17" s="48" t="s">
        <v>11</v>
      </c>
      <c r="D17" s="47">
        <v>0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73.205206838500743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0.1385009205419406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118.63545222533928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156680.63584357622</v>
      </c>
      <c r="E27" s="1"/>
    </row>
    <row r="28" spans="1:5" x14ac:dyDescent="0.2">
      <c r="A28" s="1"/>
      <c r="B28" s="10"/>
      <c r="C28" s="48" t="s">
        <v>17</v>
      </c>
      <c r="D28" s="47">
        <v>209045.27168715248</v>
      </c>
      <c r="E28" s="1"/>
    </row>
    <row r="29" spans="1:5" ht="25.5" x14ac:dyDescent="0.2">
      <c r="A29" s="1"/>
      <c r="B29" s="10"/>
      <c r="C29" s="48" t="s">
        <v>18</v>
      </c>
      <c r="D29" s="47">
        <v>104316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7.5718005346736171E-4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-0.51634656659933598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71.81323039837072</v>
      </c>
      <c r="E36" s="1"/>
    </row>
    <row r="37" spans="1:5" x14ac:dyDescent="0.2">
      <c r="A37" s="1"/>
      <c r="B37" s="10"/>
      <c r="C37" s="48" t="s">
        <v>23</v>
      </c>
      <c r="D37" s="47">
        <v>2.2457662061359858</v>
      </c>
      <c r="E37" s="1"/>
    </row>
    <row r="38" spans="1:5" x14ac:dyDescent="0.2">
      <c r="A38" s="1"/>
      <c r="B38" s="10"/>
      <c r="C38" s="48" t="s">
        <v>24</v>
      </c>
      <c r="D38" s="47">
        <v>8.9906515351636678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2.1361600000000003</v>
      </c>
      <c r="E41" s="1"/>
    </row>
    <row r="42" spans="1:5" ht="25.5" x14ac:dyDescent="0.2">
      <c r="A42" s="1"/>
      <c r="B42" s="10"/>
      <c r="C42" s="48" t="s">
        <v>28</v>
      </c>
      <c r="D42" s="47">
        <v>51.694959949794253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5.4302637135524794</v>
      </c>
      <c r="E44" s="1"/>
    </row>
    <row r="45" spans="1:5" x14ac:dyDescent="0.2">
      <c r="A45" s="1"/>
      <c r="B45" s="10"/>
      <c r="C45" s="48" t="s">
        <v>31</v>
      </c>
      <c r="D45" s="47">
        <v>1.3154289937243397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6.8842009277935042E-4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1.1999999999999999E-3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5.1157990722064948E-4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6.8842009277935042E-4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190.44868262371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1.2155215071621643E-3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1E-3</v>
      </c>
      <c r="E63" s="1"/>
    </row>
    <row r="64" spans="1:5" ht="15" thickBot="1" x14ac:dyDescent="0.25">
      <c r="A64" s="1"/>
      <c r="B64" s="13" t="s">
        <v>43</v>
      </c>
      <c r="C64" s="51"/>
      <c r="D64" s="14">
        <v>1.7571800534673617E-3</v>
      </c>
      <c r="E64" s="1"/>
    </row>
  </sheetData>
  <mergeCells count="2">
    <mergeCell ref="B51:C51"/>
    <mergeCell ref="B63:C63"/>
  </mergeCells>
  <conditionalFormatting sqref="D51">
    <cfRule type="cellIs" dxfId="11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4B88-83E3-447F-92B3-2D54B5F2FB28}">
  <sheetPr>
    <pageSetUpPr fitToPage="1"/>
  </sheetPr>
  <dimension ref="A1:G64"/>
  <sheetViews>
    <sheetView rightToLeft="1" workbookViewId="0">
      <pane ySplit="4" topLeftCell="A40" activePane="bottomLeft" state="frozen"/>
      <selection pane="bottomLeft" activeCell="C69" sqref="C69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127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0.72644916452472996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0.72644916452472996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0.30713579776486005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0.30713579776486005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0.1911344965196772</v>
      </c>
      <c r="E15" s="1"/>
    </row>
    <row r="16" spans="1:7" x14ac:dyDescent="0.2">
      <c r="A16" s="1"/>
      <c r="B16" s="10"/>
      <c r="C16" s="48" t="s">
        <v>10</v>
      </c>
      <c r="D16" s="47">
        <v>0.1911344965196772</v>
      </c>
      <c r="E16" s="1"/>
    </row>
    <row r="17" spans="1:5" x14ac:dyDescent="0.2">
      <c r="A17" s="1"/>
      <c r="B17" s="10"/>
      <c r="C17" s="48" t="s">
        <v>11</v>
      </c>
      <c r="D17" s="47">
        <v>0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5.6942467858990001E-2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1.2816619266682574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4997.4172974689536</v>
      </c>
      <c r="E27" s="1"/>
    </row>
    <row r="28" spans="1:5" x14ac:dyDescent="0.2">
      <c r="A28" s="1"/>
      <c r="B28" s="10"/>
      <c r="C28" s="48" t="s">
        <v>17</v>
      </c>
      <c r="D28" s="47">
        <v>5460.8345949379063</v>
      </c>
      <c r="E28" s="1"/>
    </row>
    <row r="29" spans="1:5" ht="25.5" x14ac:dyDescent="0.2">
      <c r="A29" s="1"/>
      <c r="B29" s="10"/>
      <c r="C29" s="48" t="s">
        <v>18</v>
      </c>
      <c r="D29" s="47">
        <v>4534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2.564648598221689E-4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0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0.27832261022883997</v>
      </c>
      <c r="E36" s="1"/>
    </row>
    <row r="37" spans="1:5" x14ac:dyDescent="0.2">
      <c r="A37" s="1"/>
      <c r="B37" s="10"/>
      <c r="C37" s="48" t="s">
        <v>23</v>
      </c>
      <c r="D37" s="47">
        <v>0</v>
      </c>
      <c r="E37" s="1"/>
    </row>
    <row r="38" spans="1:5" x14ac:dyDescent="0.2">
      <c r="A38" s="1"/>
      <c r="B38" s="10"/>
      <c r="C38" s="48" t="s">
        <v>24</v>
      </c>
      <c r="D38" s="47">
        <v>0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-2.9999999999999997E-5</v>
      </c>
      <c r="E41" s="1"/>
    </row>
    <row r="42" spans="1:5" ht="25.5" x14ac:dyDescent="0.2">
      <c r="A42" s="1"/>
      <c r="B42" s="10"/>
      <c r="C42" s="48" t="s">
        <v>28</v>
      </c>
      <c r="D42" s="47">
        <v>5.0063594043539994E-2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0.22828901618530001</v>
      </c>
      <c r="E44" s="1"/>
    </row>
    <row r="45" spans="1:5" x14ac:dyDescent="0.2">
      <c r="A45" s="1"/>
      <c r="B45" s="10"/>
      <c r="C45" s="48" t="s">
        <v>31</v>
      </c>
      <c r="D45" s="47">
        <v>0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6.1385666128989854E-5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1E-3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9.3861433387101021E-4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6.1385666128989854E-5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1.5599845368970975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3.1215814970808706E-4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1E-3</v>
      </c>
      <c r="E63" s="1"/>
    </row>
    <row r="64" spans="1:5" ht="15" thickBot="1" x14ac:dyDescent="0.25">
      <c r="A64" s="1"/>
      <c r="B64" s="13" t="s">
        <v>43</v>
      </c>
      <c r="C64" s="51"/>
      <c r="D64" s="14">
        <v>1.2564648598221689E-3</v>
      </c>
      <c r="E64" s="1"/>
    </row>
  </sheetData>
  <mergeCells count="2">
    <mergeCell ref="B51:C51"/>
    <mergeCell ref="B63:C63"/>
  </mergeCells>
  <conditionalFormatting sqref="D51">
    <cfRule type="cellIs" dxfId="10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CA0A-D3AD-49CA-833E-762FDBE9CA66}">
  <sheetPr>
    <pageSetUpPr fitToPage="1"/>
  </sheetPr>
  <dimension ref="A1:G64"/>
  <sheetViews>
    <sheetView rightToLeft="1" workbookViewId="0">
      <pane ySplit="4" topLeftCell="A40" activePane="bottomLeft" state="frozen"/>
      <selection pane="bottomLeft" activeCell="C67" sqref="C67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128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1.2489100131687798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1.2489100131687798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8.5449376420640002E-2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8.5449376420640002E-2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0</v>
      </c>
      <c r="E15" s="1"/>
    </row>
    <row r="16" spans="1:7" x14ac:dyDescent="0.2">
      <c r="A16" s="1"/>
      <c r="B16" s="10"/>
      <c r="C16" s="48" t="s">
        <v>10</v>
      </c>
      <c r="D16" s="47">
        <v>0</v>
      </c>
      <c r="E16" s="1"/>
    </row>
    <row r="17" spans="1:5" x14ac:dyDescent="0.2">
      <c r="A17" s="1"/>
      <c r="B17" s="10"/>
      <c r="C17" s="48" t="s">
        <v>11</v>
      </c>
      <c r="D17" s="47">
        <v>0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0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1.3343593895894199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7004</v>
      </c>
      <c r="E27" s="1"/>
    </row>
    <row r="28" spans="1:5" x14ac:dyDescent="0.2">
      <c r="A28" s="1"/>
      <c r="B28" s="10"/>
      <c r="C28" s="48" t="s">
        <v>17</v>
      </c>
      <c r="D28" s="47">
        <v>8651</v>
      </c>
      <c r="E28" s="1"/>
    </row>
    <row r="29" spans="1:5" ht="25.5" x14ac:dyDescent="0.2">
      <c r="A29" s="1"/>
      <c r="B29" s="10"/>
      <c r="C29" s="48" t="s">
        <v>18</v>
      </c>
      <c r="D29" s="47">
        <v>5357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1.9051390485285834E-4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0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0</v>
      </c>
      <c r="E36" s="1"/>
    </row>
    <row r="37" spans="1:5" x14ac:dyDescent="0.2">
      <c r="A37" s="1"/>
      <c r="B37" s="10"/>
      <c r="C37" s="48" t="s">
        <v>23</v>
      </c>
      <c r="D37" s="47">
        <v>0</v>
      </c>
      <c r="E37" s="1"/>
    </row>
    <row r="38" spans="1:5" x14ac:dyDescent="0.2">
      <c r="A38" s="1"/>
      <c r="B38" s="10"/>
      <c r="C38" s="48" t="s">
        <v>24</v>
      </c>
      <c r="D38" s="47">
        <v>0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0</v>
      </c>
      <c r="E41" s="1"/>
    </row>
    <row r="42" spans="1:5" ht="25.5" x14ac:dyDescent="0.2">
      <c r="A42" s="1"/>
      <c r="B42" s="10"/>
      <c r="C42" s="48" t="s">
        <v>28</v>
      </c>
      <c r="D42" s="47">
        <v>0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0</v>
      </c>
      <c r="E44" s="1"/>
    </row>
    <row r="45" spans="1:5" x14ac:dyDescent="0.2">
      <c r="A45" s="1"/>
      <c r="B45" s="10"/>
      <c r="C45" s="48" t="s">
        <v>31</v>
      </c>
      <c r="D45" s="47">
        <v>0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0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2.0000000000000001E-4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2.0000000000000001E-4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0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1.3343593895894199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1.9051390485285834E-4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2.0000000000000001E-4</v>
      </c>
      <c r="E63" s="1"/>
    </row>
    <row r="64" spans="1:5" ht="15" thickBot="1" x14ac:dyDescent="0.25">
      <c r="A64" s="1"/>
      <c r="B64" s="13" t="s">
        <v>43</v>
      </c>
      <c r="C64" s="51"/>
      <c r="D64" s="14">
        <v>3.9051390485285832E-4</v>
      </c>
      <c r="E64" s="1"/>
    </row>
  </sheetData>
  <mergeCells count="2">
    <mergeCell ref="B51:C51"/>
    <mergeCell ref="B63:C63"/>
  </mergeCells>
  <conditionalFormatting sqref="D51">
    <cfRule type="cellIs" dxfId="9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3F65-EB9D-479E-A3E9-7984CA637040}">
  <dimension ref="A1:G64"/>
  <sheetViews>
    <sheetView rightToLeft="1" workbookViewId="0">
      <pane ySplit="4" topLeftCell="A37" activePane="bottomLeft" state="frozen"/>
      <selection pane="bottomLeft" activeCell="C65" sqref="C65"/>
    </sheetView>
  </sheetViews>
  <sheetFormatPr defaultRowHeight="14.25" x14ac:dyDescent="0.2"/>
  <cols>
    <col min="1" max="1" width="1.75" bestFit="1" customWidth="1"/>
    <col min="2" max="2" width="4.875" customWidth="1"/>
    <col min="3" max="3" width="73.625" style="52" customWidth="1"/>
    <col min="4" max="4" width="12.125" customWidth="1"/>
  </cols>
  <sheetData>
    <row r="1" spans="1:7" x14ac:dyDescent="0.2">
      <c r="A1" s="1"/>
      <c r="B1" s="2"/>
      <c r="C1" s="40"/>
      <c r="D1" s="1"/>
      <c r="E1" s="1"/>
    </row>
    <row r="2" spans="1:7" ht="15" thickBot="1" x14ac:dyDescent="0.25">
      <c r="A2" s="1"/>
      <c r="B2" s="2"/>
      <c r="C2" s="40"/>
      <c r="D2" s="1"/>
      <c r="E2" s="1"/>
    </row>
    <row r="3" spans="1:7" x14ac:dyDescent="0.2">
      <c r="A3" s="1"/>
      <c r="B3" s="3" t="s">
        <v>129</v>
      </c>
      <c r="C3" s="41"/>
      <c r="D3" s="4"/>
      <c r="E3" s="1"/>
      <c r="G3" s="5"/>
    </row>
    <row r="4" spans="1:7" x14ac:dyDescent="0.2">
      <c r="A4" s="1"/>
      <c r="B4" s="6" t="s">
        <v>0</v>
      </c>
      <c r="C4" s="42"/>
      <c r="D4" s="43">
        <v>45291</v>
      </c>
      <c r="E4" s="1"/>
      <c r="G4" s="5"/>
    </row>
    <row r="5" spans="1:7" x14ac:dyDescent="0.2">
      <c r="A5" s="1"/>
      <c r="B5" s="6"/>
      <c r="C5" s="44"/>
      <c r="D5" s="7"/>
      <c r="E5" s="1"/>
    </row>
    <row r="6" spans="1:7" ht="14.25" customHeight="1" x14ac:dyDescent="0.2">
      <c r="A6" s="1"/>
      <c r="B6" s="6" t="s">
        <v>1</v>
      </c>
      <c r="C6" s="44"/>
      <c r="D6" s="45" t="s">
        <v>2</v>
      </c>
      <c r="E6" s="1"/>
    </row>
    <row r="7" spans="1:7" x14ac:dyDescent="0.2">
      <c r="A7" s="1"/>
      <c r="B7" s="8" t="s">
        <v>3</v>
      </c>
      <c r="C7" s="46"/>
      <c r="D7" s="47">
        <v>83.29318953767617</v>
      </c>
      <c r="E7" s="1"/>
    </row>
    <row r="8" spans="1:7" x14ac:dyDescent="0.2">
      <c r="A8" s="1"/>
      <c r="B8" s="10"/>
      <c r="C8" s="48" t="s">
        <v>4</v>
      </c>
      <c r="D8" s="47">
        <v>0</v>
      </c>
      <c r="E8" s="1"/>
    </row>
    <row r="9" spans="1:7" x14ac:dyDescent="0.2">
      <c r="A9" s="1"/>
      <c r="B9" s="10"/>
      <c r="C9" s="48" t="s">
        <v>5</v>
      </c>
      <c r="D9" s="47">
        <v>83.29318953767617</v>
      </c>
      <c r="E9" s="1"/>
    </row>
    <row r="10" spans="1:7" x14ac:dyDescent="0.2">
      <c r="A10" s="1"/>
      <c r="B10" s="6"/>
      <c r="C10" s="44"/>
      <c r="D10" s="49"/>
      <c r="E10" s="1"/>
    </row>
    <row r="11" spans="1:7" x14ac:dyDescent="0.2">
      <c r="A11" s="1"/>
      <c r="B11" s="10" t="s">
        <v>6</v>
      </c>
      <c r="C11" s="48"/>
      <c r="D11" s="47">
        <v>8.3845950315940082E-2</v>
      </c>
      <c r="E11" s="1"/>
    </row>
    <row r="12" spans="1:7" x14ac:dyDescent="0.2">
      <c r="A12" s="1"/>
      <c r="B12" s="10"/>
      <c r="C12" s="48" t="s">
        <v>7</v>
      </c>
      <c r="D12" s="47">
        <v>0</v>
      </c>
      <c r="E12" s="1"/>
    </row>
    <row r="13" spans="1:7" x14ac:dyDescent="0.2">
      <c r="A13" s="1"/>
      <c r="B13" s="10"/>
      <c r="C13" s="48" t="s">
        <v>8</v>
      </c>
      <c r="D13" s="47">
        <v>8.3845950315940082E-2</v>
      </c>
      <c r="E13" s="1"/>
    </row>
    <row r="14" spans="1:7" x14ac:dyDescent="0.2">
      <c r="A14" s="1"/>
      <c r="B14" s="6"/>
      <c r="C14" s="44"/>
      <c r="D14" s="49"/>
      <c r="E14" s="1"/>
    </row>
    <row r="15" spans="1:7" x14ac:dyDescent="0.2">
      <c r="A15" s="1"/>
      <c r="B15" s="10" t="s">
        <v>9</v>
      </c>
      <c r="C15" s="48"/>
      <c r="D15" s="47">
        <v>0</v>
      </c>
      <c r="E15" s="1"/>
    </row>
    <row r="16" spans="1:7" x14ac:dyDescent="0.2">
      <c r="A16" s="1"/>
      <c r="B16" s="10"/>
      <c r="C16" s="48" t="s">
        <v>10</v>
      </c>
      <c r="D16" s="47">
        <v>0</v>
      </c>
      <c r="E16" s="1"/>
    </row>
    <row r="17" spans="1:5" x14ac:dyDescent="0.2">
      <c r="A17" s="1"/>
      <c r="B17" s="10"/>
      <c r="C17" s="48" t="s">
        <v>11</v>
      </c>
      <c r="D17" s="47">
        <v>0</v>
      </c>
      <c r="E17" s="1"/>
    </row>
    <row r="18" spans="1:5" x14ac:dyDescent="0.2">
      <c r="A18" s="1"/>
      <c r="B18" s="6"/>
      <c r="C18" s="44"/>
      <c r="D18" s="49"/>
      <c r="E18" s="1"/>
    </row>
    <row r="19" spans="1:5" x14ac:dyDescent="0.2">
      <c r="A19" s="1"/>
      <c r="B19" s="10" t="s">
        <v>12</v>
      </c>
      <c r="C19" s="48"/>
      <c r="D19" s="47">
        <v>0</v>
      </c>
      <c r="E19" s="1"/>
    </row>
    <row r="20" spans="1:5" x14ac:dyDescent="0.2">
      <c r="A20" s="1"/>
      <c r="B20" s="6"/>
      <c r="C20" s="44"/>
      <c r="D20" s="49"/>
      <c r="E20" s="1"/>
    </row>
    <row r="21" spans="1:5" x14ac:dyDescent="0.2">
      <c r="A21" s="1"/>
      <c r="B21" s="10" t="s">
        <v>13</v>
      </c>
      <c r="C21" s="48"/>
      <c r="D21" s="47">
        <v>0</v>
      </c>
      <c r="E21" s="1"/>
    </row>
    <row r="22" spans="1:5" x14ac:dyDescent="0.2">
      <c r="A22" s="1"/>
      <c r="B22" s="6"/>
      <c r="C22" s="44"/>
      <c r="D22" s="49"/>
      <c r="E22" s="1"/>
    </row>
    <row r="23" spans="1:5" x14ac:dyDescent="0.2">
      <c r="A23" s="1"/>
      <c r="B23" s="10" t="s">
        <v>14</v>
      </c>
      <c r="C23" s="48"/>
      <c r="D23" s="50">
        <v>0</v>
      </c>
      <c r="E23" s="1"/>
    </row>
    <row r="24" spans="1:5" x14ac:dyDescent="0.2">
      <c r="A24" s="1"/>
      <c r="B24" s="6"/>
      <c r="C24" s="44"/>
      <c r="D24" s="49"/>
      <c r="E24" s="1"/>
    </row>
    <row r="25" spans="1:5" x14ac:dyDescent="0.2">
      <c r="A25" s="1"/>
      <c r="B25" s="10" t="s">
        <v>15</v>
      </c>
      <c r="C25" s="48"/>
      <c r="D25" s="50">
        <v>83.377035487992117</v>
      </c>
      <c r="E25" s="1"/>
    </row>
    <row r="26" spans="1:5" x14ac:dyDescent="0.2">
      <c r="A26" s="1"/>
      <c r="B26" s="6"/>
      <c r="C26" s="44"/>
      <c r="D26" s="49"/>
      <c r="E26" s="1"/>
    </row>
    <row r="27" spans="1:5" x14ac:dyDescent="0.2">
      <c r="A27" s="1"/>
      <c r="B27" s="10" t="s">
        <v>16</v>
      </c>
      <c r="C27" s="48"/>
      <c r="D27" s="47">
        <v>200532.62786684086</v>
      </c>
      <c r="E27" s="1"/>
    </row>
    <row r="28" spans="1:5" x14ac:dyDescent="0.2">
      <c r="A28" s="1"/>
      <c r="B28" s="10"/>
      <c r="C28" s="48" t="s">
        <v>17</v>
      </c>
      <c r="D28" s="47">
        <v>344788.25573368173</v>
      </c>
      <c r="E28" s="1"/>
    </row>
    <row r="29" spans="1:5" ht="25.5" x14ac:dyDescent="0.2">
      <c r="A29" s="1"/>
      <c r="B29" s="10"/>
      <c r="C29" s="48" t="s">
        <v>18</v>
      </c>
      <c r="D29" s="47">
        <v>56277</v>
      </c>
      <c r="E29" s="1"/>
    </row>
    <row r="30" spans="1:5" x14ac:dyDescent="0.2">
      <c r="A30" s="1"/>
      <c r="B30" s="6"/>
      <c r="C30" s="44"/>
      <c r="D30" s="7"/>
      <c r="E30" s="1"/>
    </row>
    <row r="31" spans="1:5" x14ac:dyDescent="0.2">
      <c r="A31" s="1"/>
      <c r="B31" s="10" t="s">
        <v>19</v>
      </c>
      <c r="C31" s="48"/>
      <c r="D31" s="11">
        <v>4.1577790295231528E-4</v>
      </c>
      <c r="E31" s="1"/>
    </row>
    <row r="32" spans="1:5" x14ac:dyDescent="0.2">
      <c r="A32" s="1"/>
      <c r="B32" s="6"/>
      <c r="C32" s="44"/>
      <c r="D32" s="7"/>
      <c r="E32" s="1"/>
    </row>
    <row r="33" spans="1:5" x14ac:dyDescent="0.2">
      <c r="A33" s="1"/>
      <c r="B33" s="6" t="s">
        <v>20</v>
      </c>
      <c r="C33" s="44"/>
      <c r="D33" s="7"/>
      <c r="E33" s="1"/>
    </row>
    <row r="34" spans="1:5" x14ac:dyDescent="0.2">
      <c r="A34" s="1"/>
      <c r="B34" s="10" t="s">
        <v>21</v>
      </c>
      <c r="C34" s="48"/>
      <c r="D34" s="47">
        <v>0</v>
      </c>
      <c r="E34" s="1"/>
    </row>
    <row r="35" spans="1:5" x14ac:dyDescent="0.2">
      <c r="A35" s="1"/>
      <c r="B35" s="6"/>
      <c r="C35" s="44"/>
      <c r="D35" s="7"/>
      <c r="E35" s="1"/>
    </row>
    <row r="36" spans="1:5" x14ac:dyDescent="0.2">
      <c r="A36" s="1"/>
      <c r="B36" s="10" t="s">
        <v>22</v>
      </c>
      <c r="C36" s="48"/>
      <c r="D36" s="47">
        <v>44.622093663972521</v>
      </c>
      <c r="E36" s="1"/>
    </row>
    <row r="37" spans="1:5" x14ac:dyDescent="0.2">
      <c r="A37" s="1"/>
      <c r="B37" s="10"/>
      <c r="C37" s="48" t="s">
        <v>23</v>
      </c>
      <c r="D37" s="47">
        <v>0</v>
      </c>
      <c r="E37" s="1"/>
    </row>
    <row r="38" spans="1:5" x14ac:dyDescent="0.2">
      <c r="A38" s="1"/>
      <c r="B38" s="10"/>
      <c r="C38" s="48" t="s">
        <v>24</v>
      </c>
      <c r="D38" s="47">
        <v>0</v>
      </c>
      <c r="E38" s="1"/>
    </row>
    <row r="39" spans="1:5" x14ac:dyDescent="0.2">
      <c r="A39" s="1"/>
      <c r="B39" s="10"/>
      <c r="C39" s="48" t="s">
        <v>25</v>
      </c>
      <c r="D39" s="47">
        <v>0</v>
      </c>
      <c r="E39" s="1"/>
    </row>
    <row r="40" spans="1:5" x14ac:dyDescent="0.2">
      <c r="A40" s="1"/>
      <c r="B40" s="10"/>
      <c r="C40" s="48" t="s">
        <v>26</v>
      </c>
      <c r="D40" s="47">
        <v>0</v>
      </c>
      <c r="E40" s="1"/>
    </row>
    <row r="41" spans="1:5" ht="25.5" x14ac:dyDescent="0.2">
      <c r="A41" s="1"/>
      <c r="B41" s="10"/>
      <c r="C41" s="48" t="s">
        <v>27</v>
      </c>
      <c r="D41" s="47">
        <v>0</v>
      </c>
      <c r="E41" s="1"/>
    </row>
    <row r="42" spans="1:5" ht="25.5" x14ac:dyDescent="0.2">
      <c r="A42" s="1"/>
      <c r="B42" s="10"/>
      <c r="C42" s="48" t="s">
        <v>28</v>
      </c>
      <c r="D42" s="47">
        <v>44.622093663972521</v>
      </c>
      <c r="E42" s="1"/>
    </row>
    <row r="43" spans="1:5" ht="25.5" x14ac:dyDescent="0.2">
      <c r="A43" s="1"/>
      <c r="B43" s="10"/>
      <c r="C43" s="48" t="s">
        <v>29</v>
      </c>
      <c r="D43" s="47">
        <v>0</v>
      </c>
      <c r="E43" s="1"/>
    </row>
    <row r="44" spans="1:5" ht="25.5" x14ac:dyDescent="0.2">
      <c r="A44" s="1"/>
      <c r="B44" s="10"/>
      <c r="C44" s="48" t="s">
        <v>30</v>
      </c>
      <c r="D44" s="47">
        <v>0</v>
      </c>
      <c r="E44" s="1"/>
    </row>
    <row r="45" spans="1:5" x14ac:dyDescent="0.2">
      <c r="A45" s="1"/>
      <c r="B45" s="10"/>
      <c r="C45" s="48" t="s">
        <v>31</v>
      </c>
      <c r="D45" s="47">
        <v>0</v>
      </c>
      <c r="E45" s="1"/>
    </row>
    <row r="46" spans="1:5" x14ac:dyDescent="0.2">
      <c r="A46" s="1"/>
      <c r="B46" s="6"/>
      <c r="C46" s="44"/>
      <c r="D46" s="7"/>
      <c r="E46" s="1"/>
    </row>
    <row r="47" spans="1:5" x14ac:dyDescent="0.2">
      <c r="A47" s="1"/>
      <c r="B47" s="10" t="s">
        <v>32</v>
      </c>
      <c r="C47" s="48"/>
      <c r="D47" s="11">
        <v>7.9290107262243047E-4</v>
      </c>
      <c r="E47" s="1"/>
    </row>
    <row r="48" spans="1:5" x14ac:dyDescent="0.2">
      <c r="A48" s="1"/>
      <c r="B48" s="6"/>
      <c r="C48" s="44"/>
      <c r="D48" s="7"/>
      <c r="E48" s="1"/>
    </row>
    <row r="49" spans="1:5" x14ac:dyDescent="0.2">
      <c r="A49" s="1"/>
      <c r="B49" s="10" t="s">
        <v>33</v>
      </c>
      <c r="C49" s="48"/>
      <c r="D49" s="11">
        <v>1E-3</v>
      </c>
      <c r="E49" s="1"/>
    </row>
    <row r="50" spans="1:5" x14ac:dyDescent="0.2">
      <c r="A50" s="1"/>
      <c r="B50" s="6"/>
      <c r="C50" s="44"/>
      <c r="D50" s="7"/>
      <c r="E50" s="1"/>
    </row>
    <row r="51" spans="1:5" ht="27" customHeight="1" x14ac:dyDescent="0.2">
      <c r="A51" s="1"/>
      <c r="B51" s="55" t="s">
        <v>34</v>
      </c>
      <c r="C51" s="56"/>
      <c r="D51" s="12">
        <v>2.0709892737756955E-4</v>
      </c>
      <c r="E51" s="1"/>
    </row>
    <row r="52" spans="1:5" x14ac:dyDescent="0.2">
      <c r="A52" s="1"/>
      <c r="B52" s="6"/>
      <c r="C52" s="44"/>
      <c r="D52" s="7"/>
      <c r="E52" s="1"/>
    </row>
    <row r="53" spans="1:5" x14ac:dyDescent="0.2">
      <c r="A53" s="1"/>
      <c r="B53" s="10" t="s">
        <v>35</v>
      </c>
      <c r="C53" s="48" t="s">
        <v>36</v>
      </c>
      <c r="D53" s="9">
        <v>0</v>
      </c>
      <c r="E53" s="1"/>
    </row>
    <row r="54" spans="1:5" x14ac:dyDescent="0.2">
      <c r="A54" s="1"/>
      <c r="B54" s="10"/>
      <c r="C54" s="48" t="s">
        <v>37</v>
      </c>
      <c r="D54" s="11">
        <v>7.9290107262243047E-4</v>
      </c>
      <c r="E54" s="1"/>
    </row>
    <row r="55" spans="1:5" x14ac:dyDescent="0.2">
      <c r="A55" s="1"/>
      <c r="B55" s="6"/>
      <c r="C55" s="44"/>
      <c r="D55" s="7"/>
      <c r="E55" s="1"/>
    </row>
    <row r="56" spans="1:5" x14ac:dyDescent="0.2">
      <c r="A56" s="1"/>
      <c r="B56" s="6" t="s">
        <v>38</v>
      </c>
      <c r="C56" s="44"/>
      <c r="D56" s="7"/>
      <c r="E56" s="1"/>
    </row>
    <row r="57" spans="1:5" x14ac:dyDescent="0.2">
      <c r="A57" s="1"/>
      <c r="B57" s="6"/>
      <c r="C57" s="44"/>
      <c r="D57" s="7"/>
      <c r="E57" s="1"/>
    </row>
    <row r="58" spans="1:5" x14ac:dyDescent="0.2">
      <c r="A58" s="1"/>
      <c r="B58" s="10" t="s">
        <v>39</v>
      </c>
      <c r="C58" s="48"/>
      <c r="D58" s="50">
        <v>127.99912915196464</v>
      </c>
      <c r="E58" s="1"/>
    </row>
    <row r="59" spans="1:5" x14ac:dyDescent="0.2">
      <c r="A59" s="1"/>
      <c r="B59" s="6"/>
      <c r="C59" s="44"/>
      <c r="D59" s="7"/>
      <c r="E59" s="1"/>
    </row>
    <row r="60" spans="1:5" x14ac:dyDescent="0.2">
      <c r="A60" s="1"/>
      <c r="B60" s="10" t="s">
        <v>40</v>
      </c>
      <c r="C60" s="48"/>
      <c r="D60" s="11">
        <v>6.3829577517410057E-4</v>
      </c>
      <c r="E60" s="1"/>
    </row>
    <row r="61" spans="1:5" x14ac:dyDescent="0.2">
      <c r="A61" s="1"/>
      <c r="B61" s="6"/>
      <c r="C61" s="44"/>
      <c r="D61" s="7"/>
      <c r="E61" s="1"/>
    </row>
    <row r="62" spans="1:5" x14ac:dyDescent="0.2">
      <c r="A62" s="1"/>
      <c r="B62" s="6" t="s">
        <v>41</v>
      </c>
      <c r="C62" s="44"/>
      <c r="D62" s="7"/>
      <c r="E62" s="1"/>
    </row>
    <row r="63" spans="1:5" ht="27" customHeight="1" x14ac:dyDescent="0.2">
      <c r="A63" s="1"/>
      <c r="B63" s="55" t="s">
        <v>42</v>
      </c>
      <c r="C63" s="56"/>
      <c r="D63" s="61">
        <v>8.0000000000000004E-4</v>
      </c>
      <c r="E63" s="1"/>
    </row>
    <row r="64" spans="1:5" ht="15" thickBot="1" x14ac:dyDescent="0.25">
      <c r="A64" s="1"/>
      <c r="B64" s="13" t="s">
        <v>43</v>
      </c>
      <c r="C64" s="51"/>
      <c r="D64" s="14">
        <v>1.2157779029523153E-3</v>
      </c>
      <c r="E64" s="1"/>
    </row>
  </sheetData>
  <mergeCells count="2">
    <mergeCell ref="B51:C51"/>
    <mergeCell ref="B63:C63"/>
  </mergeCells>
  <conditionalFormatting sqref="D51">
    <cfRule type="cellIs" dxfId="8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17</vt:i4>
      </vt:variant>
    </vt:vector>
  </HeadingPairs>
  <TitlesOfParts>
    <vt:vector size="17" baseType="lpstr">
      <vt:lpstr>מקפת משלימה- נספח 1</vt:lpstr>
      <vt:lpstr>מקפת משלימה-נספח 2</vt:lpstr>
      <vt:lpstr>מקפת משלימה-נספח 3</vt:lpstr>
      <vt:lpstr>מסלול כללי</vt:lpstr>
      <vt:lpstr>מסלול הלכה</vt:lpstr>
      <vt:lpstr>מסלול מניות</vt:lpstr>
      <vt:lpstr>מסלול אג"ח</vt:lpstr>
      <vt:lpstr>מסלול שקלי טווח קצר</vt:lpstr>
      <vt:lpstr>מסלול מחקה מדד s&amp;p500</vt:lpstr>
      <vt:lpstr>מסלול משולב סחיר</vt:lpstr>
      <vt:lpstr>מסלול עוקב מדדים גמיש</vt:lpstr>
      <vt:lpstr>מסלול לבני 50 ומטה</vt:lpstr>
      <vt:lpstr>מסלול לבני 50 עד 60</vt:lpstr>
      <vt:lpstr>מסלול לבני 60 ומעלה</vt:lpstr>
      <vt:lpstr>מסלול למקבלי קצבה קיימים</vt:lpstr>
      <vt:lpstr>מסלול למקבלי קצבה-כללי</vt:lpstr>
      <vt:lpstr>מסלול למקבלי קצבה-הלכה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dcterms:created xsi:type="dcterms:W3CDTF">2024-06-25T17:43:20Z</dcterms:created>
  <dcterms:modified xsi:type="dcterms:W3CDTF">2024-06-27T09:29:17Z</dcterms:modified>
</cp:coreProperties>
</file>