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D4F81C15-677B-4739-9F76-C9DDEF981B57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מקפת תקציבית- נספח 1" sheetId="6" r:id="rId1"/>
    <sheet name="מקפת תקציבית- נספח 2" sheetId="52" r:id="rId2"/>
    <sheet name="מקפת תקציבית- נספח 3" sheetId="51" r:id="rId3"/>
  </sheets>
  <definedNames>
    <definedName name="_xlnm.Print_Area" localSheetId="0">'מקפת תקציבית- נספח 1'!$A$1:$AZ$63</definedName>
    <definedName name="_xlnm.Print_Area" localSheetId="1">'מקפת תקציבית- נספח 2'!$A$1:$AZ$72</definedName>
    <definedName name="_xlnm.Print_Area" localSheetId="2">'מקפת תקציבית- נספח 3'!$A$1:$AZ$108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6" l="1"/>
  <c r="D26" i="6" l="1"/>
  <c r="D108" i="51" l="1"/>
  <c r="D106" i="51"/>
  <c r="D96" i="51"/>
  <c r="D84" i="51"/>
  <c r="D72" i="51"/>
  <c r="D63" i="51"/>
  <c r="D51" i="51"/>
  <c r="D39" i="51"/>
  <c r="D33" i="51"/>
  <c r="D27" i="51"/>
  <c r="D15" i="51"/>
  <c r="D19" i="52"/>
  <c r="D35" i="52"/>
  <c r="D45" i="52"/>
  <c r="D55" i="52"/>
  <c r="D64" i="52"/>
  <c r="D70" i="52"/>
  <c r="D53" i="6"/>
  <c r="D46" i="6"/>
  <c r="D50" i="6" s="1"/>
  <c r="D14" i="6"/>
  <c r="D10" i="6"/>
  <c r="D24" i="6" l="1"/>
  <c r="D57" i="6" s="1"/>
  <c r="D59" i="6" s="1"/>
  <c r="D98" i="51"/>
  <c r="D72" i="52"/>
  <c r="D30" i="6" l="1"/>
  <c r="D63" i="6" s="1"/>
</calcChain>
</file>

<file path=xl/sharedStrings.xml><?xml version="1.0" encoding="utf-8"?>
<sst xmlns="http://schemas.openxmlformats.org/spreadsheetml/2006/main" count="671" uniqueCount="141">
  <si>
    <t>סך הוצאות הנובעות מהשקעה בזכויות מקרקעין</t>
  </si>
  <si>
    <t>סך תשלומים הנובעים מהשקעה בקרנות השקעה בישראל</t>
  </si>
  <si>
    <t>סך תשלומים הנובעים מהשקעה בקרנות השקעה בחו"ל</t>
  </si>
  <si>
    <t>סך תשלומים בגין השקעה בקרנות נאמנות זרות</t>
  </si>
  <si>
    <t>סך הוצאות בעד מתן משכנתאות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</si>
  <si>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</si>
  <si>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</si>
  <si>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</si>
  <si>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</si>
  <si>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</si>
  <si>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</si>
  <si>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</si>
  <si>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</si>
  <si>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</si>
  <si>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</si>
  <si>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</si>
  <si>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</si>
  <si>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</si>
  <si>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</si>
  <si>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</si>
  <si>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</si>
  <si>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/>
  </si>
  <si>
    <t>גוף 1</t>
  </si>
  <si>
    <t>גוף 2</t>
  </si>
  <si>
    <t>גוף 3</t>
  </si>
  <si>
    <t>גוף 4</t>
  </si>
  <si>
    <t>LEUMI</t>
  </si>
  <si>
    <t>לאומי</t>
  </si>
  <si>
    <t>פועלים</t>
  </si>
  <si>
    <t>דיסקונט</t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</si>
  <si>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</si>
  <si>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</si>
  <si>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</si>
  <si>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</si>
  <si>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</si>
  <si>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</si>
  <si>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</si>
  <si>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</si>
  <si>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</si>
  <si>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</si>
  <si>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</si>
  <si>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</si>
  <si>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</si>
  <si>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</si>
  <si>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</si>
  <si>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</si>
  <si>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</si>
  <si>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</si>
  <si>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</si>
  <si>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</si>
  <si>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</si>
  <si>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</si>
  <si>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</si>
  <si>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</si>
  <si>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</si>
  <si>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</si>
  <si>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</si>
  <si>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</si>
  <si>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</si>
  <si>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</si>
  <si>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</si>
  <si>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</si>
  <si>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</si>
  <si>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</si>
  <si>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</si>
  <si>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</si>
  <si>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</si>
  <si>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</si>
  <si>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</si>
  <si>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</si>
  <si>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</si>
  <si>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</si>
  <si>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</si>
  <si>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</si>
  <si>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</si>
  <si>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</si>
  <si>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גוף/יחיד א'</t>
  </si>
  <si>
    <t>סך הכל עמלות והוצאות שאינן עמלות ניהול חיצוני</t>
  </si>
  <si>
    <t>גוף/יחיד ב'</t>
  </si>
  <si>
    <t>תשלום הנובע מהשקעה בקרנות השקעה בישראל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</si>
  <si>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</si>
  <si>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</si>
  <si>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</si>
  <si>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</si>
  <si>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</si>
  <si>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</si>
  <si>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</si>
  <si>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</si>
  <si>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</si>
  <si>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</si>
  <si>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</si>
  <si>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</si>
  <si>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</si>
  <si>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</si>
  <si>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</si>
  <si>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</si>
  <si>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</si>
  <si>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</si>
  <si>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</si>
  <si>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</si>
  <si>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שיוך לקבוצת דיווח</t>
  </si>
  <si>
    <t>יוזמה</t>
  </si>
  <si>
    <t>מקפת אישית</t>
  </si>
  <si>
    <t>מקפת משלימה</t>
  </si>
  <si>
    <t>מגדל השתלמות</t>
  </si>
  <si>
    <t>מגדל תגמולים</t>
  </si>
  <si>
    <t>גמל להשקעה</t>
  </si>
  <si>
    <t>מגדל חסכון לילד</t>
  </si>
  <si>
    <t>אישית מבטיח תשואה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</si>
  <si>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</si>
  <si>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</si>
  <si>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מקפת תקציבית- מספר באוצר 1304</t>
  </si>
  <si>
    <t xml:space="preserve">נספח 2 - פירוט עמלות והוצאות לשנה המסתיימת ביום </t>
  </si>
  <si>
    <t>DASH</t>
  </si>
  <si>
    <t>IBI</t>
  </si>
  <si>
    <t>PSAGOT</t>
  </si>
  <si>
    <t>LIEDER</t>
  </si>
  <si>
    <t>POALIM</t>
  </si>
  <si>
    <t>מזרחי</t>
  </si>
  <si>
    <t>נספח 3- פירוט עמלות ניהול חיצוני לשנה המסתיימת ביום:</t>
  </si>
  <si>
    <t>קסם קרנות נאמנות בע"מ</t>
  </si>
  <si>
    <t>הראל קרנות נאמנות</t>
  </si>
  <si>
    <t>מיטב תכלית קרנות נאמנות בע"מ</t>
  </si>
  <si>
    <t>פסגות קרנות נאמנות בע"מ</t>
  </si>
  <si>
    <t>BlackRock Inc Ireland</t>
  </si>
  <si>
    <t>State Street Global Advisors</t>
  </si>
  <si>
    <t>Lyxor Intl Asset Management</t>
  </si>
  <si>
    <t>BlackRock Inc USA</t>
  </si>
  <si>
    <t>AMUNDI INVESTMENT SOLUTIONS</t>
  </si>
  <si>
    <t>State street Global adviser/Ireland</t>
  </si>
  <si>
    <t>Moneda International</t>
  </si>
  <si>
    <t>M&amp;G Investments</t>
  </si>
  <si>
    <t>Cheyne Capital</t>
  </si>
  <si>
    <t>NOMURA ASSET MANAGEMENT</t>
  </si>
  <si>
    <t>VANGUARD FUNDS PLC</t>
  </si>
  <si>
    <t xml:space="preserve"> 19 </t>
  </si>
  <si>
    <t>ריק במקור</t>
  </si>
  <si>
    <t>ריק במקור2</t>
  </si>
  <si>
    <t>ריק במקור3</t>
  </si>
  <si>
    <t>1</t>
  </si>
  <si>
    <t xml:space="preserve">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</si>
</sst>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;;;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1"/>
      <color rgb="FF9C0006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8"/>
      <color theme="3"/>
      <name val="Times New Roman"/>
      <family val="2"/>
      <scheme val="major"/>
    </font>
    <font>
      <sz val="11"/>
      <color rgb="FFFF0000"/>
      <name val="Arial"/>
      <family val="2"/>
      <scheme val="minor"/>
    </font>
    <font>
      <sz val="10"/>
      <color rgb="FF7030A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7" borderId="5" applyNumberFormat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8" fillId="6" borderId="5" applyNumberFormat="0" applyAlignment="0" applyProtection="0"/>
    <xf numFmtId="0" fontId="20" fillId="0" borderId="7" applyNumberFormat="0" applyFill="0" applyAlignment="0" applyProtection="0"/>
    <xf numFmtId="0" fontId="21" fillId="5" borderId="0" applyNumberFormat="0" applyBorder="0" applyAlignment="0" applyProtection="0"/>
    <xf numFmtId="0" fontId="1" fillId="9" borderId="9" applyNumberFormat="0" applyFont="0" applyAlignment="0" applyProtection="0"/>
    <xf numFmtId="0" fontId="22" fillId="7" borderId="6" applyNumberFormat="0" applyAlignment="0" applyProtection="0"/>
    <xf numFmtId="0" fontId="23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6" fillId="0" borderId="0" xfId="0" applyFont="1"/>
    <xf numFmtId="49" fontId="10" fillId="2" borderId="12" xfId="0" applyNumberFormat="1" applyFont="1" applyFill="1" applyBorder="1" applyAlignment="1">
      <alignment horizontal="right" readingOrder="2"/>
    </xf>
    <xf numFmtId="49" fontId="10" fillId="2" borderId="16" xfId="0" applyNumberFormat="1" applyFont="1" applyFill="1" applyBorder="1" applyAlignment="1">
      <alignment horizontal="right" readingOrder="2"/>
    </xf>
    <xf numFmtId="49" fontId="6" fillId="2" borderId="17" xfId="0" applyNumberFormat="1" applyFont="1" applyFill="1" applyBorder="1" applyAlignment="1">
      <alignment horizontal="right" readingOrder="2"/>
    </xf>
    <xf numFmtId="49" fontId="10" fillId="2" borderId="18" xfId="0" applyNumberFormat="1" applyFont="1" applyFill="1" applyBorder="1" applyAlignment="1">
      <alignment horizontal="right" readingOrder="2"/>
    </xf>
    <xf numFmtId="49" fontId="10" fillId="0" borderId="0" xfId="0" applyNumberFormat="1" applyFont="1" applyAlignment="1">
      <alignment horizontal="right" readingOrder="2"/>
    </xf>
    <xf numFmtId="49" fontId="6" fillId="0" borderId="0" xfId="0" applyNumberFormat="1" applyFont="1" applyAlignment="1">
      <alignment horizontal="right" readingOrder="2"/>
    </xf>
    <xf numFmtId="0" fontId="25" fillId="0" borderId="0" xfId="0" applyFont="1"/>
    <xf numFmtId="49" fontId="0" fillId="0" borderId="0" xfId="0" applyNumberFormat="1" applyAlignment="1">
      <alignment horizontal="right" readingOrder="2"/>
    </xf>
    <xf numFmtId="49" fontId="2" fillId="2" borderId="12" xfId="0" applyNumberFormat="1" applyFont="1" applyFill="1" applyBorder="1" applyAlignment="1">
      <alignment horizontal="right" readingOrder="2"/>
    </xf>
    <xf numFmtId="49" fontId="2" fillId="2" borderId="0" xfId="0" applyNumberFormat="1" applyFont="1" applyFill="1" applyAlignment="1">
      <alignment horizontal="right" readingOrder="2"/>
    </xf>
    <xf numFmtId="0" fontId="0" fillId="2" borderId="13" xfId="0" applyFill="1" applyBorder="1"/>
    <xf numFmtId="0" fontId="0" fillId="2" borderId="16" xfId="0" applyFill="1" applyBorder="1" applyAlignment="1">
      <alignment horizontal="right" readingOrder="2"/>
    </xf>
    <xf numFmtId="49" fontId="0" fillId="2" borderId="17" xfId="0" applyNumberFormat="1" applyFill="1" applyBorder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49" fontId="2" fillId="2" borderId="16" xfId="0" applyNumberFormat="1" applyFont="1" applyFill="1" applyBorder="1" applyAlignment="1">
      <alignment horizontal="right" readingOrder="2"/>
    </xf>
    <xf numFmtId="0" fontId="9" fillId="0" borderId="0" xfId="0" applyFont="1"/>
    <xf numFmtId="49" fontId="2" fillId="2" borderId="18" xfId="0" applyNumberFormat="1" applyFont="1" applyFill="1" applyBorder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6" xfId="0" applyFont="1" applyFill="1" applyBorder="1" applyAlignment="1">
      <alignment horizontal="right" readingOrder="2"/>
    </xf>
    <xf numFmtId="164" fontId="9" fillId="0" borderId="0" xfId="1" applyNumberFormat="1" applyFont="1"/>
    <xf numFmtId="49" fontId="2" fillId="2" borderId="20" xfId="0" applyNumberFormat="1" applyFont="1" applyFill="1" applyBorder="1" applyAlignment="1">
      <alignment horizontal="right" readingOrder="2"/>
    </xf>
    <xf numFmtId="0" fontId="10" fillId="0" borderId="0" xfId="0" applyFont="1"/>
    <xf numFmtId="0" fontId="26" fillId="0" borderId="0" xfId="0" applyFont="1"/>
    <xf numFmtId="14" fontId="27" fillId="0" borderId="0" xfId="1" applyNumberFormat="1" applyFont="1" applyFill="1" applyAlignment="1" applyProtection="1">
      <alignment horizontal="right"/>
    </xf>
    <xf numFmtId="0" fontId="28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right" readingOrder="2"/>
    </xf>
    <xf numFmtId="164" fontId="6" fillId="0" borderId="0" xfId="0" applyNumberFormat="1" applyFont="1"/>
    <xf numFmtId="164" fontId="10" fillId="2" borderId="15" xfId="1" applyNumberFormat="1" applyFont="1" applyFill="1" applyBorder="1"/>
    <xf numFmtId="0" fontId="2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0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4" fontId="27" fillId="0" borderId="0" xfId="1" applyNumberFormat="1" applyFont="1" applyFill="1" applyAlignment="1" applyProtection="1">
      <alignment horizontal="center"/>
    </xf>
    <xf numFmtId="49" fontId="6" fillId="2" borderId="17" xfId="0" applyNumberFormat="1" applyFont="1" applyFill="1" applyBorder="1" applyAlignment="1">
      <alignment horizontal="right" wrapText="1" readingOrder="2"/>
    </xf>
    <xf numFmtId="49" fontId="2" fillId="2" borderId="16" xfId="0" applyNumberFormat="1" applyFont="1" applyFill="1" applyBorder="1" applyAlignment="1">
      <alignment horizontal="right" wrapText="1" readingOrder="2"/>
    </xf>
    <xf numFmtId="0" fontId="6" fillId="0" borderId="0" xfId="0" applyFont="1" applyAlignment="1"/>
    <xf numFmtId="49" fontId="10" fillId="2" borderId="14" xfId="0" applyNumberFormat="1" applyFont="1" applyFill="1" applyBorder="1" applyAlignment="1"/>
    <xf numFmtId="164" fontId="10" fillId="2" borderId="15" xfId="1" applyNumberFormat="1" applyFont="1" applyFill="1" applyBorder="1" applyAlignment="1"/>
    <xf numFmtId="164" fontId="10" fillId="2" borderId="22" xfId="1" applyNumberFormat="1" applyFont="1" applyFill="1" applyBorder="1"/>
    <xf numFmtId="164" fontId="6" fillId="0" borderId="22" xfId="1" applyNumberFormat="1" applyFont="1" applyBorder="1"/>
    <xf numFmtId="164" fontId="10" fillId="0" borderId="22" xfId="1" applyNumberFormat="1" applyFont="1" applyBorder="1"/>
    <xf numFmtId="0" fontId="10" fillId="0" borderId="22" xfId="0" applyFont="1" applyBorder="1"/>
    <xf numFmtId="164" fontId="10" fillId="0" borderId="22" xfId="0" applyNumberFormat="1" applyFont="1" applyBorder="1"/>
    <xf numFmtId="10" fontId="6" fillId="0" borderId="22" xfId="2" applyNumberFormat="1" applyFont="1" applyBorder="1"/>
    <xf numFmtId="10" fontId="6" fillId="0" borderId="22" xfId="0" applyNumberFormat="1" applyFont="1" applyBorder="1"/>
    <xf numFmtId="164" fontId="6" fillId="0" borderId="22" xfId="0" applyNumberFormat="1" applyFont="1" applyBorder="1"/>
    <xf numFmtId="10" fontId="6" fillId="0" borderId="23" xfId="0" applyNumberFormat="1" applyFont="1" applyBorder="1"/>
    <xf numFmtId="165" fontId="6" fillId="0" borderId="0" xfId="0" applyNumberFormat="1" applyFont="1" applyAlignment="1"/>
    <xf numFmtId="165" fontId="6" fillId="2" borderId="14" xfId="0" applyNumberFormat="1" applyFont="1" applyFill="1" applyBorder="1" applyAlignment="1"/>
    <xf numFmtId="165" fontId="6" fillId="0" borderId="0" xfId="0" applyNumberFormat="1" applyFont="1"/>
    <xf numFmtId="165" fontId="10" fillId="2" borderId="16" xfId="0" applyNumberFormat="1" applyFont="1" applyFill="1" applyBorder="1" applyAlignment="1">
      <alignment horizontal="right" readingOrder="2"/>
    </xf>
    <xf numFmtId="165" fontId="10" fillId="2" borderId="12" xfId="0" applyNumberFormat="1" applyFont="1" applyFill="1" applyBorder="1" applyAlignment="1">
      <alignment horizontal="right" readingOrder="2"/>
    </xf>
    <xf numFmtId="165" fontId="6" fillId="2" borderId="0" xfId="0" applyNumberFormat="1" applyFont="1" applyFill="1" applyAlignment="1">
      <alignment horizontal="right" readingOrder="2"/>
    </xf>
    <xf numFmtId="165" fontId="6" fillId="2" borderId="0" xfId="0" applyNumberFormat="1" applyFont="1" applyFill="1" applyBorder="1"/>
    <xf numFmtId="165" fontId="6" fillId="2" borderId="17" xfId="0" applyNumberFormat="1" applyFont="1" applyFill="1" applyBorder="1" applyAlignment="1">
      <alignment horizontal="right" readingOrder="2"/>
    </xf>
    <xf numFmtId="165" fontId="6" fillId="2" borderId="19" xfId="0" applyNumberFormat="1" applyFont="1" applyFill="1" applyBorder="1" applyAlignment="1">
      <alignment horizontal="right" readingOrder="2"/>
    </xf>
    <xf numFmtId="0" fontId="0" fillId="0" borderId="0" xfId="0" applyAlignment="1"/>
    <xf numFmtId="49" fontId="2" fillId="2" borderId="12" xfId="0" applyNumberFormat="1" applyFont="1" applyFill="1" applyBorder="1" applyAlignment="1"/>
    <xf numFmtId="49" fontId="2" fillId="2" borderId="0" xfId="0" applyNumberFormat="1" applyFont="1" applyFill="1" applyAlignment="1"/>
    <xf numFmtId="164" fontId="0" fillId="0" borderId="22" xfId="1" applyNumberFormat="1" applyFont="1" applyBorder="1"/>
    <xf numFmtId="164" fontId="2" fillId="0" borderId="22" xfId="1" applyNumberFormat="1" applyFont="1" applyBorder="1"/>
    <xf numFmtId="164" fontId="2" fillId="0" borderId="22" xfId="0" applyNumberFormat="1" applyFont="1" applyBorder="1"/>
    <xf numFmtId="164" fontId="2" fillId="34" borderId="22" xfId="1" applyNumberFormat="1" applyFont="1" applyFill="1" applyBorder="1"/>
    <xf numFmtId="164" fontId="2" fillId="0" borderId="23" xfId="0" applyNumberFormat="1" applyFont="1" applyBorder="1"/>
    <xf numFmtId="165" fontId="0" fillId="0" borderId="0" xfId="0" applyNumberFormat="1" applyAlignment="1"/>
    <xf numFmtId="165" fontId="2" fillId="2" borderId="0" xfId="0" applyNumberFormat="1" applyFont="1" applyFill="1" applyAlignment="1"/>
    <xf numFmtId="165" fontId="0" fillId="2" borderId="0" xfId="0" applyNumberFormat="1" applyFill="1" applyBorder="1"/>
    <xf numFmtId="165" fontId="0" fillId="0" borderId="0" xfId="0" applyNumberFormat="1"/>
    <xf numFmtId="165" fontId="0" fillId="2" borderId="0" xfId="0" applyNumberFormat="1" applyFill="1" applyAlignment="1">
      <alignment horizontal="right" readingOrder="2"/>
    </xf>
    <xf numFmtId="165" fontId="0" fillId="2" borderId="17" xfId="0" applyNumberFormat="1" applyFill="1" applyBorder="1" applyAlignment="1">
      <alignment horizontal="right" readingOrder="2"/>
    </xf>
    <xf numFmtId="165" fontId="0" fillId="2" borderId="12" xfId="0" applyNumberFormat="1" applyFill="1" applyBorder="1" applyAlignment="1">
      <alignment horizontal="right" readingOrder="2"/>
    </xf>
    <xf numFmtId="165" fontId="0" fillId="0" borderId="22" xfId="1" applyNumberFormat="1" applyFont="1" applyBorder="1"/>
    <xf numFmtId="165" fontId="0" fillId="2" borderId="19" xfId="0" applyNumberFormat="1" applyFill="1" applyBorder="1" applyAlignment="1">
      <alignment horizontal="right" readingOrder="2"/>
    </xf>
    <xf numFmtId="49" fontId="0" fillId="2" borderId="0" xfId="0" applyNumberFormat="1" applyFill="1" applyAlignment="1"/>
    <xf numFmtId="49" fontId="0" fillId="2" borderId="17" xfId="0" applyNumberFormat="1" applyFill="1" applyBorder="1" applyAlignment="1"/>
    <xf numFmtId="164" fontId="2" fillId="0" borderId="23" xfId="1" applyNumberFormat="1" applyFont="1" applyBorder="1"/>
    <xf numFmtId="165" fontId="2" fillId="2" borderId="16" xfId="0" applyNumberFormat="1" applyFont="1" applyFill="1" applyBorder="1" applyAlignment="1">
      <alignment horizontal="right" readingOrder="2"/>
    </xf>
    <xf numFmtId="165" fontId="0" fillId="2" borderId="22" xfId="0" applyNumberFormat="1" applyFill="1" applyBorder="1"/>
    <xf numFmtId="165" fontId="2" fillId="2" borderId="17" xfId="0" applyNumberFormat="1" applyFont="1" applyFill="1" applyBorder="1" applyAlignment="1">
      <alignment horizontal="right" wrapText="1" readingOrder="2"/>
    </xf>
    <xf numFmtId="165" fontId="0" fillId="2" borderId="21" xfId="0" applyNumberFormat="1" applyFill="1" applyBorder="1" applyAlignment="1">
      <alignment horizontal="right" readingOrder="2"/>
    </xf>
    <xf numFmtId="0" fontId="2" fillId="2" borderId="16" xfId="0" applyFont="1" applyFill="1" applyBorder="1" applyAlignment="1">
      <alignment horizontal="right"/>
    </xf>
    <xf numFmtId="164" fontId="0" fillId="0" borderId="22" xfId="1" applyNumberFormat="1" applyFont="1" applyBorder="1" applyAlignment="1">
      <alignment horizontal="right"/>
    </xf>
    <xf numFmtId="164" fontId="10" fillId="2" borderId="22" xfId="1" applyNumberFormat="1" applyFont="1" applyFill="1" applyBorder="1" applyAlignment="1">
      <alignment horizontal="right"/>
    </xf>
  </cellXfs>
  <cellStyles count="47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46" xr:uid="{00000000-0005-0000-0000-000018000000}"/>
    <cellStyle name="Calculation" xfId="30" xr:uid="{00000000-0005-0000-0000-000019000000}"/>
    <cellStyle name="Check Cell" xfId="31" xr:uid="{00000000-0005-0000-0000-00001A000000}"/>
    <cellStyle name="Comma" xfId="1" builtinId="3"/>
    <cellStyle name="Explanatory Text" xfId="32" xr:uid="{00000000-0005-0000-0000-00001C000000}"/>
    <cellStyle name="Good" xfId="33" xr:uid="{00000000-0005-0000-0000-00001D000000}"/>
    <cellStyle name="Heading 1" xfId="34" xr:uid="{00000000-0005-0000-0000-00001E000000}"/>
    <cellStyle name="Heading 2" xfId="35" xr:uid="{00000000-0005-0000-0000-00001F000000}"/>
    <cellStyle name="Heading 3" xfId="36" xr:uid="{00000000-0005-0000-0000-000020000000}"/>
    <cellStyle name="Heading 4" xfId="37" xr:uid="{00000000-0005-0000-0000-000021000000}"/>
    <cellStyle name="Input" xfId="38" xr:uid="{00000000-0005-0000-0000-000022000000}"/>
    <cellStyle name="Linked Cell" xfId="39" xr:uid="{00000000-0005-0000-0000-000023000000}"/>
    <cellStyle name="Neutral" xfId="40" xr:uid="{00000000-0005-0000-0000-000024000000}"/>
    <cellStyle name="Normal" xfId="0" builtinId="0"/>
    <cellStyle name="Normal 2" xfId="3" xr:uid="{00000000-0005-0000-0000-000026000000}"/>
    <cellStyle name="Normal 3" xfId="4" xr:uid="{00000000-0005-0000-0000-000027000000}"/>
    <cellStyle name="Normal 5" xfId="5" xr:uid="{00000000-0005-0000-0000-000028000000}"/>
    <cellStyle name="Note" xfId="41" xr:uid="{00000000-0005-0000-0000-000029000000}"/>
    <cellStyle name="Output" xfId="42" xr:uid="{00000000-0005-0000-0000-00002A000000}"/>
    <cellStyle name="Percent" xfId="2" builtinId="5"/>
    <cellStyle name="Title" xfId="43" xr:uid="{00000000-0005-0000-0000-00002C000000}"/>
    <cellStyle name="Total" xfId="44" xr:uid="{00000000-0005-0000-0000-00002D000000}"/>
    <cellStyle name="Warning Text" xfId="45" xr:uid="{00000000-0005-0000-0000-00002E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C27161-772E-4E77-9F2F-C415D9F04C87}" name="TitleRegion1.a6.d63.1" displayName="TitleRegion1.a6.d63.1" ref="A6:D63" totalsRowShown="0" tableBorderDxfId="16">
  <autoFilter ref="A6:D63" xr:uid="{9DC27161-772E-4E77-9F2F-C415D9F04C87}">
    <filterColumn colId="0" hiddenButton="1"/>
    <filterColumn colId="1" hiddenButton="1"/>
    <filterColumn colId="2" hiddenButton="1"/>
    <filterColumn colId="3" hiddenButton="1"/>
  </autoFilter>
  <tableColumns count="4">
    <tableColumn id="1" xr3:uid="{0C54B4FE-4690-4734-9301-ADD2C359D086}" name="ריק במקור" dataDxfId="15"/>
    <tableColumn id="2" xr3:uid="{B1908C78-E729-42B3-A908-9F279DB528FC}" name="1. סך הכל עמלות קנייה ומכירה של ניירות ערך סחירים" dataDxfId="14"/>
    <tableColumn id="3" xr3:uid="{2E2C6A37-D3B8-438B-B94A-76581DFFB51B}" name="ריק במקור2" dataDxfId="13"/>
    <tableColumn id="4" xr3:uid="{93A768B2-ECB8-4F2F-B67B-97D4F639C2CD}" name=" 19 " dataDxfId="12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7A024E-F848-4EC7-8ED2-D19090E340E9}" name="TitleRegion1.a6.d72.1" displayName="TitleRegion1.a6.d72.1" ref="A6:D72" totalsRowShown="0" tableBorderDxfId="11">
  <autoFilter ref="A6:D72" xr:uid="{2E7A024E-F848-4EC7-8ED2-D19090E340E9}">
    <filterColumn colId="0" hiddenButton="1"/>
    <filterColumn colId="1" hiddenButton="1"/>
    <filterColumn colId="2" hiddenButton="1"/>
    <filterColumn colId="3" hiddenButton="1"/>
  </autoFilter>
  <tableColumns count="4">
    <tableColumn id="1" xr3:uid="{9F818FCB-A230-4922-A39D-FE445BA6DFFE}" name="ריק במקור"/>
    <tableColumn id="2" xr3:uid="{15D3FE1D-D9DF-42F1-8AA4-0B1CF5AE332E}" name="צדדים קשורים"/>
    <tableColumn id="3" xr3:uid="{D56D0865-1D87-4ABD-9850-063AC6652C04}" name="ריק במקור2" dataDxfId="10"/>
    <tableColumn id="4" xr3:uid="{347CC656-DFDC-4E3A-8868-872D489FFCE3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17DC2F-08C3-4E99-8A68-75EE5BB77640}" name="TitleRegion1.a6.d108.1" displayName="TitleRegion1.a6.d108.1" ref="A6:D108" totalsRowShown="0" tableBorderDxfId="9">
  <autoFilter ref="A6:D108" xr:uid="{C317DC2F-08C3-4E99-8A68-75EE5BB77640}">
    <filterColumn colId="0" hiddenButton="1"/>
    <filterColumn colId="1" hiddenButton="1"/>
    <filterColumn colId="2" hiddenButton="1"/>
    <filterColumn colId="3" hiddenButton="1"/>
  </autoFilter>
  <tableColumns count="4">
    <tableColumn id="1" xr3:uid="{971D822A-BAD0-4AE7-B474-9C01D61CA90C}" name="ריק במקור"/>
    <tableColumn id="2" xr3:uid="{647E8B03-220F-468B-9D12-2F41A908C630}" name="1"/>
    <tableColumn id="3" xr3:uid="{A408044E-560B-4B38-AC06-1D23E0278F97}" name="גוף/יחיד א'" dataDxfId="8"/>
    <tableColumn id="4" xr3:uid="{3C3061BA-D543-4646-ADC4-120492D14013}" name=" 0 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13"/>
  <dimension ref="A1:AZ10000"/>
  <sheetViews>
    <sheetView rightToLeft="1" tabSelected="1" workbookViewId="0">
      <selection activeCell="B1" sqref="B1"/>
    </sheetView>
  </sheetViews>
  <sheetFormatPr defaultColWidth="0" defaultRowHeight="12.75" zeroHeight="1" x14ac:dyDescent="0.2"/>
  <cols>
    <col min="1" max="1" width="3.75" style="2" customWidth="1"/>
    <col min="2" max="2" width="103" style="7" bestFit="1" customWidth="1"/>
    <col min="3" max="3" width="109.375" style="8" bestFit="1" customWidth="1"/>
    <col min="4" max="4" width="8.875" style="2" bestFit="1" customWidth="1"/>
    <col min="5" max="5" width="4.625" style="2" customWidth="1"/>
    <col min="6" max="6" width="16" style="2" bestFit="1" customWidth="1"/>
    <col min="7" max="10" width="9" style="2" customWidth="1"/>
    <col min="11" max="11" width="14.375" style="2" hidden="1" customWidth="1"/>
    <col min="12" max="52" width="0" style="2" hidden="1"/>
    <col min="53" max="16384" width="9" style="2" hidden="1"/>
  </cols>
  <sheetData>
    <row r="1" spans="1:11" ht="15" x14ac:dyDescent="0.25">
      <c r="B1" s="25" t="s">
        <v>109</v>
      </c>
    </row>
    <row r="2" spans="1:11" x14ac:dyDescent="0.2">
      <c r="B2" s="31" t="s">
        <v>110</v>
      </c>
      <c r="D2" s="26">
        <v>45291</v>
      </c>
      <c r="K2" s="24" t="s">
        <v>100</v>
      </c>
    </row>
    <row r="3" spans="1:11" ht="16.5" thickBot="1" x14ac:dyDescent="0.3">
      <c r="B3" s="27" t="s">
        <v>111</v>
      </c>
      <c r="K3" s="2" t="s">
        <v>101</v>
      </c>
    </row>
    <row r="4" spans="1:11" x14ac:dyDescent="0.2">
      <c r="B4" s="28"/>
      <c r="C4" s="30"/>
      <c r="D4" s="33" t="s">
        <v>31</v>
      </c>
      <c r="K4" s="2" t="s">
        <v>102</v>
      </c>
    </row>
    <row r="5" spans="1:11" x14ac:dyDescent="0.2">
      <c r="A5" s="38"/>
      <c r="B5" s="39" t="s">
        <v>30</v>
      </c>
      <c r="C5" s="40"/>
      <c r="D5" s="30"/>
      <c r="K5" s="2" t="s">
        <v>103</v>
      </c>
    </row>
    <row r="6" spans="1:11" x14ac:dyDescent="0.2">
      <c r="A6" s="50" t="s">
        <v>136</v>
      </c>
      <c r="B6" s="4" t="s">
        <v>32</v>
      </c>
      <c r="C6" s="51" t="s">
        <v>137</v>
      </c>
      <c r="D6" s="85" t="s">
        <v>135</v>
      </c>
      <c r="K6" s="2">
        <v>164</v>
      </c>
    </row>
    <row r="7" spans="1:11" x14ac:dyDescent="0.2">
      <c r="A7" s="52" t="s">
        <v>136</v>
      </c>
      <c r="B7" s="53" t="s">
        <v>136</v>
      </c>
      <c r="C7" s="5" t="s">
        <v>33</v>
      </c>
      <c r="D7" s="42">
        <v>0</v>
      </c>
      <c r="K7" s="2" t="s">
        <v>104</v>
      </c>
    </row>
    <row r="8" spans="1:11" x14ac:dyDescent="0.2">
      <c r="A8" s="52" t="s">
        <v>136</v>
      </c>
      <c r="B8" s="53" t="s">
        <v>136</v>
      </c>
      <c r="C8" s="5" t="s">
        <v>34</v>
      </c>
      <c r="D8" s="42">
        <v>19.158271976702473</v>
      </c>
      <c r="K8" s="2">
        <v>167</v>
      </c>
    </row>
    <row r="9" spans="1:11" x14ac:dyDescent="0.2">
      <c r="A9" s="52" t="s">
        <v>136</v>
      </c>
      <c r="B9" s="54" t="s">
        <v>136</v>
      </c>
      <c r="C9" s="55" t="s">
        <v>136</v>
      </c>
      <c r="D9" s="56" t="s">
        <v>136</v>
      </c>
      <c r="K9" s="2">
        <v>394</v>
      </c>
    </row>
    <row r="10" spans="1:11" x14ac:dyDescent="0.2">
      <c r="A10" s="52" t="s">
        <v>136</v>
      </c>
      <c r="B10" s="4" t="s">
        <v>35</v>
      </c>
      <c r="C10" s="57" t="s">
        <v>136</v>
      </c>
      <c r="D10" s="41">
        <f>SUM(D11:D12)</f>
        <v>0.96026681695874949</v>
      </c>
      <c r="K10" s="2" t="s">
        <v>105</v>
      </c>
    </row>
    <row r="11" spans="1:11" x14ac:dyDescent="0.2">
      <c r="A11" s="52" t="s">
        <v>136</v>
      </c>
      <c r="B11" s="53" t="s">
        <v>136</v>
      </c>
      <c r="C11" s="5" t="s">
        <v>36</v>
      </c>
      <c r="D11" s="42">
        <v>0</v>
      </c>
      <c r="K11" s="2" t="s">
        <v>106</v>
      </c>
    </row>
    <row r="12" spans="1:11" x14ac:dyDescent="0.2">
      <c r="A12" s="52" t="s">
        <v>136</v>
      </c>
      <c r="B12" s="53" t="s">
        <v>136</v>
      </c>
      <c r="C12" s="5" t="s">
        <v>37</v>
      </c>
      <c r="D12" s="42">
        <v>0.96026681695874949</v>
      </c>
      <c r="K12" s="2" t="s">
        <v>107</v>
      </c>
    </row>
    <row r="13" spans="1:11" x14ac:dyDescent="0.2">
      <c r="A13" s="52" t="s">
        <v>136</v>
      </c>
      <c r="B13" s="54" t="s">
        <v>136</v>
      </c>
      <c r="C13" s="55" t="s">
        <v>136</v>
      </c>
      <c r="D13" s="56" t="s">
        <v>136</v>
      </c>
      <c r="K13" s="2" t="s">
        <v>108</v>
      </c>
    </row>
    <row r="14" spans="1:11" ht="14.25" x14ac:dyDescent="0.2">
      <c r="A14" s="52" t="s">
        <v>136</v>
      </c>
      <c r="B14" s="4" t="s">
        <v>38</v>
      </c>
      <c r="C14" s="57" t="s">
        <v>136</v>
      </c>
      <c r="D14" s="41">
        <f>SUM(D15:D16)</f>
        <v>5.3851256960320615E-2</v>
      </c>
      <c r="K14"/>
    </row>
    <row r="15" spans="1:11" ht="14.25" x14ac:dyDescent="0.2">
      <c r="A15" s="52" t="s">
        <v>136</v>
      </c>
      <c r="B15" s="53" t="s">
        <v>136</v>
      </c>
      <c r="C15" s="5" t="s">
        <v>39</v>
      </c>
      <c r="D15" s="42">
        <v>5.3851256960320615E-2</v>
      </c>
      <c r="K15"/>
    </row>
    <row r="16" spans="1:11" ht="14.25" x14ac:dyDescent="0.2">
      <c r="A16" s="52" t="s">
        <v>136</v>
      </c>
      <c r="B16" s="53" t="s">
        <v>136</v>
      </c>
      <c r="C16" s="5" t="s">
        <v>40</v>
      </c>
      <c r="D16" s="42">
        <v>0</v>
      </c>
      <c r="K16"/>
    </row>
    <row r="17" spans="1:11" ht="14.25" x14ac:dyDescent="0.2">
      <c r="A17" s="52" t="s">
        <v>136</v>
      </c>
      <c r="B17" s="54" t="s">
        <v>136</v>
      </c>
      <c r="C17" s="55" t="s">
        <v>136</v>
      </c>
      <c r="D17" s="56" t="s">
        <v>136</v>
      </c>
      <c r="K17"/>
    </row>
    <row r="18" spans="1:11" ht="14.25" x14ac:dyDescent="0.2">
      <c r="A18" s="52" t="s">
        <v>136</v>
      </c>
      <c r="B18" s="4" t="s">
        <v>41</v>
      </c>
      <c r="C18" s="57" t="s">
        <v>136</v>
      </c>
      <c r="D18" s="43">
        <v>8.1177397708673009</v>
      </c>
      <c r="K18"/>
    </row>
    <row r="19" spans="1:11" ht="14.25" x14ac:dyDescent="0.2">
      <c r="A19" s="52" t="s">
        <v>136</v>
      </c>
      <c r="B19" s="54" t="s">
        <v>136</v>
      </c>
      <c r="C19" s="55" t="s">
        <v>136</v>
      </c>
      <c r="D19" s="56" t="s">
        <v>136</v>
      </c>
      <c r="K19"/>
    </row>
    <row r="20" spans="1:11" ht="14.25" x14ac:dyDescent="0.2">
      <c r="A20" s="52" t="s">
        <v>136</v>
      </c>
      <c r="B20" s="4" t="s">
        <v>42</v>
      </c>
      <c r="C20" s="57" t="s">
        <v>136</v>
      </c>
      <c r="D20" s="43">
        <v>0.1754032123000914</v>
      </c>
      <c r="K20"/>
    </row>
    <row r="21" spans="1:11" ht="14.25" x14ac:dyDescent="0.2">
      <c r="A21" s="52" t="s">
        <v>136</v>
      </c>
      <c r="B21" s="54" t="s">
        <v>136</v>
      </c>
      <c r="C21" s="55" t="s">
        <v>136</v>
      </c>
      <c r="D21" s="56" t="s">
        <v>136</v>
      </c>
      <c r="K21"/>
    </row>
    <row r="22" spans="1:11" ht="14.25" x14ac:dyDescent="0.2">
      <c r="A22" s="52" t="s">
        <v>136</v>
      </c>
      <c r="B22" s="4" t="s">
        <v>43</v>
      </c>
      <c r="C22" s="57" t="s">
        <v>136</v>
      </c>
      <c r="D22" s="44">
        <v>0</v>
      </c>
      <c r="K22"/>
    </row>
    <row r="23" spans="1:11" ht="14.25" x14ac:dyDescent="0.2">
      <c r="A23" s="52" t="s">
        <v>136</v>
      </c>
      <c r="B23" s="54" t="s">
        <v>136</v>
      </c>
      <c r="C23" s="55" t="s">
        <v>136</v>
      </c>
      <c r="D23" s="56" t="s">
        <v>136</v>
      </c>
      <c r="K23"/>
    </row>
    <row r="24" spans="1:11" ht="14.25" x14ac:dyDescent="0.2">
      <c r="A24" s="52" t="s">
        <v>136</v>
      </c>
      <c r="B24" s="4" t="s">
        <v>44</v>
      </c>
      <c r="C24" s="57" t="s">
        <v>136</v>
      </c>
      <c r="D24" s="45">
        <f>D6+D10+D14+D18+D20+D22</f>
        <v>28.307261057086464</v>
      </c>
      <c r="K24"/>
    </row>
    <row r="25" spans="1:11" ht="14.25" x14ac:dyDescent="0.2">
      <c r="A25" s="52" t="s">
        <v>136</v>
      </c>
      <c r="B25" s="54" t="s">
        <v>136</v>
      </c>
      <c r="C25" s="55" t="s">
        <v>136</v>
      </c>
      <c r="D25" s="56" t="s">
        <v>136</v>
      </c>
      <c r="K25"/>
    </row>
    <row r="26" spans="1:11" ht="14.25" x14ac:dyDescent="0.2">
      <c r="A26" s="52" t="s">
        <v>136</v>
      </c>
      <c r="B26" s="4" t="s">
        <v>45</v>
      </c>
      <c r="C26" s="57" t="s">
        <v>136</v>
      </c>
      <c r="D26" s="43">
        <f>(D28+D27)/2</f>
        <v>94022</v>
      </c>
      <c r="K26"/>
    </row>
    <row r="27" spans="1:11" ht="14.25" x14ac:dyDescent="0.2">
      <c r="A27" s="52" t="s">
        <v>136</v>
      </c>
      <c r="B27" s="53" t="s">
        <v>136</v>
      </c>
      <c r="C27" s="5" t="s">
        <v>46</v>
      </c>
      <c r="D27" s="42">
        <v>97048</v>
      </c>
      <c r="F27" s="29"/>
      <c r="K27"/>
    </row>
    <row r="28" spans="1:11" ht="14.25" x14ac:dyDescent="0.2">
      <c r="A28" s="52" t="s">
        <v>136</v>
      </c>
      <c r="B28" s="53" t="s">
        <v>136</v>
      </c>
      <c r="C28" s="5" t="s">
        <v>47</v>
      </c>
      <c r="D28" s="42">
        <v>90996</v>
      </c>
      <c r="F28" s="29"/>
      <c r="K28"/>
    </row>
    <row r="29" spans="1:11" ht="14.25" x14ac:dyDescent="0.2">
      <c r="A29" s="52" t="s">
        <v>136</v>
      </c>
      <c r="B29" s="54" t="s">
        <v>136</v>
      </c>
      <c r="C29" s="55" t="s">
        <v>136</v>
      </c>
      <c r="D29" s="56" t="s">
        <v>136</v>
      </c>
      <c r="K29"/>
    </row>
    <row r="30" spans="1:11" ht="14.25" x14ac:dyDescent="0.2">
      <c r="A30" s="52" t="s">
        <v>136</v>
      </c>
      <c r="B30" s="4" t="s">
        <v>48</v>
      </c>
      <c r="C30" s="57" t="s">
        <v>136</v>
      </c>
      <c r="D30" s="46">
        <f>D24/D26</f>
        <v>3.010706117407252E-4</v>
      </c>
      <c r="K30"/>
    </row>
    <row r="31" spans="1:11" ht="14.25" x14ac:dyDescent="0.2">
      <c r="A31" s="52" t="s">
        <v>136</v>
      </c>
      <c r="B31" s="54" t="s">
        <v>136</v>
      </c>
      <c r="C31" s="55" t="s">
        <v>136</v>
      </c>
      <c r="D31" s="56" t="s">
        <v>136</v>
      </c>
      <c r="K31"/>
    </row>
    <row r="32" spans="1:11" ht="14.25" x14ac:dyDescent="0.2">
      <c r="A32" s="52" t="s">
        <v>136</v>
      </c>
      <c r="B32" s="3" t="s">
        <v>49</v>
      </c>
      <c r="C32" s="55" t="s">
        <v>136</v>
      </c>
      <c r="D32" s="56" t="s">
        <v>136</v>
      </c>
      <c r="K32"/>
    </row>
    <row r="33" spans="1:11" ht="14.25" x14ac:dyDescent="0.2">
      <c r="A33" s="52" t="s">
        <v>136</v>
      </c>
      <c r="B33" s="4" t="s">
        <v>50</v>
      </c>
      <c r="C33" s="57" t="s">
        <v>136</v>
      </c>
      <c r="D33" s="42">
        <v>0</v>
      </c>
      <c r="K33"/>
    </row>
    <row r="34" spans="1:11" ht="14.25" x14ac:dyDescent="0.2">
      <c r="A34" s="52" t="s">
        <v>136</v>
      </c>
      <c r="B34" s="54" t="s">
        <v>136</v>
      </c>
      <c r="C34" s="55" t="s">
        <v>136</v>
      </c>
      <c r="D34" s="56" t="s">
        <v>136</v>
      </c>
      <c r="K34"/>
    </row>
    <row r="35" spans="1:11" ht="14.25" x14ac:dyDescent="0.2">
      <c r="A35" s="52" t="s">
        <v>136</v>
      </c>
      <c r="B35" s="4" t="s">
        <v>51</v>
      </c>
      <c r="C35" s="57" t="s">
        <v>136</v>
      </c>
      <c r="D35" s="41">
        <f>SUM(D36:D44)</f>
        <v>11.216542641517201</v>
      </c>
      <c r="K35"/>
    </row>
    <row r="36" spans="1:11" ht="14.25" x14ac:dyDescent="0.2">
      <c r="A36" s="52" t="s">
        <v>136</v>
      </c>
      <c r="B36" s="53" t="s">
        <v>136</v>
      </c>
      <c r="C36" s="5" t="s">
        <v>52</v>
      </c>
      <c r="D36" s="42">
        <v>2.7163982725119998E-2</v>
      </c>
      <c r="K36"/>
    </row>
    <row r="37" spans="1:11" ht="14.25" x14ac:dyDescent="0.2">
      <c r="A37" s="52" t="s">
        <v>136</v>
      </c>
      <c r="B37" s="53" t="s">
        <v>136</v>
      </c>
      <c r="C37" s="5" t="s">
        <v>53</v>
      </c>
      <c r="D37" s="42">
        <v>2.0099206628779998E-2</v>
      </c>
      <c r="K37"/>
    </row>
    <row r="38" spans="1:11" ht="14.25" x14ac:dyDescent="0.2">
      <c r="A38" s="52" t="s">
        <v>136</v>
      </c>
      <c r="B38" s="53" t="s">
        <v>136</v>
      </c>
      <c r="C38" s="5" t="s">
        <v>54</v>
      </c>
      <c r="D38" s="42">
        <v>0</v>
      </c>
      <c r="K38"/>
    </row>
    <row r="39" spans="1:11" ht="14.25" x14ac:dyDescent="0.2">
      <c r="A39" s="52" t="s">
        <v>136</v>
      </c>
      <c r="B39" s="53" t="s">
        <v>136</v>
      </c>
      <c r="C39" s="5" t="s">
        <v>55</v>
      </c>
      <c r="D39" s="42">
        <v>0</v>
      </c>
      <c r="K39"/>
    </row>
    <row r="40" spans="1:11" ht="14.25" x14ac:dyDescent="0.2">
      <c r="A40" s="52" t="s">
        <v>136</v>
      </c>
      <c r="B40" s="53" t="s">
        <v>136</v>
      </c>
      <c r="C40" s="36" t="s">
        <v>56</v>
      </c>
      <c r="D40" s="42">
        <v>0.69789000000000012</v>
      </c>
      <c r="K40"/>
    </row>
    <row r="41" spans="1:11" ht="14.25" x14ac:dyDescent="0.2">
      <c r="A41" s="52" t="s">
        <v>136</v>
      </c>
      <c r="B41" s="53" t="s">
        <v>136</v>
      </c>
      <c r="C41" s="36" t="s">
        <v>57</v>
      </c>
      <c r="D41" s="42">
        <v>6.7094631567150307</v>
      </c>
      <c r="K41"/>
    </row>
    <row r="42" spans="1:11" ht="14.25" x14ac:dyDescent="0.2">
      <c r="A42" s="52" t="s">
        <v>136</v>
      </c>
      <c r="B42" s="53" t="s">
        <v>136</v>
      </c>
      <c r="C42" s="36" t="s">
        <v>58</v>
      </c>
      <c r="D42" s="42">
        <v>0</v>
      </c>
      <c r="K42"/>
    </row>
    <row r="43" spans="1:11" ht="14.25" x14ac:dyDescent="0.2">
      <c r="A43" s="52" t="s">
        <v>136</v>
      </c>
      <c r="B43" s="53" t="s">
        <v>136</v>
      </c>
      <c r="C43" s="36" t="s">
        <v>59</v>
      </c>
      <c r="D43" s="42">
        <v>3.7619262954482693</v>
      </c>
      <c r="K43"/>
    </row>
    <row r="44" spans="1:11" ht="14.25" x14ac:dyDescent="0.2">
      <c r="A44" s="52" t="s">
        <v>136</v>
      </c>
      <c r="B44" s="53" t="s">
        <v>136</v>
      </c>
      <c r="C44" s="5" t="s">
        <v>60</v>
      </c>
      <c r="D44" s="42">
        <v>0</v>
      </c>
      <c r="K44"/>
    </row>
    <row r="45" spans="1:11" ht="14.25" x14ac:dyDescent="0.2">
      <c r="A45" s="52" t="s">
        <v>136</v>
      </c>
      <c r="B45" s="54" t="s">
        <v>136</v>
      </c>
      <c r="C45" s="55" t="s">
        <v>136</v>
      </c>
      <c r="D45" s="56" t="s">
        <v>136</v>
      </c>
      <c r="K45"/>
    </row>
    <row r="46" spans="1:11" ht="14.25" x14ac:dyDescent="0.2">
      <c r="A46" s="52" t="s">
        <v>136</v>
      </c>
      <c r="B46" s="4" t="s">
        <v>61</v>
      </c>
      <c r="C46" s="57" t="s">
        <v>136</v>
      </c>
      <c r="D46" s="46">
        <f>D35/D28</f>
        <v>1.2326412854979561E-4</v>
      </c>
      <c r="K46"/>
    </row>
    <row r="47" spans="1:11" ht="14.25" x14ac:dyDescent="0.2">
      <c r="A47" s="52" t="s">
        <v>136</v>
      </c>
      <c r="B47" s="54" t="s">
        <v>136</v>
      </c>
      <c r="C47" s="55" t="s">
        <v>136</v>
      </c>
      <c r="D47" s="56" t="s">
        <v>136</v>
      </c>
      <c r="F47" s="8"/>
      <c r="G47" s="8"/>
      <c r="K47"/>
    </row>
    <row r="48" spans="1:11" ht="14.25" x14ac:dyDescent="0.2">
      <c r="A48" s="52" t="s">
        <v>136</v>
      </c>
      <c r="B48" s="4" t="s">
        <v>62</v>
      </c>
      <c r="C48" s="57" t="s">
        <v>136</v>
      </c>
      <c r="D48" s="46">
        <v>1.5E-3</v>
      </c>
      <c r="G48" s="9"/>
      <c r="K48"/>
    </row>
    <row r="49" spans="1:11" ht="14.25" x14ac:dyDescent="0.2">
      <c r="A49" s="52" t="s">
        <v>136</v>
      </c>
      <c r="B49" s="54" t="s">
        <v>136</v>
      </c>
      <c r="C49" s="55" t="s">
        <v>136</v>
      </c>
      <c r="D49" s="56" t="s">
        <v>136</v>
      </c>
      <c r="K49"/>
    </row>
    <row r="50" spans="1:11" ht="14.25" x14ac:dyDescent="0.2">
      <c r="A50" s="52" t="s">
        <v>136</v>
      </c>
      <c r="B50" s="4" t="s">
        <v>63</v>
      </c>
      <c r="C50" s="57" t="s">
        <v>136</v>
      </c>
      <c r="D50" s="47">
        <f>D48-D46</f>
        <v>1.3767358714502043E-3</v>
      </c>
      <c r="K50"/>
    </row>
    <row r="51" spans="1:11" ht="14.25" x14ac:dyDescent="0.2">
      <c r="A51" s="52" t="s">
        <v>136</v>
      </c>
      <c r="B51" s="54" t="s">
        <v>136</v>
      </c>
      <c r="C51" s="55" t="s">
        <v>136</v>
      </c>
      <c r="D51" s="56" t="s">
        <v>136</v>
      </c>
      <c r="K51"/>
    </row>
    <row r="52" spans="1:11" ht="14.25" x14ac:dyDescent="0.2">
      <c r="A52" s="52" t="s">
        <v>136</v>
      </c>
      <c r="B52" s="4" t="s">
        <v>64</v>
      </c>
      <c r="C52" s="5" t="s">
        <v>65</v>
      </c>
      <c r="D52" s="42">
        <v>0</v>
      </c>
      <c r="K52"/>
    </row>
    <row r="53" spans="1:11" ht="14.25" x14ac:dyDescent="0.2">
      <c r="A53" s="52" t="s">
        <v>136</v>
      </c>
      <c r="B53" s="53" t="s">
        <v>136</v>
      </c>
      <c r="C53" s="5" t="s">
        <v>66</v>
      </c>
      <c r="D53" s="46">
        <f>(D35-D52)/D28</f>
        <v>1.2326412854979561E-4</v>
      </c>
      <c r="K53"/>
    </row>
    <row r="54" spans="1:11" ht="14.25" x14ac:dyDescent="0.2">
      <c r="A54" s="52" t="s">
        <v>136</v>
      </c>
      <c r="B54" s="54" t="s">
        <v>136</v>
      </c>
      <c r="C54" s="55" t="s">
        <v>136</v>
      </c>
      <c r="D54" s="56" t="s">
        <v>136</v>
      </c>
      <c r="K54"/>
    </row>
    <row r="55" spans="1:11" ht="14.25" x14ac:dyDescent="0.2">
      <c r="A55" s="52" t="s">
        <v>136</v>
      </c>
      <c r="B55" s="3" t="s">
        <v>67</v>
      </c>
      <c r="C55" s="55" t="s">
        <v>136</v>
      </c>
      <c r="D55" s="56" t="s">
        <v>136</v>
      </c>
      <c r="K55"/>
    </row>
    <row r="56" spans="1:11" ht="14.25" x14ac:dyDescent="0.2">
      <c r="A56" s="52" t="s">
        <v>136</v>
      </c>
      <c r="B56" s="54" t="s">
        <v>136</v>
      </c>
      <c r="C56" s="55" t="s">
        <v>136</v>
      </c>
      <c r="D56" s="56" t="s">
        <v>136</v>
      </c>
      <c r="K56"/>
    </row>
    <row r="57" spans="1:11" ht="14.25" x14ac:dyDescent="0.2">
      <c r="A57" s="52" t="s">
        <v>136</v>
      </c>
      <c r="B57" s="4" t="s">
        <v>68</v>
      </c>
      <c r="C57" s="57" t="s">
        <v>136</v>
      </c>
      <c r="D57" s="48">
        <f>D24+D35-D52</f>
        <v>39.523803698603665</v>
      </c>
      <c r="K57"/>
    </row>
    <row r="58" spans="1:11" ht="14.25" x14ac:dyDescent="0.2">
      <c r="A58" s="52" t="s">
        <v>136</v>
      </c>
      <c r="B58" s="54" t="s">
        <v>136</v>
      </c>
      <c r="C58" s="55" t="s">
        <v>136</v>
      </c>
      <c r="D58" s="56" t="s">
        <v>136</v>
      </c>
      <c r="K58"/>
    </row>
    <row r="59" spans="1:11" ht="14.25" x14ac:dyDescent="0.2">
      <c r="A59" s="52" t="s">
        <v>136</v>
      </c>
      <c r="B59" s="4" t="s">
        <v>69</v>
      </c>
      <c r="C59" s="57" t="s">
        <v>136</v>
      </c>
      <c r="D59" s="46">
        <f>D57/D26</f>
        <v>4.2036761288425755E-4</v>
      </c>
      <c r="K59"/>
    </row>
    <row r="60" spans="1:11" ht="14.25" x14ac:dyDescent="0.2">
      <c r="A60" s="52" t="s">
        <v>136</v>
      </c>
      <c r="B60" s="54" t="s">
        <v>136</v>
      </c>
      <c r="C60" s="55" t="s">
        <v>136</v>
      </c>
      <c r="D60" s="56" t="s">
        <v>136</v>
      </c>
      <c r="K60"/>
    </row>
    <row r="61" spans="1:11" ht="14.25" x14ac:dyDescent="0.2">
      <c r="A61" s="52" t="s">
        <v>136</v>
      </c>
      <c r="B61" s="3" t="s">
        <v>70</v>
      </c>
      <c r="C61" s="55" t="s">
        <v>136</v>
      </c>
      <c r="D61" s="56" t="s">
        <v>136</v>
      </c>
      <c r="K61"/>
    </row>
    <row r="62" spans="1:11" ht="14.25" x14ac:dyDescent="0.2">
      <c r="A62" s="52" t="s">
        <v>136</v>
      </c>
      <c r="B62" s="4" t="s">
        <v>71</v>
      </c>
      <c r="C62" s="57" t="s">
        <v>136</v>
      </c>
      <c r="D62" s="46">
        <v>1E-3</v>
      </c>
      <c r="K62"/>
    </row>
    <row r="63" spans="1:11" ht="15" thickBot="1" x14ac:dyDescent="0.25">
      <c r="A63" s="52" t="s">
        <v>136</v>
      </c>
      <c r="B63" s="6" t="s">
        <v>72</v>
      </c>
      <c r="C63" s="58" t="s">
        <v>136</v>
      </c>
      <c r="D63" s="49">
        <f>D62+D30</f>
        <v>1.3010706117407252E-3</v>
      </c>
      <c r="K63"/>
    </row>
    <row r="64" spans="1:11" ht="14.25" hidden="1" x14ac:dyDescent="0.2">
      <c r="B64" s="2"/>
      <c r="C64" s="2"/>
      <c r="K64"/>
    </row>
    <row r="65" spans="2:11" ht="14.25" hidden="1" x14ac:dyDescent="0.2">
      <c r="B65" s="2"/>
      <c r="C65" s="2"/>
      <c r="K65"/>
    </row>
    <row r="66" spans="2:11" ht="14.25" hidden="1" x14ac:dyDescent="0.2">
      <c r="B66" s="2"/>
      <c r="C66" s="2"/>
      <c r="K66"/>
    </row>
    <row r="67" spans="2:11" ht="14.25" hidden="1" x14ac:dyDescent="0.2">
      <c r="B67" s="2"/>
      <c r="C67" s="2"/>
      <c r="K67"/>
    </row>
    <row r="68" spans="2:11" ht="14.25" hidden="1" x14ac:dyDescent="0.2">
      <c r="B68" s="2"/>
      <c r="C68" s="2"/>
      <c r="K68"/>
    </row>
    <row r="69" spans="2:11" ht="14.25" hidden="1" x14ac:dyDescent="0.2">
      <c r="B69" s="2"/>
      <c r="C69" s="2"/>
      <c r="K69"/>
    </row>
    <row r="70" spans="2:11" ht="14.25" hidden="1" x14ac:dyDescent="0.2">
      <c r="B70" s="2"/>
      <c r="C70" s="2"/>
      <c r="K70"/>
    </row>
    <row r="71" spans="2:11" ht="14.25" hidden="1" x14ac:dyDescent="0.2">
      <c r="B71" s="2"/>
      <c r="C71" s="2"/>
      <c r="K71"/>
    </row>
    <row r="72" spans="2:11" ht="14.25" hidden="1" x14ac:dyDescent="0.2">
      <c r="B72" s="2"/>
      <c r="C72" s="2"/>
      <c r="K72"/>
    </row>
    <row r="73" spans="2:11" ht="14.25" hidden="1" x14ac:dyDescent="0.2">
      <c r="B73" s="2"/>
      <c r="C73" s="2"/>
      <c r="K73"/>
    </row>
    <row r="74" spans="2:11" ht="14.25" hidden="1" x14ac:dyDescent="0.2">
      <c r="B74" s="2"/>
      <c r="C74" s="2"/>
      <c r="K74"/>
    </row>
    <row r="75" spans="2:11" ht="14.25" hidden="1" x14ac:dyDescent="0.2">
      <c r="B75" s="2"/>
      <c r="C75" s="2"/>
      <c r="K75"/>
    </row>
    <row r="76" spans="2:11" ht="14.25" hidden="1" x14ac:dyDescent="0.2">
      <c r="B76" s="2"/>
      <c r="C76" s="2"/>
      <c r="K76"/>
    </row>
    <row r="77" spans="2:11" ht="14.25" hidden="1" x14ac:dyDescent="0.2">
      <c r="B77" s="2"/>
      <c r="C77" s="2"/>
      <c r="K77"/>
    </row>
    <row r="78" spans="2:11" ht="14.25" hidden="1" x14ac:dyDescent="0.2">
      <c r="B78" s="2"/>
      <c r="C78" s="2"/>
      <c r="K78"/>
    </row>
    <row r="79" spans="2:11" ht="14.25" hidden="1" x14ac:dyDescent="0.2">
      <c r="B79" s="2"/>
      <c r="C79" s="2"/>
      <c r="K79"/>
    </row>
    <row r="80" spans="2:11" ht="14.25" hidden="1" x14ac:dyDescent="0.2">
      <c r="B80" s="2"/>
      <c r="C80" s="2"/>
      <c r="K80"/>
    </row>
    <row r="81" spans="2:11" ht="14.25" hidden="1" x14ac:dyDescent="0.2">
      <c r="B81" s="2"/>
      <c r="C81" s="2"/>
      <c r="K81"/>
    </row>
    <row r="82" spans="2:11" ht="14.25" hidden="1" x14ac:dyDescent="0.2">
      <c r="B82" s="2"/>
      <c r="C82" s="2"/>
      <c r="K82"/>
    </row>
    <row r="83" spans="2:11" ht="14.25" hidden="1" x14ac:dyDescent="0.2">
      <c r="B83" s="2"/>
      <c r="C83" s="2"/>
      <c r="K83"/>
    </row>
    <row r="84" spans="2:11" ht="14.25" hidden="1" x14ac:dyDescent="0.2">
      <c r="B84" s="2"/>
      <c r="C84" s="2"/>
      <c r="K84"/>
    </row>
    <row r="85" spans="2:11" ht="14.25" hidden="1" x14ac:dyDescent="0.2">
      <c r="B85" s="2"/>
      <c r="C85" s="2"/>
      <c r="K85"/>
    </row>
    <row r="86" spans="2:11" ht="14.25" hidden="1" x14ac:dyDescent="0.2">
      <c r="B86" s="2"/>
      <c r="C86" s="2"/>
      <c r="K86"/>
    </row>
    <row r="87" spans="2:11" ht="14.25" hidden="1" x14ac:dyDescent="0.2">
      <c r="B87" s="2"/>
      <c r="C87" s="2"/>
      <c r="K87"/>
    </row>
    <row r="88" spans="2:11" ht="14.25" hidden="1" x14ac:dyDescent="0.2">
      <c r="B88" s="2"/>
      <c r="C88" s="2"/>
      <c r="K88"/>
    </row>
    <row r="89" spans="2:11" ht="14.25" hidden="1" x14ac:dyDescent="0.2">
      <c r="B89" s="2"/>
      <c r="C89" s="2"/>
      <c r="K89"/>
    </row>
    <row r="90" spans="2:11" ht="14.25" hidden="1" x14ac:dyDescent="0.2">
      <c r="B90" s="2"/>
      <c r="C90" s="2"/>
      <c r="K90"/>
    </row>
    <row r="91" spans="2:11" ht="14.25" hidden="1" x14ac:dyDescent="0.2">
      <c r="B91" s="2"/>
      <c r="C91" s="2"/>
      <c r="K91"/>
    </row>
    <row r="92" spans="2:11" ht="14.25" hidden="1" x14ac:dyDescent="0.2">
      <c r="B92" s="2"/>
      <c r="C92" s="2"/>
      <c r="K92"/>
    </row>
    <row r="93" spans="2:11" ht="14.25" hidden="1" x14ac:dyDescent="0.2">
      <c r="B93" s="2"/>
      <c r="C93" s="2"/>
      <c r="K93"/>
    </row>
    <row r="94" spans="2:11" ht="14.25" hidden="1" x14ac:dyDescent="0.2">
      <c r="B94" s="2"/>
      <c r="C94" s="2"/>
      <c r="K94"/>
    </row>
    <row r="95" spans="2:11" ht="14.25" hidden="1" x14ac:dyDescent="0.2">
      <c r="B95" s="2"/>
      <c r="C95" s="2"/>
      <c r="K95"/>
    </row>
    <row r="96" spans="2:11" ht="14.25" hidden="1" x14ac:dyDescent="0.2">
      <c r="B96" s="2"/>
      <c r="C96" s="2"/>
      <c r="K96"/>
    </row>
    <row r="97" spans="2:11" ht="14.25" hidden="1" x14ac:dyDescent="0.2">
      <c r="B97" s="2"/>
      <c r="C97" s="2"/>
      <c r="K97"/>
    </row>
    <row r="98" spans="2:11" ht="14.25" hidden="1" x14ac:dyDescent="0.2">
      <c r="B98" s="2"/>
      <c r="C98" s="2"/>
      <c r="K98"/>
    </row>
    <row r="99" spans="2:11" ht="14.25" hidden="1" x14ac:dyDescent="0.2">
      <c r="B99" s="2"/>
      <c r="C99" s="2"/>
      <c r="K99"/>
    </row>
    <row r="100" spans="2:11" ht="14.25" hidden="1" x14ac:dyDescent="0.2">
      <c r="B100" s="2"/>
      <c r="C100" s="2"/>
      <c r="K100"/>
    </row>
    <row r="101" spans="2:11" ht="14.25" hidden="1" x14ac:dyDescent="0.2">
      <c r="B101" s="2"/>
      <c r="C101" s="2"/>
      <c r="K101"/>
    </row>
    <row r="102" spans="2:11" ht="14.25" hidden="1" x14ac:dyDescent="0.2">
      <c r="B102" s="2"/>
      <c r="C102" s="2"/>
      <c r="K102"/>
    </row>
    <row r="103" spans="2:11" ht="14.25" hidden="1" x14ac:dyDescent="0.2">
      <c r="B103" s="2"/>
      <c r="C103" s="2"/>
      <c r="K103"/>
    </row>
    <row r="104" spans="2:11" ht="14.25" hidden="1" x14ac:dyDescent="0.2">
      <c r="B104" s="2"/>
      <c r="C104" s="2"/>
      <c r="K104"/>
    </row>
    <row r="105" spans="2:11" ht="14.25" hidden="1" x14ac:dyDescent="0.2">
      <c r="B105" s="2"/>
      <c r="C105" s="2"/>
      <c r="K105"/>
    </row>
    <row r="106" spans="2:11" ht="14.25" hidden="1" x14ac:dyDescent="0.2">
      <c r="B106" s="2"/>
      <c r="C106" s="2"/>
      <c r="K106"/>
    </row>
    <row r="107" spans="2:11" ht="14.25" hidden="1" x14ac:dyDescent="0.2">
      <c r="B107" s="2"/>
      <c r="C107" s="2"/>
      <c r="K107"/>
    </row>
    <row r="108" spans="2:11" ht="14.25" hidden="1" x14ac:dyDescent="0.2">
      <c r="B108" s="2"/>
      <c r="C108" s="2"/>
      <c r="K108"/>
    </row>
    <row r="109" spans="2:11" ht="14.25" hidden="1" x14ac:dyDescent="0.2">
      <c r="B109" s="2"/>
      <c r="C109" s="2"/>
      <c r="K109"/>
    </row>
    <row r="110" spans="2:11" ht="14.25" hidden="1" x14ac:dyDescent="0.2">
      <c r="B110" s="2"/>
      <c r="C110" s="2"/>
      <c r="K110"/>
    </row>
    <row r="111" spans="2:11" ht="14.25" hidden="1" x14ac:dyDescent="0.2">
      <c r="B111" s="2"/>
      <c r="C111" s="2"/>
      <c r="K111"/>
    </row>
    <row r="112" spans="2:11" ht="14.25" hidden="1" x14ac:dyDescent="0.2">
      <c r="B112" s="2"/>
      <c r="C112" s="2"/>
      <c r="K112"/>
    </row>
    <row r="113" spans="2:11" ht="14.25" hidden="1" x14ac:dyDescent="0.2">
      <c r="B113" s="2"/>
      <c r="C113" s="2"/>
      <c r="K113"/>
    </row>
    <row r="114" spans="2:11" ht="14.25" hidden="1" x14ac:dyDescent="0.2">
      <c r="B114" s="2"/>
      <c r="C114" s="2"/>
      <c r="K114"/>
    </row>
    <row r="10000" spans="52:52" ht="14.25" hidden="1" x14ac:dyDescent="0.2">
      <c r="AZ1000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1"/>
  <dimension ref="A1:AZ72"/>
  <sheetViews>
    <sheetView rightToLeft="1" workbookViewId="0">
      <selection activeCell="B16" sqref="B16"/>
    </sheetView>
  </sheetViews>
  <sheetFormatPr defaultColWidth="0" defaultRowHeight="14.25" zeroHeight="1" x14ac:dyDescent="0.2"/>
  <cols>
    <col min="1" max="1" width="8.5" customWidth="1"/>
    <col min="2" max="2" width="55.625" style="10" bestFit="1" customWidth="1"/>
    <col min="3" max="3" width="8.5" style="10" bestFit="1" customWidth="1"/>
    <col min="4" max="4" width="8.875" bestFit="1" customWidth="1"/>
    <col min="5" max="5" width="9" hidden="1"/>
    <col min="6" max="6" width="11.25" hidden="1"/>
    <col min="53" max="16384" width="9" hidden="1"/>
  </cols>
  <sheetData>
    <row r="1" spans="1:4" ht="15" x14ac:dyDescent="0.25">
      <c r="B1" s="25" t="s">
        <v>109</v>
      </c>
      <c r="C1" s="25"/>
    </row>
    <row r="2" spans="1:4" x14ac:dyDescent="0.2">
      <c r="B2" s="31" t="s">
        <v>112</v>
      </c>
      <c r="C2" s="32"/>
      <c r="D2" s="35">
        <v>45291</v>
      </c>
    </row>
    <row r="3" spans="1:4" ht="16.5" thickBot="1" x14ac:dyDescent="0.3">
      <c r="B3" s="27" t="s">
        <v>111</v>
      </c>
      <c r="C3"/>
    </row>
    <row r="4" spans="1:4" ht="15" x14ac:dyDescent="0.25">
      <c r="B4" s="11"/>
      <c r="C4" s="12"/>
      <c r="D4" s="33" t="s">
        <v>31</v>
      </c>
    </row>
    <row r="5" spans="1:4" ht="15" x14ac:dyDescent="0.25">
      <c r="A5" s="59"/>
      <c r="B5" s="60" t="s">
        <v>73</v>
      </c>
      <c r="C5" s="61"/>
      <c r="D5" s="13"/>
    </row>
    <row r="6" spans="1:4" ht="15" x14ac:dyDescent="0.25">
      <c r="A6" s="67" t="s">
        <v>136</v>
      </c>
      <c r="B6" s="60" t="s">
        <v>5</v>
      </c>
      <c r="C6" s="68" t="s">
        <v>137</v>
      </c>
      <c r="D6" s="69" t="s">
        <v>138</v>
      </c>
    </row>
    <row r="7" spans="1:4" x14ac:dyDescent="0.2">
      <c r="A7" s="70" t="s">
        <v>136</v>
      </c>
      <c r="B7" s="14">
        <v>1</v>
      </c>
      <c r="C7" s="15" t="s">
        <v>21</v>
      </c>
      <c r="D7" s="62">
        <v>0</v>
      </c>
    </row>
    <row r="8" spans="1:4" x14ac:dyDescent="0.2">
      <c r="A8" s="70" t="s">
        <v>136</v>
      </c>
      <c r="B8" s="14">
        <v>2</v>
      </c>
      <c r="C8" s="15" t="s">
        <v>21</v>
      </c>
      <c r="D8" s="62">
        <v>0</v>
      </c>
    </row>
    <row r="9" spans="1:4" x14ac:dyDescent="0.2">
      <c r="A9" s="70" t="s">
        <v>136</v>
      </c>
      <c r="B9" s="14">
        <v>3</v>
      </c>
      <c r="C9" s="15" t="s">
        <v>21</v>
      </c>
      <c r="D9" s="62">
        <v>0</v>
      </c>
    </row>
    <row r="10" spans="1:4" ht="15" x14ac:dyDescent="0.25">
      <c r="A10" s="70" t="s">
        <v>136</v>
      </c>
      <c r="B10" s="11" t="s">
        <v>6</v>
      </c>
      <c r="C10" s="71" t="s">
        <v>136</v>
      </c>
      <c r="D10" s="69" t="s">
        <v>136</v>
      </c>
    </row>
    <row r="11" spans="1:4" x14ac:dyDescent="0.2">
      <c r="A11" s="70" t="s">
        <v>136</v>
      </c>
      <c r="B11" s="14">
        <v>1</v>
      </c>
      <c r="C11" s="15" t="s">
        <v>26</v>
      </c>
      <c r="D11" s="62">
        <v>2.2304860387456</v>
      </c>
    </row>
    <row r="12" spans="1:4" x14ac:dyDescent="0.2">
      <c r="A12" s="70" t="s">
        <v>136</v>
      </c>
      <c r="B12" s="14">
        <v>2</v>
      </c>
      <c r="C12" s="15" t="s">
        <v>113</v>
      </c>
      <c r="D12" s="62">
        <v>2.2270780008642408</v>
      </c>
    </row>
    <row r="13" spans="1:4" x14ac:dyDescent="0.2">
      <c r="A13" s="70" t="s">
        <v>136</v>
      </c>
      <c r="B13" s="14">
        <v>3</v>
      </c>
      <c r="C13" s="15" t="s">
        <v>114</v>
      </c>
      <c r="D13" s="62">
        <v>2.0546348421434693</v>
      </c>
    </row>
    <row r="14" spans="1:4" x14ac:dyDescent="0.2">
      <c r="A14" s="70" t="s">
        <v>136</v>
      </c>
      <c r="B14" s="14">
        <v>4</v>
      </c>
      <c r="C14" s="15" t="s">
        <v>115</v>
      </c>
      <c r="D14" s="62">
        <v>2.0185351565513501</v>
      </c>
    </row>
    <row r="15" spans="1:4" x14ac:dyDescent="0.2">
      <c r="A15" s="70" t="s">
        <v>136</v>
      </c>
      <c r="B15" s="14">
        <v>5</v>
      </c>
      <c r="C15" s="15" t="s">
        <v>116</v>
      </c>
      <c r="D15" s="62">
        <v>1.9460505419542915</v>
      </c>
    </row>
    <row r="16" spans="1:4" x14ac:dyDescent="0.2">
      <c r="A16" s="70" t="s">
        <v>136</v>
      </c>
      <c r="B16" s="14">
        <v>6</v>
      </c>
      <c r="C16" s="15" t="s">
        <v>117</v>
      </c>
      <c r="D16" s="62">
        <v>1.8908173914304598</v>
      </c>
    </row>
    <row r="17" spans="1:6" x14ac:dyDescent="0.2">
      <c r="A17" s="70" t="s">
        <v>136</v>
      </c>
      <c r="B17" s="14">
        <v>7</v>
      </c>
      <c r="C17" s="15" t="s">
        <v>7</v>
      </c>
      <c r="D17" s="62">
        <v>6.7906700050130624</v>
      </c>
    </row>
    <row r="18" spans="1:6" x14ac:dyDescent="0.2">
      <c r="A18" s="70" t="s">
        <v>136</v>
      </c>
      <c r="B18" s="14">
        <v>8</v>
      </c>
      <c r="C18" s="15" t="s">
        <v>21</v>
      </c>
      <c r="D18" s="62">
        <v>0</v>
      </c>
    </row>
    <row r="19" spans="1:6" ht="15" x14ac:dyDescent="0.25">
      <c r="A19" s="70" t="s">
        <v>136</v>
      </c>
      <c r="B19" s="17" t="s">
        <v>8</v>
      </c>
      <c r="C19" s="72" t="s">
        <v>136</v>
      </c>
      <c r="D19" s="63">
        <f>SUM(D7:D18)</f>
        <v>19.158271976702473</v>
      </c>
      <c r="F19" s="18"/>
    </row>
    <row r="20" spans="1:6" x14ac:dyDescent="0.2">
      <c r="A20" s="70" t="s">
        <v>136</v>
      </c>
      <c r="B20" s="73" t="s">
        <v>136</v>
      </c>
      <c r="C20" s="71" t="s">
        <v>136</v>
      </c>
      <c r="D20" s="69" t="s">
        <v>136</v>
      </c>
    </row>
    <row r="21" spans="1:6" ht="15" x14ac:dyDescent="0.25">
      <c r="A21" s="70" t="s">
        <v>136</v>
      </c>
      <c r="B21" s="11" t="s">
        <v>9</v>
      </c>
      <c r="C21" s="71" t="s">
        <v>136</v>
      </c>
      <c r="D21" s="69" t="s">
        <v>136</v>
      </c>
    </row>
    <row r="22" spans="1:6" ht="15" x14ac:dyDescent="0.25">
      <c r="A22" s="70" t="s">
        <v>136</v>
      </c>
      <c r="B22" s="11" t="s">
        <v>5</v>
      </c>
      <c r="C22" s="71" t="s">
        <v>136</v>
      </c>
      <c r="D22" s="69" t="s">
        <v>136</v>
      </c>
    </row>
    <row r="23" spans="1:6" x14ac:dyDescent="0.2">
      <c r="A23" s="70" t="s">
        <v>136</v>
      </c>
      <c r="B23" s="14">
        <v>1</v>
      </c>
      <c r="C23" s="15" t="s">
        <v>21</v>
      </c>
      <c r="D23" s="62">
        <v>0</v>
      </c>
    </row>
    <row r="24" spans="1:6" x14ac:dyDescent="0.2">
      <c r="A24" s="70" t="s">
        <v>136</v>
      </c>
      <c r="B24" s="14">
        <v>2</v>
      </c>
      <c r="C24" s="15" t="s">
        <v>21</v>
      </c>
      <c r="D24" s="62">
        <v>0</v>
      </c>
    </row>
    <row r="25" spans="1:6" x14ac:dyDescent="0.2">
      <c r="A25" s="70" t="s">
        <v>136</v>
      </c>
      <c r="B25" s="14">
        <v>3</v>
      </c>
      <c r="C25" s="15" t="s">
        <v>21</v>
      </c>
      <c r="D25" s="62">
        <v>0</v>
      </c>
    </row>
    <row r="26" spans="1:6" ht="15" x14ac:dyDescent="0.25">
      <c r="A26" s="70" t="s">
        <v>136</v>
      </c>
      <c r="B26" s="11" t="s">
        <v>6</v>
      </c>
      <c r="C26" s="71" t="s">
        <v>136</v>
      </c>
      <c r="D26" s="69" t="s">
        <v>136</v>
      </c>
    </row>
    <row r="27" spans="1:6" x14ac:dyDescent="0.2">
      <c r="A27" s="70" t="s">
        <v>136</v>
      </c>
      <c r="B27" s="14">
        <v>1</v>
      </c>
      <c r="C27" s="15" t="s">
        <v>29</v>
      </c>
      <c r="D27" s="62">
        <v>0.67951980184653016</v>
      </c>
    </row>
    <row r="28" spans="1:6" x14ac:dyDescent="0.2">
      <c r="A28" s="70" t="s">
        <v>136</v>
      </c>
      <c r="B28" s="14">
        <v>2</v>
      </c>
      <c r="C28" s="15" t="s">
        <v>28</v>
      </c>
      <c r="D28" s="62">
        <v>0.23508565439005999</v>
      </c>
    </row>
    <row r="29" spans="1:6" x14ac:dyDescent="0.2">
      <c r="A29" s="70" t="s">
        <v>136</v>
      </c>
      <c r="B29" s="14">
        <v>3</v>
      </c>
      <c r="C29" s="15" t="s">
        <v>27</v>
      </c>
      <c r="D29" s="62">
        <v>3.6304952636209316E-2</v>
      </c>
    </row>
    <row r="30" spans="1:6" x14ac:dyDescent="0.2">
      <c r="A30" s="70" t="s">
        <v>136</v>
      </c>
      <c r="B30" s="14">
        <v>4</v>
      </c>
      <c r="C30" s="15" t="s">
        <v>118</v>
      </c>
      <c r="D30" s="62">
        <v>9.2492121721799731E-3</v>
      </c>
    </row>
    <row r="31" spans="1:6" x14ac:dyDescent="0.2">
      <c r="A31" s="70" t="s">
        <v>136</v>
      </c>
      <c r="B31" s="14">
        <v>5</v>
      </c>
      <c r="C31" s="15" t="s">
        <v>7</v>
      </c>
      <c r="D31" s="62">
        <v>1.0719591377002929E-4</v>
      </c>
    </row>
    <row r="32" spans="1:6" x14ac:dyDescent="0.2">
      <c r="A32" s="70" t="s">
        <v>136</v>
      </c>
      <c r="B32" s="14">
        <v>6</v>
      </c>
      <c r="C32" s="15" t="s">
        <v>21</v>
      </c>
      <c r="D32" s="62">
        <v>0</v>
      </c>
    </row>
    <row r="33" spans="1:6" x14ac:dyDescent="0.2">
      <c r="A33" s="70" t="s">
        <v>136</v>
      </c>
      <c r="B33" s="14">
        <v>7</v>
      </c>
      <c r="C33" s="15" t="s">
        <v>21</v>
      </c>
      <c r="D33" s="62">
        <v>0</v>
      </c>
    </row>
    <row r="34" spans="1:6" x14ac:dyDescent="0.2">
      <c r="A34" s="70" t="s">
        <v>136</v>
      </c>
      <c r="B34" s="14">
        <v>8</v>
      </c>
      <c r="C34" s="15" t="s">
        <v>21</v>
      </c>
      <c r="D34" s="62">
        <v>0</v>
      </c>
    </row>
    <row r="35" spans="1:6" ht="15" x14ac:dyDescent="0.25">
      <c r="A35" s="70" t="s">
        <v>136</v>
      </c>
      <c r="B35" s="17" t="s">
        <v>10</v>
      </c>
      <c r="C35" s="72" t="s">
        <v>136</v>
      </c>
      <c r="D35" s="64">
        <f>SUM(D23:D34)</f>
        <v>0.9602668169587496</v>
      </c>
      <c r="F35" s="18"/>
    </row>
    <row r="36" spans="1:6" x14ac:dyDescent="0.2">
      <c r="A36" s="70" t="s">
        <v>136</v>
      </c>
      <c r="B36" s="73" t="s">
        <v>136</v>
      </c>
      <c r="C36" s="71" t="s">
        <v>136</v>
      </c>
      <c r="D36" s="69" t="s">
        <v>136</v>
      </c>
    </row>
    <row r="37" spans="1:6" ht="15" x14ac:dyDescent="0.25">
      <c r="A37" s="70" t="s">
        <v>136</v>
      </c>
      <c r="B37" s="11" t="s">
        <v>11</v>
      </c>
      <c r="C37" s="71" t="s">
        <v>136</v>
      </c>
      <c r="D37" s="69" t="s">
        <v>136</v>
      </c>
    </row>
    <row r="38" spans="1:6" x14ac:dyDescent="0.2">
      <c r="A38" s="70" t="s">
        <v>136</v>
      </c>
      <c r="B38" s="14">
        <v>1</v>
      </c>
      <c r="C38" s="15" t="s">
        <v>22</v>
      </c>
      <c r="D38" s="62">
        <v>4.3443941078830012E-2</v>
      </c>
    </row>
    <row r="39" spans="1:6" x14ac:dyDescent="0.2">
      <c r="A39" s="70" t="s">
        <v>136</v>
      </c>
      <c r="B39" s="14">
        <v>2</v>
      </c>
      <c r="C39" s="15" t="s">
        <v>23</v>
      </c>
      <c r="D39" s="62">
        <v>3.7813833810799993E-3</v>
      </c>
    </row>
    <row r="40" spans="1:6" x14ac:dyDescent="0.2">
      <c r="A40" s="70" t="s">
        <v>136</v>
      </c>
      <c r="B40" s="14">
        <v>3</v>
      </c>
      <c r="C40" s="15" t="s">
        <v>24</v>
      </c>
      <c r="D40" s="62">
        <v>3.5211724876906035E-3</v>
      </c>
    </row>
    <row r="41" spans="1:6" x14ac:dyDescent="0.2">
      <c r="A41" s="70" t="s">
        <v>136</v>
      </c>
      <c r="B41" s="14">
        <v>4</v>
      </c>
      <c r="C41" s="15" t="s">
        <v>25</v>
      </c>
      <c r="D41" s="62">
        <v>3.1047600127200002E-3</v>
      </c>
    </row>
    <row r="42" spans="1:6" x14ac:dyDescent="0.2">
      <c r="A42" s="70" t="s">
        <v>136</v>
      </c>
      <c r="B42" s="14">
        <v>5</v>
      </c>
      <c r="C42" s="15" t="s">
        <v>21</v>
      </c>
      <c r="D42" s="62">
        <v>0</v>
      </c>
    </row>
    <row r="43" spans="1:6" x14ac:dyDescent="0.2">
      <c r="A43" s="70" t="s">
        <v>136</v>
      </c>
      <c r="B43" s="14">
        <v>6</v>
      </c>
      <c r="C43" s="15" t="s">
        <v>21</v>
      </c>
      <c r="D43" s="62">
        <v>0</v>
      </c>
    </row>
    <row r="44" spans="1:6" x14ac:dyDescent="0.2">
      <c r="A44" s="70" t="s">
        <v>136</v>
      </c>
      <c r="B44" s="14">
        <v>7</v>
      </c>
      <c r="C44" s="15" t="s">
        <v>21</v>
      </c>
      <c r="D44" s="62">
        <v>0</v>
      </c>
    </row>
    <row r="45" spans="1:6" ht="15" x14ac:dyDescent="0.25">
      <c r="A45" s="70" t="s">
        <v>136</v>
      </c>
      <c r="B45" s="17" t="s">
        <v>74</v>
      </c>
      <c r="C45" s="72" t="s">
        <v>136</v>
      </c>
      <c r="D45" s="63">
        <f>SUM(D38:D44)</f>
        <v>5.3851256960320615E-2</v>
      </c>
      <c r="F45" s="18"/>
    </row>
    <row r="46" spans="1:6" x14ac:dyDescent="0.2">
      <c r="A46" s="70" t="s">
        <v>136</v>
      </c>
      <c r="B46" s="73" t="s">
        <v>136</v>
      </c>
      <c r="C46" s="71" t="s">
        <v>136</v>
      </c>
      <c r="D46" s="69" t="s">
        <v>136</v>
      </c>
    </row>
    <row r="47" spans="1:6" ht="15" x14ac:dyDescent="0.25">
      <c r="A47" s="70" t="s">
        <v>136</v>
      </c>
      <c r="B47" s="11" t="s">
        <v>12</v>
      </c>
      <c r="C47" s="71" t="s">
        <v>136</v>
      </c>
      <c r="D47" s="69" t="s">
        <v>136</v>
      </c>
    </row>
    <row r="48" spans="1:6" x14ac:dyDescent="0.2">
      <c r="A48" s="70" t="s">
        <v>136</v>
      </c>
      <c r="B48" s="14">
        <v>1</v>
      </c>
      <c r="C48" s="15" t="s">
        <v>21</v>
      </c>
      <c r="D48" s="62">
        <v>0</v>
      </c>
    </row>
    <row r="49" spans="1:6" x14ac:dyDescent="0.2">
      <c r="A49" s="70" t="s">
        <v>136</v>
      </c>
      <c r="B49" s="14">
        <v>2</v>
      </c>
      <c r="C49" s="15" t="s">
        <v>21</v>
      </c>
      <c r="D49" s="62">
        <v>0</v>
      </c>
    </row>
    <row r="50" spans="1:6" x14ac:dyDescent="0.2">
      <c r="A50" s="70" t="s">
        <v>136</v>
      </c>
      <c r="B50" s="14">
        <v>3</v>
      </c>
      <c r="C50" s="15" t="s">
        <v>21</v>
      </c>
      <c r="D50" s="62">
        <v>0</v>
      </c>
    </row>
    <row r="51" spans="1:6" x14ac:dyDescent="0.2">
      <c r="A51" s="70" t="s">
        <v>136</v>
      </c>
      <c r="B51" s="14">
        <v>4</v>
      </c>
      <c r="C51" s="15" t="s">
        <v>21</v>
      </c>
      <c r="D51" s="62">
        <v>0</v>
      </c>
    </row>
    <row r="52" spans="1:6" x14ac:dyDescent="0.2">
      <c r="A52" s="70" t="s">
        <v>136</v>
      </c>
      <c r="B52" s="14">
        <v>5</v>
      </c>
      <c r="C52" s="15" t="s">
        <v>21</v>
      </c>
      <c r="D52" s="62">
        <v>0</v>
      </c>
    </row>
    <row r="53" spans="1:6" x14ac:dyDescent="0.2">
      <c r="A53" s="70" t="s">
        <v>136</v>
      </c>
      <c r="B53" s="14">
        <v>6</v>
      </c>
      <c r="C53" s="15" t="s">
        <v>21</v>
      </c>
      <c r="D53" s="62">
        <v>0</v>
      </c>
    </row>
    <row r="54" spans="1:6" x14ac:dyDescent="0.2">
      <c r="A54" s="70" t="s">
        <v>136</v>
      </c>
      <c r="B54" s="14">
        <v>7</v>
      </c>
      <c r="C54" s="15" t="s">
        <v>21</v>
      </c>
      <c r="D54" s="62">
        <v>0</v>
      </c>
    </row>
    <row r="55" spans="1:6" ht="15" x14ac:dyDescent="0.25">
      <c r="A55" s="70" t="s">
        <v>136</v>
      </c>
      <c r="B55" s="17" t="s">
        <v>0</v>
      </c>
      <c r="C55" s="72" t="s">
        <v>136</v>
      </c>
      <c r="D55" s="63">
        <f>SUM(D48:D54)</f>
        <v>0</v>
      </c>
      <c r="F55" s="18" t="s">
        <v>21</v>
      </c>
    </row>
    <row r="56" spans="1:6" x14ac:dyDescent="0.2">
      <c r="A56" s="70" t="s">
        <v>136</v>
      </c>
      <c r="B56" s="73" t="s">
        <v>136</v>
      </c>
      <c r="C56" s="71" t="s">
        <v>136</v>
      </c>
      <c r="D56" s="69" t="s">
        <v>136</v>
      </c>
    </row>
    <row r="57" spans="1:6" ht="15" x14ac:dyDescent="0.25">
      <c r="A57" s="70" t="s">
        <v>136</v>
      </c>
      <c r="B57" s="17" t="s">
        <v>75</v>
      </c>
      <c r="C57" s="72" t="s">
        <v>136</v>
      </c>
      <c r="D57" s="65">
        <v>8.1177397708673009</v>
      </c>
      <c r="F57" s="18" t="s">
        <v>21</v>
      </c>
    </row>
    <row r="58" spans="1:6" x14ac:dyDescent="0.2">
      <c r="A58" s="70" t="s">
        <v>136</v>
      </c>
      <c r="B58" s="73" t="s">
        <v>136</v>
      </c>
      <c r="C58" s="71" t="s">
        <v>136</v>
      </c>
      <c r="D58" s="69" t="s">
        <v>136</v>
      </c>
    </row>
    <row r="59" spans="1:6" ht="15" x14ac:dyDescent="0.25">
      <c r="A59" s="70" t="s">
        <v>136</v>
      </c>
      <c r="B59" s="11" t="s">
        <v>13</v>
      </c>
      <c r="C59" s="71" t="s">
        <v>136</v>
      </c>
      <c r="D59" s="69" t="s">
        <v>136</v>
      </c>
    </row>
    <row r="60" spans="1:6" x14ac:dyDescent="0.2">
      <c r="A60" s="70" t="s">
        <v>136</v>
      </c>
      <c r="B60" s="14">
        <v>1</v>
      </c>
      <c r="C60" s="15" t="s">
        <v>21</v>
      </c>
      <c r="D60" s="62">
        <v>0</v>
      </c>
    </row>
    <row r="61" spans="1:6" x14ac:dyDescent="0.2">
      <c r="A61" s="70" t="s">
        <v>136</v>
      </c>
      <c r="B61" s="14">
        <v>2</v>
      </c>
      <c r="C61" s="15" t="s">
        <v>21</v>
      </c>
      <c r="D61" s="62">
        <v>0</v>
      </c>
    </row>
    <row r="62" spans="1:6" x14ac:dyDescent="0.2">
      <c r="A62" s="70" t="s">
        <v>136</v>
      </c>
      <c r="B62" s="14">
        <v>3</v>
      </c>
      <c r="C62" s="15" t="s">
        <v>21</v>
      </c>
      <c r="D62" s="74" t="s">
        <v>136</v>
      </c>
    </row>
    <row r="63" spans="1:6" x14ac:dyDescent="0.2">
      <c r="A63" s="70" t="s">
        <v>136</v>
      </c>
      <c r="B63" s="14">
        <v>4</v>
      </c>
      <c r="C63" s="15" t="s">
        <v>21</v>
      </c>
      <c r="D63" s="74" t="s">
        <v>136</v>
      </c>
    </row>
    <row r="64" spans="1:6" ht="15" x14ac:dyDescent="0.25">
      <c r="A64" s="70" t="s">
        <v>136</v>
      </c>
      <c r="B64" s="17" t="s">
        <v>14</v>
      </c>
      <c r="C64" s="72" t="s">
        <v>136</v>
      </c>
      <c r="D64" s="63">
        <f>SUM(D60:D63)</f>
        <v>0</v>
      </c>
      <c r="F64" s="18"/>
    </row>
    <row r="65" spans="1:6" x14ac:dyDescent="0.2">
      <c r="A65" s="70" t="s">
        <v>136</v>
      </c>
      <c r="B65" s="73" t="s">
        <v>136</v>
      </c>
      <c r="C65" s="71" t="s">
        <v>136</v>
      </c>
      <c r="D65" s="69" t="s">
        <v>136</v>
      </c>
    </row>
    <row r="66" spans="1:6" ht="15" x14ac:dyDescent="0.25">
      <c r="A66" s="70" t="s">
        <v>136</v>
      </c>
      <c r="B66" s="11" t="s">
        <v>15</v>
      </c>
      <c r="C66" s="71" t="s">
        <v>136</v>
      </c>
      <c r="D66" s="69" t="s">
        <v>136</v>
      </c>
    </row>
    <row r="67" spans="1:6" x14ac:dyDescent="0.2">
      <c r="A67" s="70" t="s">
        <v>136</v>
      </c>
      <c r="B67" s="14">
        <v>1</v>
      </c>
      <c r="C67" s="15" t="s">
        <v>76</v>
      </c>
      <c r="D67" s="62">
        <v>0</v>
      </c>
    </row>
    <row r="68" spans="1:6" x14ac:dyDescent="0.2">
      <c r="A68" s="70" t="s">
        <v>136</v>
      </c>
      <c r="B68" s="14">
        <v>2</v>
      </c>
      <c r="C68" s="15" t="s">
        <v>78</v>
      </c>
      <c r="D68" s="62">
        <v>0</v>
      </c>
    </row>
    <row r="69" spans="1:6" x14ac:dyDescent="0.2">
      <c r="A69" s="70" t="s">
        <v>136</v>
      </c>
      <c r="B69" s="14">
        <v>3</v>
      </c>
      <c r="C69" s="15" t="s">
        <v>7</v>
      </c>
      <c r="D69" s="62">
        <v>0</v>
      </c>
    </row>
    <row r="70" spans="1:6" ht="15" x14ac:dyDescent="0.25">
      <c r="A70" s="70" t="s">
        <v>136</v>
      </c>
      <c r="B70" s="17" t="s">
        <v>4</v>
      </c>
      <c r="C70" s="72" t="s">
        <v>136</v>
      </c>
      <c r="D70" s="63">
        <f>SUM(D67:D69)</f>
        <v>0</v>
      </c>
      <c r="F70" s="18" t="s">
        <v>21</v>
      </c>
    </row>
    <row r="71" spans="1:6" x14ac:dyDescent="0.2">
      <c r="A71" s="70" t="s">
        <v>136</v>
      </c>
      <c r="B71" s="73" t="s">
        <v>136</v>
      </c>
      <c r="C71" s="71" t="s">
        <v>136</v>
      </c>
      <c r="D71" s="69" t="s">
        <v>136</v>
      </c>
    </row>
    <row r="72" spans="1:6" ht="15.75" thickBot="1" x14ac:dyDescent="0.3">
      <c r="A72" s="70" t="s">
        <v>136</v>
      </c>
      <c r="B72" s="19" t="s">
        <v>77</v>
      </c>
      <c r="C72" s="75" t="s">
        <v>136</v>
      </c>
      <c r="D72" s="66">
        <f>D70+D64+D57+D55+D45+D35+D19</f>
        <v>28.290129821488847</v>
      </c>
      <c r="F72" s="18"/>
    </row>
  </sheetData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2"/>
  <dimension ref="A1:AZ112"/>
  <sheetViews>
    <sheetView rightToLeft="1" topLeftCell="A78" workbookViewId="0">
      <selection activeCell="C71" sqref="C71"/>
    </sheetView>
  </sheetViews>
  <sheetFormatPr defaultColWidth="0" defaultRowHeight="15" zeroHeight="1" x14ac:dyDescent="0.25"/>
  <cols>
    <col min="1" max="1" width="9" customWidth="1"/>
    <col min="2" max="2" width="74.875" style="20" customWidth="1"/>
    <col min="3" max="3" width="31.125" style="10" bestFit="1" customWidth="1"/>
    <col min="4" max="4" width="8.875" bestFit="1" customWidth="1"/>
    <col min="5" max="5" width="9" hidden="1"/>
    <col min="6" max="6" width="16" style="18" hidden="1"/>
    <col min="53" max="16384" width="9" hidden="1"/>
  </cols>
  <sheetData>
    <row r="1" spans="1:6" x14ac:dyDescent="0.25">
      <c r="B1" s="25" t="s">
        <v>109</v>
      </c>
      <c r="C1" s="32"/>
      <c r="F1"/>
    </row>
    <row r="2" spans="1:6" ht="14.25" x14ac:dyDescent="0.2">
      <c r="B2" s="31" t="s">
        <v>119</v>
      </c>
      <c r="C2" s="32"/>
      <c r="D2" s="35">
        <v>45291</v>
      </c>
    </row>
    <row r="3" spans="1:6" ht="15.75" x14ac:dyDescent="0.25">
      <c r="B3" s="27" t="s">
        <v>111</v>
      </c>
      <c r="C3"/>
    </row>
    <row r="4" spans="1:6" x14ac:dyDescent="0.25">
      <c r="B4" s="11"/>
      <c r="C4" s="16"/>
      <c r="D4" s="34" t="s">
        <v>31</v>
      </c>
    </row>
    <row r="5" spans="1:6" x14ac:dyDescent="0.25">
      <c r="A5" s="59"/>
      <c r="B5" s="60" t="s">
        <v>79</v>
      </c>
      <c r="C5" s="76"/>
      <c r="D5" s="13"/>
    </row>
    <row r="6" spans="1:6" x14ac:dyDescent="0.25">
      <c r="A6" s="67" t="s">
        <v>136</v>
      </c>
      <c r="B6" s="83" t="s">
        <v>139</v>
      </c>
      <c r="C6" s="77" t="s">
        <v>76</v>
      </c>
      <c r="D6" s="84" t="s">
        <v>140</v>
      </c>
    </row>
    <row r="7" spans="1:6" x14ac:dyDescent="0.25">
      <c r="A7" s="70" t="s">
        <v>136</v>
      </c>
      <c r="B7" s="21">
        <v>2</v>
      </c>
      <c r="C7" s="15" t="s">
        <v>78</v>
      </c>
      <c r="D7" s="62">
        <v>0</v>
      </c>
    </row>
    <row r="8" spans="1:6" x14ac:dyDescent="0.25">
      <c r="A8" s="70" t="s">
        <v>136</v>
      </c>
      <c r="B8" s="21">
        <v>3</v>
      </c>
      <c r="C8" s="15" t="s">
        <v>94</v>
      </c>
      <c r="D8" s="62">
        <v>0</v>
      </c>
    </row>
    <row r="9" spans="1:6" x14ac:dyDescent="0.25">
      <c r="A9" s="70" t="s">
        <v>136</v>
      </c>
      <c r="B9" s="21">
        <v>4</v>
      </c>
      <c r="C9" s="15" t="s">
        <v>95</v>
      </c>
      <c r="D9" s="62">
        <v>0</v>
      </c>
    </row>
    <row r="10" spans="1:6" x14ac:dyDescent="0.25">
      <c r="A10" s="70" t="s">
        <v>136</v>
      </c>
      <c r="B10" s="21">
        <v>5</v>
      </c>
      <c r="C10" s="15" t="s">
        <v>96</v>
      </c>
      <c r="D10" s="62">
        <v>0</v>
      </c>
    </row>
    <row r="11" spans="1:6" x14ac:dyDescent="0.25">
      <c r="A11" s="70" t="s">
        <v>136</v>
      </c>
      <c r="B11" s="21">
        <v>6</v>
      </c>
      <c r="C11" s="15" t="s">
        <v>97</v>
      </c>
      <c r="D11" s="62">
        <v>0</v>
      </c>
    </row>
    <row r="12" spans="1:6" x14ac:dyDescent="0.25">
      <c r="A12" s="70" t="s">
        <v>136</v>
      </c>
      <c r="B12" s="21">
        <v>7</v>
      </c>
      <c r="C12" s="15" t="s">
        <v>98</v>
      </c>
      <c r="D12" s="62">
        <v>0</v>
      </c>
    </row>
    <row r="13" spans="1:6" x14ac:dyDescent="0.25">
      <c r="A13" s="70" t="s">
        <v>136</v>
      </c>
      <c r="B13" s="21">
        <v>8</v>
      </c>
      <c r="C13" s="15" t="s">
        <v>99</v>
      </c>
      <c r="D13" s="62">
        <v>0</v>
      </c>
    </row>
    <row r="14" spans="1:6" x14ac:dyDescent="0.25">
      <c r="A14" s="70" t="s">
        <v>136</v>
      </c>
      <c r="B14" s="21">
        <v>9</v>
      </c>
      <c r="C14" s="15" t="s">
        <v>7</v>
      </c>
      <c r="D14" s="62">
        <v>0</v>
      </c>
    </row>
    <row r="15" spans="1:6" x14ac:dyDescent="0.25">
      <c r="A15" s="70" t="s">
        <v>136</v>
      </c>
      <c r="B15" s="17" t="s">
        <v>1</v>
      </c>
      <c r="C15" s="72" t="s">
        <v>136</v>
      </c>
      <c r="D15" s="64">
        <f>SUM(D6:D14)</f>
        <v>0</v>
      </c>
      <c r="F15" s="18" t="s">
        <v>21</v>
      </c>
    </row>
    <row r="16" spans="1:6" x14ac:dyDescent="0.25">
      <c r="A16" s="70" t="s">
        <v>136</v>
      </c>
      <c r="B16" s="79" t="s">
        <v>136</v>
      </c>
      <c r="C16" s="72" t="s">
        <v>136</v>
      </c>
      <c r="D16" s="80" t="s">
        <v>136</v>
      </c>
    </row>
    <row r="17" spans="1:6" x14ac:dyDescent="0.25">
      <c r="A17" s="70" t="s">
        <v>136</v>
      </c>
      <c r="B17" s="17" t="s">
        <v>80</v>
      </c>
      <c r="C17" s="72" t="s">
        <v>136</v>
      </c>
      <c r="D17" s="80" t="s">
        <v>136</v>
      </c>
    </row>
    <row r="18" spans="1:6" x14ac:dyDescent="0.25">
      <c r="A18" s="70" t="s">
        <v>136</v>
      </c>
      <c r="B18" s="21">
        <v>1</v>
      </c>
      <c r="C18" s="15" t="s">
        <v>76</v>
      </c>
      <c r="D18" s="62">
        <v>2.0099206628779998E-2</v>
      </c>
    </row>
    <row r="19" spans="1:6" x14ac:dyDescent="0.25">
      <c r="A19" s="70" t="s">
        <v>136</v>
      </c>
      <c r="B19" s="21">
        <v>2</v>
      </c>
      <c r="C19" s="15" t="s">
        <v>78</v>
      </c>
      <c r="D19" s="62">
        <v>0</v>
      </c>
    </row>
    <row r="20" spans="1:6" x14ac:dyDescent="0.25">
      <c r="A20" s="70" t="s">
        <v>136</v>
      </c>
      <c r="B20" s="21">
        <v>3</v>
      </c>
      <c r="C20" s="15" t="s">
        <v>94</v>
      </c>
      <c r="D20" s="62">
        <v>0</v>
      </c>
    </row>
    <row r="21" spans="1:6" x14ac:dyDescent="0.25">
      <c r="A21" s="70" t="s">
        <v>136</v>
      </c>
      <c r="B21" s="21">
        <v>4</v>
      </c>
      <c r="C21" s="15" t="s">
        <v>95</v>
      </c>
      <c r="D21" s="62">
        <v>0</v>
      </c>
    </row>
    <row r="22" spans="1:6" x14ac:dyDescent="0.25">
      <c r="A22" s="70" t="s">
        <v>136</v>
      </c>
      <c r="B22" s="21">
        <v>5</v>
      </c>
      <c r="C22" s="15" t="s">
        <v>96</v>
      </c>
      <c r="D22" s="62">
        <v>0</v>
      </c>
    </row>
    <row r="23" spans="1:6" x14ac:dyDescent="0.25">
      <c r="A23" s="70" t="s">
        <v>136</v>
      </c>
      <c r="B23" s="21">
        <v>6</v>
      </c>
      <c r="C23" s="15" t="s">
        <v>97</v>
      </c>
      <c r="D23" s="62">
        <v>0</v>
      </c>
    </row>
    <row r="24" spans="1:6" x14ac:dyDescent="0.25">
      <c r="A24" s="70" t="s">
        <v>136</v>
      </c>
      <c r="B24" s="21">
        <v>7</v>
      </c>
      <c r="C24" s="15" t="s">
        <v>98</v>
      </c>
      <c r="D24" s="62">
        <v>0</v>
      </c>
    </row>
    <row r="25" spans="1:6" x14ac:dyDescent="0.25">
      <c r="A25" s="70" t="s">
        <v>136</v>
      </c>
      <c r="B25" s="21">
        <v>8</v>
      </c>
      <c r="C25" s="15" t="s">
        <v>99</v>
      </c>
      <c r="D25" s="62">
        <v>0</v>
      </c>
    </row>
    <row r="26" spans="1:6" x14ac:dyDescent="0.25">
      <c r="A26" s="70" t="s">
        <v>136</v>
      </c>
      <c r="B26" s="21">
        <v>9</v>
      </c>
      <c r="C26" s="15" t="s">
        <v>7</v>
      </c>
      <c r="D26" s="62">
        <v>0</v>
      </c>
    </row>
    <row r="27" spans="1:6" x14ac:dyDescent="0.25">
      <c r="A27" s="70" t="s">
        <v>136</v>
      </c>
      <c r="B27" s="17" t="s">
        <v>2</v>
      </c>
      <c r="C27" s="72" t="s">
        <v>136</v>
      </c>
      <c r="D27" s="64">
        <f>SUM(D18:D26)</f>
        <v>2.0099206628779998E-2</v>
      </c>
      <c r="F27" s="18" t="s">
        <v>21</v>
      </c>
    </row>
    <row r="28" spans="1:6" x14ac:dyDescent="0.25">
      <c r="A28" s="70" t="s">
        <v>136</v>
      </c>
      <c r="B28" s="79" t="s">
        <v>136</v>
      </c>
      <c r="C28" s="72" t="s">
        <v>136</v>
      </c>
      <c r="D28" s="80" t="s">
        <v>136</v>
      </c>
    </row>
    <row r="29" spans="1:6" x14ac:dyDescent="0.25">
      <c r="A29" s="70" t="s">
        <v>136</v>
      </c>
      <c r="B29" s="17" t="s">
        <v>16</v>
      </c>
      <c r="C29" s="72" t="s">
        <v>136</v>
      </c>
      <c r="D29" s="80" t="s">
        <v>136</v>
      </c>
    </row>
    <row r="30" spans="1:6" x14ac:dyDescent="0.25">
      <c r="A30" s="70" t="s">
        <v>136</v>
      </c>
      <c r="B30" s="21">
        <v>1</v>
      </c>
      <c r="C30" s="15" t="s">
        <v>76</v>
      </c>
      <c r="D30" s="62">
        <v>0</v>
      </c>
    </row>
    <row r="31" spans="1:6" x14ac:dyDescent="0.25">
      <c r="A31" s="70" t="s">
        <v>136</v>
      </c>
      <c r="B31" s="21">
        <v>2</v>
      </c>
      <c r="C31" s="15" t="s">
        <v>78</v>
      </c>
      <c r="D31" s="62">
        <v>0</v>
      </c>
    </row>
    <row r="32" spans="1:6" x14ac:dyDescent="0.25">
      <c r="A32" s="70" t="s">
        <v>136</v>
      </c>
      <c r="B32" s="21">
        <v>3</v>
      </c>
      <c r="C32" s="15" t="s">
        <v>7</v>
      </c>
      <c r="D32" s="62">
        <v>0</v>
      </c>
    </row>
    <row r="33" spans="1:6" x14ac:dyDescent="0.25">
      <c r="A33" s="70" t="s">
        <v>136</v>
      </c>
      <c r="B33" s="17" t="s">
        <v>17</v>
      </c>
      <c r="C33" s="72" t="s">
        <v>136</v>
      </c>
      <c r="D33" s="63">
        <f>SUM(D30:D32)</f>
        <v>0</v>
      </c>
      <c r="F33" s="18" t="s">
        <v>21</v>
      </c>
    </row>
    <row r="34" spans="1:6" x14ac:dyDescent="0.25">
      <c r="A34" s="70" t="s">
        <v>136</v>
      </c>
      <c r="B34" s="79" t="s">
        <v>136</v>
      </c>
      <c r="C34" s="72" t="s">
        <v>136</v>
      </c>
      <c r="D34" s="80" t="s">
        <v>136</v>
      </c>
    </row>
    <row r="35" spans="1:6" x14ac:dyDescent="0.25">
      <c r="A35" s="70" t="s">
        <v>136</v>
      </c>
      <c r="B35" s="17" t="s">
        <v>18</v>
      </c>
      <c r="C35" s="72" t="s">
        <v>136</v>
      </c>
      <c r="D35" s="80" t="s">
        <v>136</v>
      </c>
    </row>
    <row r="36" spans="1:6" x14ac:dyDescent="0.25">
      <c r="A36" s="70" t="s">
        <v>136</v>
      </c>
      <c r="B36" s="21">
        <v>1</v>
      </c>
      <c r="C36" s="15" t="s">
        <v>76</v>
      </c>
      <c r="D36" s="62">
        <v>0</v>
      </c>
    </row>
    <row r="37" spans="1:6" x14ac:dyDescent="0.25">
      <c r="A37" s="70" t="s">
        <v>136</v>
      </c>
      <c r="B37" s="21">
        <v>2</v>
      </c>
      <c r="C37" s="15" t="s">
        <v>78</v>
      </c>
      <c r="D37" s="62">
        <v>0</v>
      </c>
    </row>
    <row r="38" spans="1:6" x14ac:dyDescent="0.25">
      <c r="A38" s="70" t="s">
        <v>136</v>
      </c>
      <c r="B38" s="21">
        <v>3</v>
      </c>
      <c r="C38" s="15" t="s">
        <v>7</v>
      </c>
      <c r="D38" s="62">
        <v>0</v>
      </c>
    </row>
    <row r="39" spans="1:6" x14ac:dyDescent="0.25">
      <c r="A39" s="70" t="s">
        <v>136</v>
      </c>
      <c r="B39" s="17" t="s">
        <v>81</v>
      </c>
      <c r="C39" s="72" t="s">
        <v>136</v>
      </c>
      <c r="D39" s="63">
        <f>SUM(D36:D38)</f>
        <v>0</v>
      </c>
      <c r="F39" s="18" t="s">
        <v>21</v>
      </c>
    </row>
    <row r="40" spans="1:6" x14ac:dyDescent="0.25">
      <c r="A40" s="70" t="s">
        <v>136</v>
      </c>
      <c r="B40" s="79" t="s">
        <v>136</v>
      </c>
      <c r="C40" s="72" t="s">
        <v>136</v>
      </c>
      <c r="D40" s="80" t="s">
        <v>136</v>
      </c>
    </row>
    <row r="41" spans="1:6" ht="30" x14ac:dyDescent="0.25">
      <c r="A41" s="70" t="s">
        <v>136</v>
      </c>
      <c r="B41" s="37" t="s">
        <v>82</v>
      </c>
      <c r="C41" s="81" t="s">
        <v>136</v>
      </c>
      <c r="D41" s="80" t="s">
        <v>136</v>
      </c>
    </row>
    <row r="42" spans="1:6" x14ac:dyDescent="0.25">
      <c r="A42" s="70" t="s">
        <v>136</v>
      </c>
      <c r="B42" s="21">
        <v>1</v>
      </c>
      <c r="C42" s="15" t="s">
        <v>120</v>
      </c>
      <c r="D42" s="62">
        <v>0.34279000000000004</v>
      </c>
    </row>
    <row r="43" spans="1:6" x14ac:dyDescent="0.25">
      <c r="A43" s="70" t="s">
        <v>136</v>
      </c>
      <c r="B43" s="21">
        <v>2</v>
      </c>
      <c r="C43" s="15" t="s">
        <v>121</v>
      </c>
      <c r="D43" s="62">
        <v>0.20346</v>
      </c>
    </row>
    <row r="44" spans="1:6" x14ac:dyDescent="0.25">
      <c r="A44" s="70" t="s">
        <v>136</v>
      </c>
      <c r="B44" s="21">
        <v>3</v>
      </c>
      <c r="C44" s="15" t="s">
        <v>122</v>
      </c>
      <c r="D44" s="62">
        <v>0.13403999999999999</v>
      </c>
    </row>
    <row r="45" spans="1:6" x14ac:dyDescent="0.25">
      <c r="A45" s="70" t="s">
        <v>136</v>
      </c>
      <c r="B45" s="21">
        <v>4</v>
      </c>
      <c r="C45" s="15" t="s">
        <v>123</v>
      </c>
      <c r="D45" s="62">
        <v>1.7600000000000001E-2</v>
      </c>
    </row>
    <row r="46" spans="1:6" x14ac:dyDescent="0.25">
      <c r="A46" s="70" t="s">
        <v>136</v>
      </c>
      <c r="B46" s="21">
        <v>5</v>
      </c>
      <c r="C46" s="15" t="s">
        <v>7</v>
      </c>
      <c r="D46" s="62">
        <v>5.8980598183211441E-17</v>
      </c>
    </row>
    <row r="47" spans="1:6" x14ac:dyDescent="0.25">
      <c r="A47" s="70" t="s">
        <v>136</v>
      </c>
      <c r="B47" s="21">
        <v>6</v>
      </c>
      <c r="C47" s="15" t="s">
        <v>21</v>
      </c>
      <c r="D47" s="62">
        <v>0</v>
      </c>
    </row>
    <row r="48" spans="1:6" x14ac:dyDescent="0.25">
      <c r="A48" s="70" t="s">
        <v>136</v>
      </c>
      <c r="B48" s="21">
        <v>7</v>
      </c>
      <c r="C48" s="15" t="s">
        <v>21</v>
      </c>
      <c r="D48" s="62">
        <v>0</v>
      </c>
    </row>
    <row r="49" spans="1:6" x14ac:dyDescent="0.25">
      <c r="A49" s="70" t="s">
        <v>136</v>
      </c>
      <c r="B49" s="21">
        <v>8</v>
      </c>
      <c r="C49" s="15" t="s">
        <v>21</v>
      </c>
      <c r="D49" s="62">
        <v>0</v>
      </c>
    </row>
    <row r="50" spans="1:6" x14ac:dyDescent="0.25">
      <c r="A50" s="70" t="s">
        <v>136</v>
      </c>
      <c r="B50" s="21">
        <v>9</v>
      </c>
      <c r="C50" s="15" t="s">
        <v>21</v>
      </c>
      <c r="D50" s="62">
        <v>0</v>
      </c>
    </row>
    <row r="51" spans="1:6" x14ac:dyDescent="0.25">
      <c r="A51" s="70" t="s">
        <v>136</v>
      </c>
      <c r="B51" s="17" t="s">
        <v>83</v>
      </c>
      <c r="C51" s="72" t="s">
        <v>136</v>
      </c>
      <c r="D51" s="63">
        <f>SUM(D42:D50)</f>
        <v>0.69789000000000012</v>
      </c>
      <c r="F51" s="18" t="s">
        <v>21</v>
      </c>
    </row>
    <row r="52" spans="1:6" x14ac:dyDescent="0.25">
      <c r="A52" s="70" t="s">
        <v>136</v>
      </c>
      <c r="B52" s="79" t="s">
        <v>136</v>
      </c>
      <c r="C52" s="72" t="s">
        <v>136</v>
      </c>
      <c r="D52" s="80" t="s">
        <v>136</v>
      </c>
    </row>
    <row r="53" spans="1:6" ht="30" x14ac:dyDescent="0.25">
      <c r="A53" s="70" t="s">
        <v>136</v>
      </c>
      <c r="B53" s="37" t="s">
        <v>84</v>
      </c>
      <c r="C53" s="81" t="s">
        <v>136</v>
      </c>
      <c r="D53" s="80" t="s">
        <v>136</v>
      </c>
    </row>
    <row r="54" spans="1:6" x14ac:dyDescent="0.25">
      <c r="A54" s="70" t="s">
        <v>136</v>
      </c>
      <c r="B54" s="21">
        <v>1</v>
      </c>
      <c r="C54" s="15" t="s">
        <v>124</v>
      </c>
      <c r="D54" s="62">
        <v>1.8861127907167898</v>
      </c>
    </row>
    <row r="55" spans="1:6" x14ac:dyDescent="0.25">
      <c r="A55" s="70" t="s">
        <v>136</v>
      </c>
      <c r="B55" s="21">
        <v>2</v>
      </c>
      <c r="C55" s="15" t="s">
        <v>125</v>
      </c>
      <c r="D55" s="62">
        <v>0.92421588629515994</v>
      </c>
    </row>
    <row r="56" spans="1:6" x14ac:dyDescent="0.25">
      <c r="A56" s="70" t="s">
        <v>136</v>
      </c>
      <c r="B56" s="21">
        <v>3</v>
      </c>
      <c r="C56" s="15" t="s">
        <v>126</v>
      </c>
      <c r="D56" s="62">
        <v>0.92335988563639992</v>
      </c>
    </row>
    <row r="57" spans="1:6" x14ac:dyDescent="0.25">
      <c r="A57" s="70" t="s">
        <v>136</v>
      </c>
      <c r="B57" s="21">
        <v>4</v>
      </c>
      <c r="C57" s="15" t="s">
        <v>127</v>
      </c>
      <c r="D57" s="62">
        <v>0.73600629920686012</v>
      </c>
    </row>
    <row r="58" spans="1:6" x14ac:dyDescent="0.25">
      <c r="A58" s="70" t="s">
        <v>136</v>
      </c>
      <c r="B58" s="21">
        <v>5</v>
      </c>
      <c r="C58" s="15" t="s">
        <v>128</v>
      </c>
      <c r="D58" s="62">
        <v>0.55055449888465002</v>
      </c>
    </row>
    <row r="59" spans="1:6" x14ac:dyDescent="0.25">
      <c r="A59" s="70" t="s">
        <v>136</v>
      </c>
      <c r="B59" s="21">
        <v>6</v>
      </c>
      <c r="C59" s="15" t="s">
        <v>129</v>
      </c>
      <c r="D59" s="62">
        <v>0.49907176436762002</v>
      </c>
    </row>
    <row r="60" spans="1:6" x14ac:dyDescent="0.25">
      <c r="A60" s="70" t="s">
        <v>136</v>
      </c>
      <c r="B60" s="21">
        <v>7</v>
      </c>
      <c r="C60" s="15" t="s">
        <v>7</v>
      </c>
      <c r="D60" s="62">
        <v>1.1901420316075488</v>
      </c>
    </row>
    <row r="61" spans="1:6" x14ac:dyDescent="0.25">
      <c r="A61" s="70" t="s">
        <v>136</v>
      </c>
      <c r="B61" s="21">
        <v>8</v>
      </c>
      <c r="C61" s="15" t="s">
        <v>21</v>
      </c>
      <c r="D61" s="62">
        <v>0</v>
      </c>
    </row>
    <row r="62" spans="1:6" x14ac:dyDescent="0.25">
      <c r="A62" s="70" t="s">
        <v>136</v>
      </c>
      <c r="B62" s="21">
        <v>9</v>
      </c>
      <c r="C62" s="15" t="s">
        <v>21</v>
      </c>
      <c r="D62" s="62">
        <v>0</v>
      </c>
    </row>
    <row r="63" spans="1:6" x14ac:dyDescent="0.25">
      <c r="A63" s="70" t="s">
        <v>136</v>
      </c>
      <c r="B63" s="17" t="s">
        <v>85</v>
      </c>
      <c r="C63" s="72" t="s">
        <v>136</v>
      </c>
      <c r="D63" s="63">
        <f>SUM(D54:D62)</f>
        <v>6.709463156715028</v>
      </c>
      <c r="F63" s="18" t="s">
        <v>21</v>
      </c>
    </row>
    <row r="64" spans="1:6" x14ac:dyDescent="0.25">
      <c r="A64" s="70" t="s">
        <v>136</v>
      </c>
      <c r="B64" s="79" t="s">
        <v>136</v>
      </c>
      <c r="C64" s="72" t="s">
        <v>136</v>
      </c>
      <c r="D64" s="80" t="s">
        <v>136</v>
      </c>
    </row>
    <row r="65" spans="1:6" ht="30" x14ac:dyDescent="0.25">
      <c r="A65" s="70" t="s">
        <v>136</v>
      </c>
      <c r="B65" s="37" t="s">
        <v>86</v>
      </c>
      <c r="C65" s="81" t="s">
        <v>136</v>
      </c>
      <c r="D65" s="80" t="s">
        <v>136</v>
      </c>
    </row>
    <row r="66" spans="1:6" x14ac:dyDescent="0.25">
      <c r="A66" s="70" t="s">
        <v>136</v>
      </c>
      <c r="B66" s="17" t="s">
        <v>19</v>
      </c>
      <c r="C66" s="72" t="s">
        <v>136</v>
      </c>
      <c r="D66" s="80" t="s">
        <v>136</v>
      </c>
    </row>
    <row r="67" spans="1:6" x14ac:dyDescent="0.25">
      <c r="A67" s="70" t="s">
        <v>136</v>
      </c>
      <c r="B67" s="21">
        <v>1</v>
      </c>
      <c r="C67" s="15" t="s">
        <v>21</v>
      </c>
      <c r="D67" s="62">
        <v>0</v>
      </c>
    </row>
    <row r="68" spans="1:6" x14ac:dyDescent="0.25">
      <c r="A68" s="70" t="s">
        <v>136</v>
      </c>
      <c r="B68" s="21">
        <v>2</v>
      </c>
      <c r="C68" s="15" t="s">
        <v>21</v>
      </c>
      <c r="D68" s="62">
        <v>0</v>
      </c>
    </row>
    <row r="69" spans="1:6" x14ac:dyDescent="0.25">
      <c r="A69" s="70" t="s">
        <v>136</v>
      </c>
      <c r="B69" s="21">
        <v>3</v>
      </c>
      <c r="C69" s="15" t="s">
        <v>21</v>
      </c>
      <c r="D69" s="62">
        <v>0</v>
      </c>
    </row>
    <row r="70" spans="1:6" x14ac:dyDescent="0.25">
      <c r="A70" s="70" t="s">
        <v>136</v>
      </c>
      <c r="B70" s="21">
        <v>4</v>
      </c>
      <c r="C70" s="15" t="s">
        <v>21</v>
      </c>
      <c r="D70" s="62">
        <v>0</v>
      </c>
    </row>
    <row r="71" spans="1:6" x14ac:dyDescent="0.25">
      <c r="A71" s="70" t="s">
        <v>136</v>
      </c>
      <c r="B71" s="21">
        <v>5</v>
      </c>
      <c r="C71" s="15"/>
      <c r="D71" s="62">
        <v>0</v>
      </c>
    </row>
    <row r="72" spans="1:6" x14ac:dyDescent="0.25">
      <c r="A72" s="70" t="s">
        <v>136</v>
      </c>
      <c r="B72" s="17" t="s">
        <v>87</v>
      </c>
      <c r="C72" s="72" t="s">
        <v>136</v>
      </c>
      <c r="D72" s="63">
        <f>SUM(D67:D71)</f>
        <v>0</v>
      </c>
      <c r="F72" s="18" t="s">
        <v>21</v>
      </c>
    </row>
    <row r="73" spans="1:6" x14ac:dyDescent="0.25">
      <c r="A73" s="70" t="s">
        <v>136</v>
      </c>
      <c r="B73" s="79" t="s">
        <v>136</v>
      </c>
      <c r="C73" s="72" t="s">
        <v>136</v>
      </c>
      <c r="D73" s="80" t="s">
        <v>136</v>
      </c>
    </row>
    <row r="74" spans="1:6" ht="30" x14ac:dyDescent="0.25">
      <c r="A74" s="70" t="s">
        <v>136</v>
      </c>
      <c r="B74" s="37" t="s">
        <v>88</v>
      </c>
      <c r="C74" s="81" t="s">
        <v>136</v>
      </c>
      <c r="D74" s="80" t="s">
        <v>136</v>
      </c>
    </row>
    <row r="75" spans="1:6" x14ac:dyDescent="0.25">
      <c r="A75" s="70" t="s">
        <v>136</v>
      </c>
      <c r="B75" s="21">
        <v>1</v>
      </c>
      <c r="C75" s="15" t="s">
        <v>130</v>
      </c>
      <c r="D75" s="62">
        <v>0.88170255986000001</v>
      </c>
    </row>
    <row r="76" spans="1:6" x14ac:dyDescent="0.25">
      <c r="A76" s="70" t="s">
        <v>136</v>
      </c>
      <c r="B76" s="21">
        <v>2</v>
      </c>
      <c r="C76" s="15" t="s">
        <v>131</v>
      </c>
      <c r="D76" s="62">
        <v>0.87167042315602994</v>
      </c>
    </row>
    <row r="77" spans="1:6" x14ac:dyDescent="0.25">
      <c r="A77" s="70" t="s">
        <v>136</v>
      </c>
      <c r="B77" s="21">
        <v>3</v>
      </c>
      <c r="C77" s="15" t="s">
        <v>132</v>
      </c>
      <c r="D77" s="62">
        <v>0.72972237386253991</v>
      </c>
    </row>
    <row r="78" spans="1:6" x14ac:dyDescent="0.25">
      <c r="A78" s="70" t="s">
        <v>136</v>
      </c>
      <c r="B78" s="21">
        <v>4</v>
      </c>
      <c r="C78" s="15" t="s">
        <v>133</v>
      </c>
      <c r="D78" s="62">
        <v>0.38815457963000999</v>
      </c>
    </row>
    <row r="79" spans="1:6" x14ac:dyDescent="0.25">
      <c r="A79" s="70" t="s">
        <v>136</v>
      </c>
      <c r="B79" s="21">
        <v>5</v>
      </c>
      <c r="C79" s="15" t="s">
        <v>128</v>
      </c>
      <c r="D79" s="62">
        <v>0.30143248620426999</v>
      </c>
    </row>
    <row r="80" spans="1:6" x14ac:dyDescent="0.25">
      <c r="A80" s="70" t="s">
        <v>136</v>
      </c>
      <c r="B80" s="21">
        <v>6</v>
      </c>
      <c r="C80" s="15" t="s">
        <v>134</v>
      </c>
      <c r="D80" s="62">
        <v>0.28410287923986988</v>
      </c>
    </row>
    <row r="81" spans="1:6" x14ac:dyDescent="0.25">
      <c r="A81" s="70" t="s">
        <v>136</v>
      </c>
      <c r="B81" s="21">
        <v>7</v>
      </c>
      <c r="C81" s="15" t="s">
        <v>7</v>
      </c>
      <c r="D81" s="62">
        <v>0.30514099349554968</v>
      </c>
    </row>
    <row r="82" spans="1:6" x14ac:dyDescent="0.25">
      <c r="A82" s="70" t="s">
        <v>136</v>
      </c>
      <c r="B82" s="21">
        <v>8</v>
      </c>
      <c r="C82" s="15" t="s">
        <v>21</v>
      </c>
      <c r="D82" s="62">
        <v>0</v>
      </c>
    </row>
    <row r="83" spans="1:6" x14ac:dyDescent="0.25">
      <c r="A83" s="70" t="s">
        <v>136</v>
      </c>
      <c r="B83" s="21">
        <v>9</v>
      </c>
      <c r="C83" s="15" t="s">
        <v>21</v>
      </c>
      <c r="D83" s="62">
        <v>0</v>
      </c>
    </row>
    <row r="84" spans="1:6" x14ac:dyDescent="0.25">
      <c r="A84" s="70" t="s">
        <v>136</v>
      </c>
      <c r="B84" s="17" t="s">
        <v>3</v>
      </c>
      <c r="C84" s="72" t="s">
        <v>136</v>
      </c>
      <c r="D84" s="63">
        <f>SUM(D75:D83)</f>
        <v>3.7619262954482693</v>
      </c>
      <c r="F84" s="18" t="s">
        <v>21</v>
      </c>
    </row>
    <row r="85" spans="1:6" x14ac:dyDescent="0.25">
      <c r="A85" s="70" t="s">
        <v>136</v>
      </c>
      <c r="B85" s="79" t="s">
        <v>136</v>
      </c>
      <c r="C85" s="72" t="s">
        <v>136</v>
      </c>
      <c r="D85" s="80" t="s">
        <v>136</v>
      </c>
    </row>
    <row r="86" spans="1:6" x14ac:dyDescent="0.25">
      <c r="A86" s="70" t="s">
        <v>136</v>
      </c>
      <c r="B86" s="17" t="s">
        <v>89</v>
      </c>
      <c r="C86" s="72" t="s">
        <v>136</v>
      </c>
      <c r="D86" s="80" t="s">
        <v>136</v>
      </c>
    </row>
    <row r="87" spans="1:6" x14ac:dyDescent="0.25">
      <c r="A87" s="70" t="s">
        <v>136</v>
      </c>
      <c r="B87" s="21">
        <v>1</v>
      </c>
      <c r="C87" s="15" t="s">
        <v>76</v>
      </c>
      <c r="D87" s="62">
        <v>0</v>
      </c>
    </row>
    <row r="88" spans="1:6" x14ac:dyDescent="0.25">
      <c r="A88" s="70" t="s">
        <v>136</v>
      </c>
      <c r="B88" s="21">
        <v>2</v>
      </c>
      <c r="C88" s="15" t="s">
        <v>78</v>
      </c>
      <c r="D88" s="62">
        <v>0</v>
      </c>
    </row>
    <row r="89" spans="1:6" x14ac:dyDescent="0.25">
      <c r="A89" s="70" t="s">
        <v>136</v>
      </c>
      <c r="B89" s="21">
        <v>3</v>
      </c>
      <c r="C89" s="15" t="s">
        <v>94</v>
      </c>
      <c r="D89" s="62">
        <v>0</v>
      </c>
    </row>
    <row r="90" spans="1:6" x14ac:dyDescent="0.25">
      <c r="A90" s="70" t="s">
        <v>136</v>
      </c>
      <c r="B90" s="21">
        <v>4</v>
      </c>
      <c r="C90" s="15" t="s">
        <v>95</v>
      </c>
      <c r="D90" s="62">
        <v>0</v>
      </c>
    </row>
    <row r="91" spans="1:6" x14ac:dyDescent="0.25">
      <c r="A91" s="70" t="s">
        <v>136</v>
      </c>
      <c r="B91" s="21">
        <v>5</v>
      </c>
      <c r="C91" s="15" t="s">
        <v>96</v>
      </c>
      <c r="D91" s="62">
        <v>0</v>
      </c>
    </row>
    <row r="92" spans="1:6" x14ac:dyDescent="0.25">
      <c r="A92" s="70" t="s">
        <v>136</v>
      </c>
      <c r="B92" s="21">
        <v>6</v>
      </c>
      <c r="C92" s="15" t="s">
        <v>97</v>
      </c>
      <c r="D92" s="62">
        <v>0</v>
      </c>
    </row>
    <row r="93" spans="1:6" x14ac:dyDescent="0.25">
      <c r="A93" s="70" t="s">
        <v>136</v>
      </c>
      <c r="B93" s="21">
        <v>7</v>
      </c>
      <c r="C93" s="15" t="s">
        <v>98</v>
      </c>
      <c r="D93" s="62">
        <v>0</v>
      </c>
    </row>
    <row r="94" spans="1:6" x14ac:dyDescent="0.25">
      <c r="A94" s="70" t="s">
        <v>136</v>
      </c>
      <c r="B94" s="21">
        <v>8</v>
      </c>
      <c r="C94" s="15" t="s">
        <v>99</v>
      </c>
      <c r="D94" s="62">
        <v>0</v>
      </c>
    </row>
    <row r="95" spans="1:6" x14ac:dyDescent="0.25">
      <c r="A95" s="70" t="s">
        <v>136</v>
      </c>
      <c r="B95" s="21">
        <v>9</v>
      </c>
      <c r="C95" s="15" t="s">
        <v>7</v>
      </c>
      <c r="D95" s="62">
        <v>0</v>
      </c>
    </row>
    <row r="96" spans="1:6" x14ac:dyDescent="0.25">
      <c r="A96" s="70" t="s">
        <v>136</v>
      </c>
      <c r="B96" s="17" t="s">
        <v>90</v>
      </c>
      <c r="C96" s="72" t="s">
        <v>136</v>
      </c>
      <c r="D96" s="63">
        <f>SUM(D87:D95)</f>
        <v>0</v>
      </c>
    </row>
    <row r="97" spans="1:7" x14ac:dyDescent="0.25">
      <c r="A97" s="70" t="s">
        <v>136</v>
      </c>
      <c r="B97" s="79" t="s">
        <v>136</v>
      </c>
      <c r="C97" s="72" t="s">
        <v>136</v>
      </c>
      <c r="D97" s="80" t="s">
        <v>136</v>
      </c>
      <c r="F97" s="22"/>
    </row>
    <row r="98" spans="1:7" x14ac:dyDescent="0.25">
      <c r="A98" s="70" t="s">
        <v>136</v>
      </c>
      <c r="B98" s="17" t="s">
        <v>20</v>
      </c>
      <c r="C98" s="72" t="s">
        <v>136</v>
      </c>
      <c r="D98" s="64">
        <f>D96+D84+D72+D63+D51+D39+D33+D27+D15</f>
        <v>11.189378658792078</v>
      </c>
      <c r="F98" s="18" t="s">
        <v>21</v>
      </c>
    </row>
    <row r="99" spans="1:7" x14ac:dyDescent="0.25">
      <c r="A99" s="70" t="s">
        <v>136</v>
      </c>
      <c r="B99" s="79" t="s">
        <v>136</v>
      </c>
      <c r="C99" s="72" t="s">
        <v>136</v>
      </c>
      <c r="D99" s="80" t="s">
        <v>136</v>
      </c>
    </row>
    <row r="100" spans="1:7" x14ac:dyDescent="0.25">
      <c r="A100" s="70" t="s">
        <v>136</v>
      </c>
      <c r="B100" s="17" t="s">
        <v>91</v>
      </c>
      <c r="C100" s="72" t="s">
        <v>136</v>
      </c>
      <c r="D100" s="80" t="s">
        <v>136</v>
      </c>
    </row>
    <row r="101" spans="1:7" x14ac:dyDescent="0.25">
      <c r="A101" s="70" t="s">
        <v>136</v>
      </c>
      <c r="B101" s="21">
        <v>1</v>
      </c>
      <c r="C101" s="15" t="s">
        <v>76</v>
      </c>
      <c r="D101" s="62">
        <v>0</v>
      </c>
    </row>
    <row r="102" spans="1:7" x14ac:dyDescent="0.25">
      <c r="A102" s="70" t="s">
        <v>136</v>
      </c>
      <c r="B102" s="21">
        <v>2</v>
      </c>
      <c r="C102" s="15" t="s">
        <v>78</v>
      </c>
      <c r="D102" s="62">
        <v>0</v>
      </c>
    </row>
    <row r="103" spans="1:7" x14ac:dyDescent="0.25">
      <c r="A103" s="70" t="s">
        <v>136</v>
      </c>
      <c r="B103" s="21">
        <v>3</v>
      </c>
      <c r="C103" s="15" t="s">
        <v>94</v>
      </c>
      <c r="D103" s="62">
        <v>0</v>
      </c>
    </row>
    <row r="104" spans="1:7" x14ac:dyDescent="0.25">
      <c r="A104" s="70" t="s">
        <v>136</v>
      </c>
      <c r="B104" s="21">
        <v>4</v>
      </c>
      <c r="C104" s="15" t="s">
        <v>95</v>
      </c>
      <c r="D104" s="62">
        <v>0</v>
      </c>
    </row>
    <row r="105" spans="1:7" x14ac:dyDescent="0.25">
      <c r="A105" s="70" t="s">
        <v>136</v>
      </c>
      <c r="B105" s="21">
        <v>5</v>
      </c>
      <c r="C105" s="15" t="s">
        <v>7</v>
      </c>
      <c r="D105" s="62" t="s">
        <v>21</v>
      </c>
    </row>
    <row r="106" spans="1:7" x14ac:dyDescent="0.25">
      <c r="A106" s="70" t="s">
        <v>136</v>
      </c>
      <c r="B106" s="17" t="s">
        <v>92</v>
      </c>
      <c r="C106" s="72" t="s">
        <v>136</v>
      </c>
      <c r="D106" s="64">
        <f>SUM(D101:D105)</f>
        <v>0</v>
      </c>
      <c r="F106" s="18" t="s">
        <v>21</v>
      </c>
      <c r="G106" s="1"/>
    </row>
    <row r="107" spans="1:7" x14ac:dyDescent="0.25">
      <c r="A107" s="70" t="s">
        <v>136</v>
      </c>
      <c r="B107" s="79" t="s">
        <v>136</v>
      </c>
      <c r="C107" s="72" t="s">
        <v>136</v>
      </c>
      <c r="D107" s="80" t="s">
        <v>136</v>
      </c>
    </row>
    <row r="108" spans="1:7" ht="15.75" thickBot="1" x14ac:dyDescent="0.3">
      <c r="A108" s="70" t="s">
        <v>136</v>
      </c>
      <c r="B108" s="23" t="s">
        <v>93</v>
      </c>
      <c r="C108" s="82" t="s">
        <v>136</v>
      </c>
      <c r="D108" s="78">
        <f>'מקפת תקציבית- נספח 1'!D28</f>
        <v>90996</v>
      </c>
    </row>
    <row r="112" spans="1:7" ht="14.25" hidden="1" x14ac:dyDescent="0.2">
      <c r="B112"/>
      <c r="C112"/>
      <c r="F1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מקפת תקציבית- נספח 1</vt:lpstr>
      <vt:lpstr>מקפת תקציבית- נספח 2</vt:lpstr>
      <vt:lpstr>מקפת תקציבית- נספח 3</vt:lpstr>
      <vt:lpstr>'מקפת תקציבית- נספח 1'!WPrint_Area_W</vt:lpstr>
      <vt:lpstr>'מקפת תקציבית- נספח 2'!WPrint_Area_W</vt:lpstr>
      <vt:lpstr>'מקפת תקציבית- נספח 3'!WPrint_Area_W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Migdal</dc:creator>
  <dc:description>מונגש</dc:description>
  <cp:lastModifiedBy>אופיר שנקר</cp:lastModifiedBy>
  <cp:lastPrinted>2014-11-25T09:37:00Z</cp:lastPrinted>
  <dcterms:created xsi:type="dcterms:W3CDTF">2013-05-20T07:11:09Z</dcterms:created>
  <dcterms:modified xsi:type="dcterms:W3CDTF">2024-06-27T08:32:22Z</dcterms:modified>
</cp:coreProperties>
</file>