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95A9D584-E723-49AA-AE78-10B98BB6EED8}" xr6:coauthVersionLast="47" xr6:coauthVersionMax="47" xr10:uidLastSave="{00000000-0000-0000-0000-000000000000}"/>
  <bookViews>
    <workbookView xWindow="-120" yWindow="-120" windowWidth="29040" windowHeight="15840" tabRatio="774" activeTab="2" xr2:uid="{00000000-000D-0000-FFFF-FFFF00000000}"/>
  </bookViews>
  <sheets>
    <sheet name="מרכזית לפיצויים- נספח 1" sheetId="2" r:id="rId1"/>
    <sheet name="מרכזית לפיצויים- נספח 2" sheetId="47" r:id="rId2"/>
    <sheet name="מרכזית לפיצויים- נספח 3" sheetId="48" r:id="rId3"/>
  </sheets>
  <definedNames>
    <definedName name="_xlnm.Print_Area" localSheetId="0">'מרכזית לפיצויים- נספח 1'!$A$1:$AZ$62</definedName>
    <definedName name="_xlnm.Print_Area" localSheetId="1">'מרכזית לפיצויים- נספח 2'!$A$1:$AZ$72</definedName>
    <definedName name="_xlnm.Print_Area" localSheetId="2">'מרכזית לפיצויים- נספח 3'!$A$1:$AZ$108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2" l="1"/>
  <c r="D108" i="48" l="1"/>
  <c r="D106" i="48"/>
  <c r="D96" i="48"/>
  <c r="D84" i="48"/>
  <c r="D72" i="48"/>
  <c r="D63" i="48"/>
  <c r="D51" i="48"/>
  <c r="D39" i="48"/>
  <c r="D33" i="48"/>
  <c r="D27" i="48"/>
  <c r="D15" i="48"/>
  <c r="D70" i="47"/>
  <c r="D64" i="47"/>
  <c r="D55" i="47"/>
  <c r="D45" i="47"/>
  <c r="D35" i="47"/>
  <c r="D19" i="47"/>
  <c r="D52" i="2"/>
  <c r="D45" i="2"/>
  <c r="D49" i="2" s="1"/>
  <c r="D25" i="2"/>
  <c r="D13" i="2"/>
  <c r="D9" i="2"/>
  <c r="D5" i="2"/>
  <c r="D98" i="48" l="1"/>
  <c r="D72" i="47"/>
  <c r="D23" i="2"/>
  <c r="D56" i="2" s="1"/>
  <c r="D58" i="2" s="1"/>
  <c r="D29" i="2" l="1"/>
  <c r="D62" i="2" s="1"/>
</calcChain>
</file>

<file path=xl/sharedStrings.xml><?xml version="1.0" encoding="utf-8"?>
<sst xmlns="http://schemas.openxmlformats.org/spreadsheetml/2006/main" count="663" uniqueCount="128">
  <si>
    <t>סך הוצאות הנובעות מהשקעה בזכויות מקרקעין</t>
  </si>
  <si>
    <t>סך תשלומים הנובעים מהשקעה בקרנות השקעה בישראל</t>
  </si>
  <si>
    <t>סך תשלומים הנובעים מהשקעה בקרנות השקעה בחו"ל</t>
  </si>
  <si>
    <t>סך תשלומים בגין השקעה בקרנות נאמנות זרות</t>
  </si>
  <si>
    <t>סך הוצאות בעד מתן משכנתאות</t>
  </si>
  <si>
    <t>צדדים קשורים</t>
  </si>
  <si>
    <t>צדדים שאינם קשורים</t>
  </si>
  <si>
    <t>אחרים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</si>
  <si>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</si>
  <si>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</si>
  <si>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</si>
  <si>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</si>
  <si>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</si>
  <si>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</si>
  <si>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</si>
  <si>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</si>
  <si>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תשלום למנהל תיקים ישראלי</t>
  </si>
  <si>
    <t>סך תשלומים למנהלי תיקים ישראליים</t>
  </si>
  <si>
    <t>תשלום למנהל תיקים זר</t>
  </si>
  <si>
    <t>קרן נאמנות ישראלית</t>
  </si>
  <si>
    <t>סך הכל עמלות ניהול חיצוני</t>
  </si>
  <si>
    <t/>
  </si>
  <si>
    <t>גוף 1</t>
  </si>
  <si>
    <t>גוף 2</t>
  </si>
  <si>
    <t>גוף 3</t>
  </si>
  <si>
    <t>גוף 4</t>
  </si>
  <si>
    <t>BlackRock Inc Ireland</t>
  </si>
  <si>
    <t>LEUMI</t>
  </si>
  <si>
    <t>M&amp;G Investments</t>
  </si>
  <si>
    <t>לאומי</t>
  </si>
  <si>
    <t>פועלים</t>
  </si>
  <si>
    <t>דיסקונט</t>
  </si>
  <si>
    <t>גוף 5</t>
  </si>
  <si>
    <t>Cheyne Capital</t>
  </si>
  <si>
    <t>Moneda International</t>
  </si>
  <si>
    <t>VANGUARD FUNDS PLC</t>
  </si>
  <si>
    <t>NOMURA ASSET MANAGEMENT</t>
  </si>
  <si>
    <t>AMUNDI INVESTMENT SOLUTIONS</t>
  </si>
  <si>
    <t>State Street Global Advisors</t>
  </si>
  <si>
    <t>Lyxor Intl Asset Management</t>
  </si>
  <si>
    <t>BlackRock Inc USA</t>
  </si>
  <si>
    <t xml:space="preserve">הוצאות ישירות שאינן מסוג עמלת ניהול חיצוני </t>
  </si>
  <si>
    <t>אלפי ₪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</si>
  <si>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</si>
  <si>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</si>
  <si>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</si>
  <si>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2. סך הכל דמי שמירה בשל ניירות ערך סחירים וכל עמלה שגובה מי שמבצע את משמרות ניירות הערך (קסטודיאן)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</si>
  <si>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</si>
  <si>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</si>
  <si>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</si>
  <si>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t xml:space="preserve">א. הוצאה הנובעת מהשקעה בניירות ערך לא סחירים או ממתן הלוואה למי שאינו עמית או מבוטח 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</si>
  <si>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</si>
  <si>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</si>
  <si>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5. סך הוצאות בעד ניהול תביעות</t>
  </si>
  <si>
    <t>6. סך הוצאות בעד מתן משכנתאות</t>
  </si>
  <si>
    <t>7. סך הכל הוצאות ישירות שאינן מסוג עמלת ניהול חיצוני (סכום סעיפים 1 עד 6)</t>
  </si>
  <si>
    <t>8. שווי ממוצע של נכסי הקופה או המסלול (ממוצע פשוט של סעיפים8א ו- 8ב)</t>
  </si>
  <si>
    <t>א. השווי המשוערך של  נכסי הקופה או המסלול נכון ליום 31 בדצמבר של שנת הכספים שהסתיימה 20XX</t>
  </si>
  <si>
    <t>ב. השווי המשוערך של נכסי הקופה או המסלול נכון ליום 31 בדצמבר של שנת הכספים שהסתיימה לפני 20XX – 1  או לתקופה אחרת לפי העניין</t>
  </si>
  <si>
    <t>9. שיעור שנתי של הוצאות ישירות שאינן מסוג עמלת ניהול חיצוני (חלוקה של סעיף 7 בסעיף 8)</t>
  </si>
  <si>
    <t>הוצאות ישירות מסוג עמלת ניהול חיצוני</t>
  </si>
  <si>
    <t xml:space="preserve">10 . סך דמי ניהול משתנים – החלק מתשלום עמלת ניהול חיצוני שנגזר מתשואת הנכסים </t>
  </si>
  <si>
    <t>11.   סה"כ הוצאות ישירות מסוג "עמלת ניהול חיצוני" (סכום סעיפים 11.א עד11.ט)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</si>
  <si>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</si>
  <si>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</si>
  <si>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</si>
  <si>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</si>
  <si>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</si>
  <si>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  סך תשלומים בגין השקעה בקרנות סל כאשר 75 אחוזים לפחות מנכסי הקרן הם נכסים שלא הונפקו במדינת ישראל ואינם נסחרים או מוחזקים בה</t>
  </si>
  <si>
    <t>ז. 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</si>
  <si>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 סך תשלומים בגין השקעה בקרנות נאמנות זרות כאשר 75 אחוזים לפחות מנכסי הקרן מושקעים בנכסים שלא הונפקו במדינת ישראל ואינם נסחרים או מוחזקים בה</t>
  </si>
  <si>
    <t>ט. סך תשלומים בגין השקעה בקרן טכנולוגיה עילית</t>
  </si>
  <si>
    <t>12. שיעור עמלת ניהול חיצוני בפועל  לפני החזר, ככל שבוצע (חלוקה של סעיף 11 בסעיף 8.ב)</t>
  </si>
  <si>
    <t>13. שיעור מגבלת עמלת ניהול חיצוני שהמשקיע המוסדי הצהיר עליה עבור שנת הכספים שהסתיימה</t>
  </si>
  <si>
    <t>14. ההפרש בין שיעור מגבלת עמלת ניהול חיצוני מוצהרת לבין שיעור  עמלת ניהול חיצוני בפועל (סעיף 13 פחות סעיף 12)</t>
  </si>
  <si>
    <t>15.</t>
  </si>
  <si>
    <t>א סכום שהוחזר לחוסכים (אם הוחזר)</t>
  </si>
  <si>
    <t>ב שיעור עמלת ניהול חיצוני בפועל לאחר החזר, (חלוקה של התוצאה של סעיף 11 בניכוי סעיף 15א, בסעיף 8.ב)</t>
  </si>
  <si>
    <t>סך הכל הוצאות ישירות בפועל (למעט דמי ניהול משתנים כאמור בסעיף 10)</t>
  </si>
  <si>
    <t>16. סך כל הוצאות ישירות (סכום של סעיף 7 וסעיף 1 1בניכוי סעיף 15א)</t>
  </si>
  <si>
    <t>17. שיעור סך ההוצאות הישירות מתוך יתרת נכסים ממוצעת (חלוקה של סעיף 16 בסעיף 8)</t>
  </si>
  <si>
    <t>סך הכל הוצאות ישירות (לצורך חישוב שיעור עלות שנתית צפויה)</t>
  </si>
  <si>
    <t>18. שיעור מגבלת עמלת ניהול חיצוני שהמשקיע המוסדי הצהיר עליה בהתאם לתקנה 2א לתקנות הוצאות ישירות עבור שנת הכספים הבאה + 1 XX20</t>
  </si>
  <si>
    <t>19. De: שיעור הוצאות ישירות (סכום של סעיף 9 וסעיף 18)</t>
  </si>
  <si>
    <t>ברוקארז'- עמלות קנייה ומכירה בגין ביצוע עסקאות בניירות ערך סחירים</t>
  </si>
  <si>
    <t>סך הוצאות הנובעות מהשקעה בניירות ערך לא סחירים או ממתן הלוואה</t>
  </si>
  <si>
    <t>מסים החלים על הנכסים, ההכנסות והעסקאות</t>
  </si>
  <si>
    <t>גוף/יחיד א'</t>
  </si>
  <si>
    <t>סך הכל עמלות והוצאות שאינן עמלות ניהול חיצוני</t>
  </si>
  <si>
    <t>גוף/יחיד ב'</t>
  </si>
  <si>
    <t>WTAX</t>
  </si>
  <si>
    <t>תשלום הנובע מהשקעה בקרנות השקעה בישראל</t>
  </si>
  <si>
    <t>תשלום הנובע מהשקעה בקרנות השקעה בחו"ל</t>
  </si>
  <si>
    <t>סך תשלום למנהלי תיקים זרים</t>
  </si>
  <si>
    <t>סך תשלומים בגין השקעה בקרן סל כאשר 75% לפחות מנכסי הקרן הם נכסים שלא הונפקו במדינת ישראל ואינם נסחרים או מוחזקים בה</t>
  </si>
  <si>
    <t>סך תשלום למנהלי קרנות סל</t>
  </si>
  <si>
    <t>סך תשלומים בגין השקעה בקרן סל כאשר 75% לפחות מנכסי הקרן הם נכסים שהונפקו במדינת ישראל לפי מדדים שעליהם הורה הממונה ובתנאים שהורה</t>
  </si>
  <si>
    <t xml:space="preserve">סך תשלום למנהלי קרן סל </t>
  </si>
  <si>
    <t>תשלום בגין השקעה בקרנות נאמנות ישראליות כאשר 75% לפחות מנכסי הקרן מושקעים בנכסים שלא הונפקו במדינת ישראל ואינם נסחרים או מוחזקים בה</t>
  </si>
  <si>
    <t>סך תשלומים למנהלי קרנות נאמנות ישראליות</t>
  </si>
  <si>
    <t>תשלום בגין השקעה בקרנות נאמנות זרות כאשר 75% לפחות מנכסי הקרן מושקעים בנכסים שלא הונפקו במדינת ישראל ואינם נסחרים או מוחזקים בה</t>
  </si>
  <si>
    <t>תשלומים בגין השקעה בקרן טכנולוגיה עילית</t>
  </si>
  <si>
    <t>סך תשלום בגין השקעה בקרן טכנולוגיה עילית</t>
  </si>
  <si>
    <t>תשלום של דמי ניהול משתנים</t>
  </si>
  <si>
    <t>סך דמי ניהול משתנים</t>
  </si>
  <si>
    <t>סך הכל נכסים לסוף שנה קודמת</t>
  </si>
  <si>
    <t>גוף/יחיד ג'</t>
  </si>
  <si>
    <t>גוף/יחיד ד'</t>
  </si>
  <si>
    <t>גוף/יחיד ה</t>
  </si>
  <si>
    <t>גוף/יחיד ו</t>
  </si>
  <si>
    <t>גוף/יחיד ז'</t>
  </si>
  <si>
    <t>גוף/יחיד ח'</t>
  </si>
  <si>
    <t>קסם קרנות נאמנות בע"מ</t>
  </si>
  <si>
    <t>הראל קרנות נאמנות</t>
  </si>
  <si>
    <t>מיטב תכלית קרנות נאמנות בע"מ</t>
  </si>
  <si>
    <t>פסגות קרנות נאמנות בע"מ</t>
  </si>
  <si>
    <t>State street Global adviser/Ireland</t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</si>
  <si>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</si>
  <si>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</si>
  <si>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>מגדל קופת גמל מרכזית לפיצויים- מספר באוצר 745</t>
  </si>
  <si>
    <t xml:space="preserve">נספח 2 - פירוט עמלות והוצאות לשנה המסתיימת ביום </t>
  </si>
  <si>
    <t>נספח 3- פירוט עמלות ניהול חיצוני לשנה המסתיימת ביום:</t>
  </si>
  <si>
    <t xml:space="preserve"> -   </t>
  </si>
  <si>
    <t>ריק במקור</t>
  </si>
  <si>
    <t>ריק במקור2</t>
  </si>
  <si>
    <t>ריק במקור3</t>
  </si>
  <si>
    <t>1</t>
  </si>
  <si>
    <t xml:space="preserve"> 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</si>
</sst>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;;;"/>
  </numFmts>
  <fonts count="2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sz val="11"/>
      <color rgb="FF9C0006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b/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5700"/>
      <name val="Arial"/>
      <family val="2"/>
      <scheme val="minor"/>
    </font>
    <font>
      <b/>
      <sz val="11"/>
      <color rgb="FF3F3F3F"/>
      <name val="Arial"/>
      <family val="2"/>
      <scheme val="minor"/>
    </font>
    <font>
      <sz val="18"/>
      <color theme="3"/>
      <name val="Times New Roman"/>
      <family val="2"/>
      <scheme val="major"/>
    </font>
    <font>
      <sz val="11"/>
      <color rgb="FFFF0000"/>
      <name val="Arial"/>
      <family val="2"/>
      <scheme val="minor"/>
    </font>
    <font>
      <sz val="10"/>
      <color rgb="FF7030A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3" fillId="7" borderId="4" applyNumberFormat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8" fillId="6" borderId="4" applyNumberFormat="0" applyAlignment="0" applyProtection="0"/>
    <xf numFmtId="0" fontId="20" fillId="0" borderId="6" applyNumberFormat="0" applyFill="0" applyAlignment="0" applyProtection="0"/>
    <xf numFmtId="0" fontId="21" fillId="5" borderId="0" applyNumberFormat="0" applyBorder="0" applyAlignment="0" applyProtection="0"/>
    <xf numFmtId="0" fontId="1" fillId="9" borderId="8" applyNumberFormat="0" applyFont="0" applyAlignment="0" applyProtection="0"/>
    <xf numFmtId="0" fontId="22" fillId="7" borderId="5" applyNumberFormat="0" applyAlignment="0" applyProtection="0"/>
    <xf numFmtId="0" fontId="23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7" fillId="4" borderId="0" applyNumberFormat="0" applyBorder="0" applyAlignment="0" applyProtection="0"/>
  </cellStyleXfs>
  <cellXfs count="81">
    <xf numFmtId="0" fontId="0" fillId="0" borderId="0" xfId="0"/>
    <xf numFmtId="164" fontId="0" fillId="0" borderId="0" xfId="0" applyNumberFormat="1"/>
    <xf numFmtId="0" fontId="6" fillId="0" borderId="0" xfId="0" applyFont="1"/>
    <xf numFmtId="49" fontId="10" fillId="2" borderId="10" xfId="0" applyNumberFormat="1" applyFont="1" applyFill="1" applyBorder="1" applyAlignment="1">
      <alignment horizontal="right" readingOrder="2"/>
    </xf>
    <xf numFmtId="49" fontId="6" fillId="2" borderId="0" xfId="0" applyNumberFormat="1" applyFont="1" applyFill="1" applyAlignment="1">
      <alignment horizontal="right" readingOrder="2"/>
    </xf>
    <xf numFmtId="49" fontId="10" fillId="2" borderId="14" xfId="0" applyNumberFormat="1" applyFont="1" applyFill="1" applyBorder="1" applyAlignment="1">
      <alignment horizontal="right" readingOrder="2"/>
    </xf>
    <xf numFmtId="49" fontId="6" fillId="2" borderId="15" xfId="0" applyNumberFormat="1" applyFont="1" applyFill="1" applyBorder="1" applyAlignment="1">
      <alignment horizontal="right" readingOrder="2"/>
    </xf>
    <xf numFmtId="49" fontId="10" fillId="2" borderId="16" xfId="0" applyNumberFormat="1" applyFont="1" applyFill="1" applyBorder="1" applyAlignment="1">
      <alignment horizontal="right" readingOrder="2"/>
    </xf>
    <xf numFmtId="49" fontId="6" fillId="0" borderId="0" xfId="0" applyNumberFormat="1" applyFont="1" applyAlignment="1">
      <alignment horizontal="right" readingOrder="2"/>
    </xf>
    <xf numFmtId="0" fontId="25" fillId="0" borderId="0" xfId="0" applyFont="1"/>
    <xf numFmtId="49" fontId="0" fillId="0" borderId="0" xfId="0" applyNumberFormat="1" applyAlignment="1">
      <alignment horizontal="right" readingOrder="2"/>
    </xf>
    <xf numFmtId="49" fontId="2" fillId="2" borderId="10" xfId="0" applyNumberFormat="1" applyFont="1" applyFill="1" applyBorder="1" applyAlignment="1">
      <alignment horizontal="right" readingOrder="2"/>
    </xf>
    <xf numFmtId="49" fontId="2" fillId="2" borderId="0" xfId="0" applyNumberFormat="1" applyFont="1" applyFill="1" applyAlignment="1">
      <alignment horizontal="right" readingOrder="2"/>
    </xf>
    <xf numFmtId="0" fontId="0" fillId="2" borderId="11" xfId="0" applyFill="1" applyBorder="1"/>
    <xf numFmtId="0" fontId="0" fillId="2" borderId="14" xfId="0" applyFill="1" applyBorder="1" applyAlignment="1">
      <alignment horizontal="right" readingOrder="2"/>
    </xf>
    <xf numFmtId="49" fontId="0" fillId="2" borderId="15" xfId="0" applyNumberFormat="1" applyFill="1" applyBorder="1" applyAlignment="1">
      <alignment horizontal="right" readingOrder="2"/>
    </xf>
    <xf numFmtId="49" fontId="0" fillId="2" borderId="0" xfId="0" applyNumberFormat="1" applyFill="1" applyAlignment="1">
      <alignment horizontal="right" readingOrder="2"/>
    </xf>
    <xf numFmtId="49" fontId="2" fillId="2" borderId="14" xfId="0" applyNumberFormat="1" applyFont="1" applyFill="1" applyBorder="1" applyAlignment="1">
      <alignment horizontal="right" readingOrder="2"/>
    </xf>
    <xf numFmtId="0" fontId="9" fillId="0" borderId="0" xfId="0" applyFont="1"/>
    <xf numFmtId="49" fontId="2" fillId="2" borderId="16" xfId="0" applyNumberFormat="1" applyFont="1" applyFill="1" applyBorder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4" xfId="0" applyFont="1" applyFill="1" applyBorder="1" applyAlignment="1">
      <alignment horizontal="right" readingOrder="2"/>
    </xf>
    <xf numFmtId="164" fontId="9" fillId="0" borderId="0" xfId="1" applyNumberFormat="1" applyFont="1"/>
    <xf numFmtId="49" fontId="2" fillId="2" borderId="18" xfId="0" applyNumberFormat="1" applyFont="1" applyFill="1" applyBorder="1" applyAlignment="1">
      <alignment horizontal="right" readingOrder="2"/>
    </xf>
    <xf numFmtId="0" fontId="26" fillId="0" borderId="0" xfId="0" applyFont="1"/>
    <xf numFmtId="0" fontId="27" fillId="0" borderId="0" xfId="0" applyFont="1"/>
    <xf numFmtId="14" fontId="27" fillId="0" borderId="0" xfId="1" applyNumberFormat="1" applyFont="1" applyFill="1" applyAlignment="1" applyProtection="1">
      <alignment horizontal="right"/>
    </xf>
    <xf numFmtId="0" fontId="28" fillId="0" borderId="0" xfId="0" applyFont="1" applyAlignment="1">
      <alignment horizontal="right"/>
    </xf>
    <xf numFmtId="164" fontId="0" fillId="0" borderId="0" xfId="1" applyNumberFormat="1" applyFont="1" applyProtection="1"/>
    <xf numFmtId="0" fontId="10" fillId="2" borderId="11" xfId="0" applyFont="1" applyFill="1" applyBorder="1" applyAlignment="1">
      <alignment horizontal="center"/>
    </xf>
    <xf numFmtId="164" fontId="10" fillId="2" borderId="13" xfId="1" applyNumberFormat="1" applyFont="1" applyFill="1" applyBorder="1"/>
    <xf numFmtId="0" fontId="2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27" fillId="0" borderId="0" xfId="1" applyNumberFormat="1" applyFont="1" applyFill="1" applyAlignment="1" applyProtection="1">
      <alignment horizontal="center"/>
    </xf>
    <xf numFmtId="0" fontId="6" fillId="0" borderId="0" xfId="0" applyFont="1" applyAlignment="1"/>
    <xf numFmtId="49" fontId="6" fillId="2" borderId="12" xfId="0" applyNumberFormat="1" applyFont="1" applyFill="1" applyBorder="1" applyAlignment="1"/>
    <xf numFmtId="49" fontId="6" fillId="2" borderId="15" xfId="0" applyNumberFormat="1" applyFont="1" applyFill="1" applyBorder="1" applyAlignment="1"/>
    <xf numFmtId="164" fontId="6" fillId="0" borderId="20" xfId="1" applyNumberFormat="1" applyFont="1" applyBorder="1"/>
    <xf numFmtId="164" fontId="10" fillId="2" borderId="20" xfId="1" applyNumberFormat="1" applyFont="1" applyFill="1" applyBorder="1"/>
    <xf numFmtId="164" fontId="10" fillId="0" borderId="20" xfId="1" applyNumberFormat="1" applyFont="1" applyBorder="1"/>
    <xf numFmtId="0" fontId="10" fillId="0" borderId="20" xfId="0" applyFont="1" applyBorder="1"/>
    <xf numFmtId="164" fontId="10" fillId="0" borderId="20" xfId="0" applyNumberFormat="1" applyFont="1" applyBorder="1"/>
    <xf numFmtId="10" fontId="6" fillId="0" borderId="20" xfId="2" applyNumberFormat="1" applyFont="1" applyBorder="1"/>
    <xf numFmtId="10" fontId="6" fillId="0" borderId="20" xfId="0" applyNumberFormat="1" applyFont="1" applyBorder="1"/>
    <xf numFmtId="164" fontId="6" fillId="0" borderId="20" xfId="0" applyNumberFormat="1" applyFont="1" applyBorder="1"/>
    <xf numFmtId="10" fontId="6" fillId="0" borderId="21" xfId="0" applyNumberFormat="1" applyFont="1" applyBorder="1"/>
    <xf numFmtId="165" fontId="6" fillId="0" borderId="0" xfId="0" applyNumberFormat="1" applyFont="1" applyAlignment="1"/>
    <xf numFmtId="165" fontId="10" fillId="2" borderId="14" xfId="0" applyNumberFormat="1" applyFont="1" applyFill="1" applyBorder="1" applyAlignment="1"/>
    <xf numFmtId="165" fontId="6" fillId="0" borderId="0" xfId="0" applyNumberFormat="1" applyFont="1"/>
    <xf numFmtId="165" fontId="10" fillId="2" borderId="14" xfId="0" applyNumberFormat="1" applyFont="1" applyFill="1" applyBorder="1" applyAlignment="1">
      <alignment horizontal="right" readingOrder="2"/>
    </xf>
    <xf numFmtId="165" fontId="10" fillId="2" borderId="10" xfId="0" applyNumberFormat="1" applyFont="1" applyFill="1" applyBorder="1" applyAlignment="1">
      <alignment horizontal="right" readingOrder="2"/>
    </xf>
    <xf numFmtId="165" fontId="6" fillId="2" borderId="0" xfId="0" applyNumberFormat="1" applyFont="1" applyFill="1" applyAlignment="1">
      <alignment horizontal="right" readingOrder="2"/>
    </xf>
    <xf numFmtId="165" fontId="6" fillId="2" borderId="0" xfId="0" applyNumberFormat="1" applyFont="1" applyFill="1" applyBorder="1"/>
    <xf numFmtId="165" fontId="6" fillId="2" borderId="15" xfId="0" applyNumberFormat="1" applyFont="1" applyFill="1" applyBorder="1" applyAlignment="1">
      <alignment horizontal="right" readingOrder="2"/>
    </xf>
    <xf numFmtId="165" fontId="6" fillId="2" borderId="17" xfId="0" applyNumberFormat="1" applyFont="1" applyFill="1" applyBorder="1" applyAlignment="1">
      <alignment horizontal="right" readingOrder="2"/>
    </xf>
    <xf numFmtId="0" fontId="0" fillId="0" borderId="0" xfId="0" applyAlignment="1"/>
    <xf numFmtId="49" fontId="2" fillId="2" borderId="10" xfId="0" applyNumberFormat="1" applyFont="1" applyFill="1" applyBorder="1" applyAlignment="1"/>
    <xf numFmtId="49" fontId="2" fillId="2" borderId="0" xfId="0" applyNumberFormat="1" applyFont="1" applyFill="1" applyAlignment="1"/>
    <xf numFmtId="164" fontId="0" fillId="0" borderId="20" xfId="1" applyNumberFormat="1" applyFont="1" applyBorder="1"/>
    <xf numFmtId="164" fontId="2" fillId="0" borderId="20" xfId="1" applyNumberFormat="1" applyFont="1" applyBorder="1"/>
    <xf numFmtId="164" fontId="2" fillId="0" borderId="20" xfId="0" applyNumberFormat="1" applyFont="1" applyBorder="1"/>
    <xf numFmtId="164" fontId="2" fillId="34" borderId="20" xfId="1" applyNumberFormat="1" applyFont="1" applyFill="1" applyBorder="1"/>
    <xf numFmtId="164" fontId="2" fillId="0" borderId="21" xfId="0" applyNumberFormat="1" applyFont="1" applyBorder="1"/>
    <xf numFmtId="165" fontId="0" fillId="0" borderId="0" xfId="0" applyNumberFormat="1" applyAlignment="1"/>
    <xf numFmtId="165" fontId="2" fillId="2" borderId="0" xfId="0" applyNumberFormat="1" applyFont="1" applyFill="1" applyAlignment="1"/>
    <xf numFmtId="165" fontId="0" fillId="2" borderId="0" xfId="0" applyNumberFormat="1" applyFill="1" applyBorder="1"/>
    <xf numFmtId="165" fontId="0" fillId="0" borderId="0" xfId="0" applyNumberFormat="1"/>
    <xf numFmtId="165" fontId="0" fillId="2" borderId="0" xfId="0" applyNumberFormat="1" applyFill="1" applyAlignment="1">
      <alignment horizontal="right" readingOrder="2"/>
    </xf>
    <xf numFmtId="165" fontId="0" fillId="2" borderId="15" xfId="0" applyNumberFormat="1" applyFill="1" applyBorder="1" applyAlignment="1">
      <alignment horizontal="right" readingOrder="2"/>
    </xf>
    <xf numFmtId="165" fontId="0" fillId="2" borderId="10" xfId="0" applyNumberFormat="1" applyFill="1" applyBorder="1" applyAlignment="1">
      <alignment horizontal="right" readingOrder="2"/>
    </xf>
    <xf numFmtId="165" fontId="0" fillId="0" borderId="20" xfId="1" applyNumberFormat="1" applyFont="1" applyBorder="1"/>
    <xf numFmtId="165" fontId="0" fillId="2" borderId="17" xfId="0" applyNumberFormat="1" applyFill="1" applyBorder="1" applyAlignment="1">
      <alignment horizontal="right" readingOrder="2"/>
    </xf>
    <xf numFmtId="49" fontId="0" fillId="2" borderId="0" xfId="0" applyNumberFormat="1" applyFill="1" applyAlignment="1"/>
    <xf numFmtId="49" fontId="0" fillId="2" borderId="15" xfId="0" applyNumberFormat="1" applyFill="1" applyBorder="1" applyAlignment="1"/>
    <xf numFmtId="164" fontId="0" fillId="0" borderId="20" xfId="0" applyNumberFormat="1" applyBorder="1"/>
    <xf numFmtId="164" fontId="2" fillId="0" borderId="21" xfId="1" applyNumberFormat="1" applyFont="1" applyBorder="1"/>
    <xf numFmtId="165" fontId="2" fillId="2" borderId="14" xfId="0" applyNumberFormat="1" applyFont="1" applyFill="1" applyBorder="1" applyAlignment="1">
      <alignment horizontal="right" readingOrder="2"/>
    </xf>
    <xf numFmtId="165" fontId="0" fillId="2" borderId="20" xfId="0" applyNumberFormat="1" applyFill="1" applyBorder="1"/>
    <xf numFmtId="165" fontId="0" fillId="2" borderId="19" xfId="0" applyNumberFormat="1" applyFill="1" applyBorder="1" applyAlignment="1">
      <alignment horizontal="right" readingOrder="2"/>
    </xf>
    <xf numFmtId="0" fontId="2" fillId="2" borderId="14" xfId="0" applyFont="1" applyFill="1" applyBorder="1" applyAlignment="1">
      <alignment horizontal="right"/>
    </xf>
    <xf numFmtId="164" fontId="6" fillId="0" borderId="20" xfId="1" applyNumberFormat="1" applyFont="1" applyBorder="1" applyAlignment="1">
      <alignment horizontal="right"/>
    </xf>
  </cellXfs>
  <cellStyles count="47">
    <cellStyle name="20% - Accent1" xfId="6" xr:uid="{00000000-0005-0000-0000-000000000000}"/>
    <cellStyle name="20% - Accent2" xfId="7" xr:uid="{00000000-0005-0000-0000-000001000000}"/>
    <cellStyle name="20% - Accent3" xfId="8" xr:uid="{00000000-0005-0000-0000-000002000000}"/>
    <cellStyle name="20% - Accent4" xfId="9" xr:uid="{00000000-0005-0000-0000-000003000000}"/>
    <cellStyle name="20% - Accent5" xfId="10" xr:uid="{00000000-0005-0000-0000-000004000000}"/>
    <cellStyle name="20% - Accent6" xfId="11" xr:uid="{00000000-0005-0000-0000-000005000000}"/>
    <cellStyle name="40% - Accent1" xfId="12" xr:uid="{00000000-0005-0000-0000-000006000000}"/>
    <cellStyle name="40% - Accent2" xfId="13" xr:uid="{00000000-0005-0000-0000-000007000000}"/>
    <cellStyle name="40% - Accent3" xfId="14" xr:uid="{00000000-0005-0000-0000-000008000000}"/>
    <cellStyle name="40% - Accent4" xfId="15" xr:uid="{00000000-0005-0000-0000-000009000000}"/>
    <cellStyle name="40% - Accent5" xfId="16" xr:uid="{00000000-0005-0000-0000-00000A000000}"/>
    <cellStyle name="40% - Accent6" xfId="17" xr:uid="{00000000-0005-0000-0000-00000B000000}"/>
    <cellStyle name="60% - Accent1" xfId="18" xr:uid="{00000000-0005-0000-0000-00000C000000}"/>
    <cellStyle name="60% - Accent2" xfId="19" xr:uid="{00000000-0005-0000-0000-00000D000000}"/>
    <cellStyle name="60% - Accent3" xfId="20" xr:uid="{00000000-0005-0000-0000-00000E000000}"/>
    <cellStyle name="60% - Accent4" xfId="21" xr:uid="{00000000-0005-0000-0000-00000F000000}"/>
    <cellStyle name="60% - Accent5" xfId="22" xr:uid="{00000000-0005-0000-0000-000010000000}"/>
    <cellStyle name="60% - Accent6" xfId="23" xr:uid="{00000000-0005-0000-0000-000011000000}"/>
    <cellStyle name="Accent1" xfId="24" xr:uid="{00000000-0005-0000-0000-000012000000}"/>
    <cellStyle name="Accent2" xfId="25" xr:uid="{00000000-0005-0000-0000-000013000000}"/>
    <cellStyle name="Accent3" xfId="26" xr:uid="{00000000-0005-0000-0000-000014000000}"/>
    <cellStyle name="Accent4" xfId="27" xr:uid="{00000000-0005-0000-0000-000015000000}"/>
    <cellStyle name="Accent5" xfId="28" xr:uid="{00000000-0005-0000-0000-000016000000}"/>
    <cellStyle name="Accent6" xfId="29" xr:uid="{00000000-0005-0000-0000-000017000000}"/>
    <cellStyle name="Bad" xfId="46" xr:uid="{00000000-0005-0000-0000-000018000000}"/>
    <cellStyle name="Calculation" xfId="30" xr:uid="{00000000-0005-0000-0000-000019000000}"/>
    <cellStyle name="Check Cell" xfId="31" xr:uid="{00000000-0005-0000-0000-00001A000000}"/>
    <cellStyle name="Comma" xfId="1" builtinId="3"/>
    <cellStyle name="Explanatory Text" xfId="32" xr:uid="{00000000-0005-0000-0000-00001C000000}"/>
    <cellStyle name="Good" xfId="33" xr:uid="{00000000-0005-0000-0000-00001D000000}"/>
    <cellStyle name="Heading 1" xfId="34" xr:uid="{00000000-0005-0000-0000-00001E000000}"/>
    <cellStyle name="Heading 2" xfId="35" xr:uid="{00000000-0005-0000-0000-00001F000000}"/>
    <cellStyle name="Heading 3" xfId="36" xr:uid="{00000000-0005-0000-0000-000020000000}"/>
    <cellStyle name="Heading 4" xfId="37" xr:uid="{00000000-0005-0000-0000-000021000000}"/>
    <cellStyle name="Input" xfId="38" xr:uid="{00000000-0005-0000-0000-000022000000}"/>
    <cellStyle name="Linked Cell" xfId="39" xr:uid="{00000000-0005-0000-0000-000023000000}"/>
    <cellStyle name="Neutral" xfId="40" xr:uid="{00000000-0005-0000-0000-000024000000}"/>
    <cellStyle name="Normal" xfId="0" builtinId="0"/>
    <cellStyle name="Normal 2" xfId="3" xr:uid="{00000000-0005-0000-0000-000026000000}"/>
    <cellStyle name="Normal 3" xfId="4" xr:uid="{00000000-0005-0000-0000-000027000000}"/>
    <cellStyle name="Normal 5" xfId="5" xr:uid="{00000000-0005-0000-0000-000028000000}"/>
    <cellStyle name="Note" xfId="41" xr:uid="{00000000-0005-0000-0000-000029000000}"/>
    <cellStyle name="Output" xfId="42" xr:uid="{00000000-0005-0000-0000-00002A000000}"/>
    <cellStyle name="Percent" xfId="2" builtinId="5"/>
    <cellStyle name="Title" xfId="43" xr:uid="{00000000-0005-0000-0000-00002C000000}"/>
    <cellStyle name="Total" xfId="44" xr:uid="{00000000-0005-0000-0000-00002D000000}"/>
    <cellStyle name="Warning Text" xfId="45" xr:uid="{00000000-0005-0000-0000-00002E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  <fill>
        <patternFill patternType="solid">
          <fgColor indexed="64"/>
          <bgColor theme="0" tint="-0.249977111117893"/>
        </patternFill>
      </fill>
      <alignment horizontal="right" vertical="bottom" textRotation="0" wrapText="0" indent="0" justifyLastLine="0" shrinkToFit="0" readingOrder="2"/>
      <border diagonalUp="0" diagonalDown="0">
        <left/>
        <right style="dashed">
          <color indexed="64"/>
        </right>
        <top style="dashed">
          <color indexed="64"/>
        </top>
        <bottom style="dashed">
          <color indexed="64"/>
        </bottom>
        <vertical/>
        <horizontal/>
      </border>
    </dxf>
    <dxf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177"/>
        <scheme val="minor"/>
      </font>
      <numFmt numFmtId="164" formatCode="_ * #,##0_ ;_ * \-#,##0_ ;_ * &quot;-&quot;??_ ;_ @_ "/>
      <border diagonalUp="0" diagonalDown="0">
        <left style="dashed">
          <color indexed="64"/>
        </left>
        <right/>
        <top style="dashed">
          <color indexed="64"/>
        </top>
        <bottom style="dashed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 tint="-0.249977111117893"/>
        </patternFill>
      </fill>
      <alignment horizontal="right" vertical="bottom" textRotation="0" wrapText="0" indent="0" justifyLastLine="0" shrinkToFit="0" readingOrder="2"/>
      <border diagonalUp="0" diagonalDown="0">
        <left/>
        <right style="dashed">
          <color indexed="64"/>
        </right>
        <top style="dashed">
          <color indexed="64"/>
        </top>
        <bottom style="dashed">
          <color indexed="64"/>
        </bottom>
        <vertical/>
        <horizontal/>
      </border>
    </dxf>
    <dxf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border diagonalUp="0" diagonalDown="0">
        <left style="dashed">
          <color indexed="64"/>
        </left>
        <right/>
        <top style="dashed">
          <color indexed="64"/>
        </top>
        <bottom style="dash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fill>
        <patternFill patternType="solid">
          <fgColor indexed="64"/>
          <bgColor theme="0" tint="-0.249977111117893"/>
        </patternFill>
      </fill>
      <alignment horizontal="right" vertical="bottom" textRotation="0" wrapText="0" indent="0" justifyLastLine="0" shrinkToFit="0" readingOrder="2"/>
      <border diagonalUp="0" diagonalDown="0">
        <left/>
        <right style="dashed">
          <color indexed="64"/>
        </right>
        <top style="dashed">
          <color indexed="64"/>
        </top>
        <bottom style="dash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fill>
        <patternFill patternType="solid">
          <fgColor indexed="64"/>
          <bgColor theme="0" tint="-0.249977111117893"/>
        </patternFill>
      </fill>
      <alignment horizontal="right" vertical="bottom" textRotation="0" wrapText="0" indent="0" justifyLastLine="0" shrinkToFit="0" readingOrder="2"/>
      <border diagonalUp="0" diagonalDown="0">
        <left style="medium">
          <color indexed="64"/>
        </left>
        <right/>
        <top style="dashed">
          <color indexed="64"/>
        </top>
        <bottom style="dash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border outline="0">
        <right style="medium">
          <color indexed="64"/>
        </right>
      </border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7DF8E8-B00C-4D09-BABE-391ABC0A0756}" name="TitleRegion1.a6.d62.1" displayName="TitleRegion1.a6.d62.1" ref="A6:D62" totalsRowShown="0" tableBorderDxfId="17">
  <autoFilter ref="A6:D62" xr:uid="{9F7DF8E8-B00C-4D09-BABE-391ABC0A0756}">
    <filterColumn colId="0" hiddenButton="1"/>
    <filterColumn colId="1" hiddenButton="1"/>
    <filterColumn colId="2" hiddenButton="1"/>
    <filterColumn colId="3" hiddenButton="1"/>
  </autoFilter>
  <tableColumns count="4">
    <tableColumn id="1" xr3:uid="{001B5900-5335-4AD5-BCD3-FC8CB520F02A}" name="ריק במקור" dataDxfId="16"/>
    <tableColumn id="2" xr3:uid="{06EF8D9C-EF28-407F-A8B4-D2C66670C395}" name="ריק במקור2" dataDxfId="15"/>
    <tableColumn id="3" xr3:uid="{D8611C09-D87B-4BAE-8AF0-345B5E7EEFD9}" name="א. סך עמלות קנייה ומכירה של ניירות ערך סחירים לצדדים קשורים" dataDxfId="14"/>
    <tableColumn id="4" xr3:uid="{CEBBFE61-D34A-4478-93AB-18E737A10192}" name=" -   " dataDxfId="13" dataCellStyle="Percent"/>
  </tableColumns>
  <tableStyleInfo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CB8EC8B-938E-4C35-B5CC-09B5C50445A0}" name="TitleRegion1.a6.d72.1" displayName="TitleRegion1.a6.d72.1" ref="A6:D72" totalsRowShown="0" tableBorderDxfId="12">
  <autoFilter ref="A6:D72" xr:uid="{3CB8EC8B-938E-4C35-B5CC-09B5C50445A0}">
    <filterColumn colId="0" hiddenButton="1"/>
    <filterColumn colId="1" hiddenButton="1"/>
    <filterColumn colId="2" hiddenButton="1"/>
    <filterColumn colId="3" hiddenButton="1"/>
  </autoFilter>
  <tableColumns count="4">
    <tableColumn id="1" xr3:uid="{1DC29095-301F-4587-B48F-FC6AC4D5D2F3}" name="ריק במקור"/>
    <tableColumn id="2" xr3:uid="{2DA0B05F-610E-4774-8092-EBFEC65FC58D}" name="צדדים קשורים"/>
    <tableColumn id="3" xr3:uid="{4B75B0A8-5FFD-4787-8D01-FBAD5078F980}" name="ריק במקור2" dataDxfId="11"/>
    <tableColumn id="4" xr3:uid="{1CAFC960-3CB5-486F-B4F7-DD9C1903561E}" name="ריק במקור3" dataDxfId="10" dataCellStyle="Comma"/>
  </tableColumns>
  <tableStyleInfo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B1B381A-D15B-4A74-9326-FC47770797D0}" name="TitleRegion1.a6.d108.1" displayName="TitleRegion1.a6.d108.1" ref="A6:D108" totalsRowShown="0" tableBorderDxfId="9">
  <autoFilter ref="A6:D108" xr:uid="{0B1B381A-D15B-4A74-9326-FC47770797D0}">
    <filterColumn colId="0" hiddenButton="1"/>
    <filterColumn colId="1" hiddenButton="1"/>
    <filterColumn colId="2" hiddenButton="1"/>
    <filterColumn colId="3" hiddenButton="1"/>
  </autoFilter>
  <tableColumns count="4">
    <tableColumn id="1" xr3:uid="{92BE87AE-DDA2-406A-B836-01F921DCD0EE}" name="ריק במקור"/>
    <tableColumn id="2" xr3:uid="{EF46B45B-37B0-4074-B78F-2B78AEBC1897}" name="1"/>
    <tableColumn id="3" xr3:uid="{70540C27-0495-4DDA-821A-109FAF5DA35E}" name="גוף/יחיד א'" dataDxfId="8"/>
    <tableColumn id="4" xr3:uid="{9706CB64-24D2-4788-981E-F11C29237BD3}" name=" 0 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4"/>
  <dimension ref="A1:AZ101"/>
  <sheetViews>
    <sheetView rightToLeft="1" workbookViewId="0">
      <selection activeCell="B13" sqref="B13"/>
    </sheetView>
  </sheetViews>
  <sheetFormatPr defaultColWidth="0" defaultRowHeight="14.25" zeroHeight="1" x14ac:dyDescent="0.2"/>
  <cols>
    <col min="1" max="1" width="2.875" customWidth="1"/>
    <col min="2" max="2" width="103" bestFit="1" customWidth="1"/>
    <col min="3" max="3" width="109.375" bestFit="1" customWidth="1"/>
    <col min="4" max="4" width="8.875" bestFit="1" customWidth="1"/>
    <col min="53" max="16384" width="9" hidden="1"/>
  </cols>
  <sheetData>
    <row r="1" spans="1:7" ht="15" x14ac:dyDescent="0.25">
      <c r="B1" s="24" t="s">
        <v>117</v>
      </c>
      <c r="E1" s="2"/>
      <c r="F1" s="2"/>
      <c r="G1" s="2"/>
    </row>
    <row r="2" spans="1:7" x14ac:dyDescent="0.2">
      <c r="B2" s="25" t="s">
        <v>118</v>
      </c>
      <c r="D2" s="26">
        <v>45291</v>
      </c>
      <c r="E2" s="2"/>
      <c r="F2" s="2"/>
    </row>
    <row r="3" spans="1:7" ht="15.75" x14ac:dyDescent="0.25">
      <c r="B3" s="27" t="s">
        <v>119</v>
      </c>
      <c r="D3" s="28"/>
      <c r="E3" s="2"/>
      <c r="F3" s="2"/>
    </row>
    <row r="4" spans="1:7" x14ac:dyDescent="0.2">
      <c r="A4" s="2"/>
      <c r="B4" s="3" t="s">
        <v>41</v>
      </c>
      <c r="C4" s="4"/>
      <c r="D4" s="29" t="s">
        <v>42</v>
      </c>
      <c r="E4" s="2"/>
      <c r="F4" s="2"/>
    </row>
    <row r="5" spans="1:7" x14ac:dyDescent="0.2">
      <c r="A5" s="34"/>
      <c r="B5" s="5" t="s">
        <v>43</v>
      </c>
      <c r="C5" s="35"/>
      <c r="D5" s="30">
        <f>SUM(D6:D7)</f>
        <v>25.907082674455584</v>
      </c>
      <c r="E5" s="2"/>
      <c r="F5" s="2"/>
    </row>
    <row r="6" spans="1:7" x14ac:dyDescent="0.2">
      <c r="A6" s="46" t="s">
        <v>123</v>
      </c>
      <c r="B6" s="47" t="s">
        <v>124</v>
      </c>
      <c r="C6" s="36" t="s">
        <v>44</v>
      </c>
      <c r="D6" s="80" t="s">
        <v>122</v>
      </c>
      <c r="E6" s="2"/>
      <c r="F6" s="2"/>
    </row>
    <row r="7" spans="1:7" x14ac:dyDescent="0.2">
      <c r="A7" s="48" t="s">
        <v>123</v>
      </c>
      <c r="B7" s="49" t="s">
        <v>123</v>
      </c>
      <c r="C7" s="6" t="s">
        <v>45</v>
      </c>
      <c r="D7" s="37">
        <v>25.907082674455584</v>
      </c>
      <c r="E7" s="2"/>
      <c r="F7" s="2"/>
    </row>
    <row r="8" spans="1:7" x14ac:dyDescent="0.2">
      <c r="A8" s="48" t="s">
        <v>123</v>
      </c>
      <c r="B8" s="50" t="s">
        <v>123</v>
      </c>
      <c r="C8" s="51" t="s">
        <v>123</v>
      </c>
      <c r="D8" s="52" t="s">
        <v>123</v>
      </c>
      <c r="E8" s="2"/>
      <c r="F8" s="2"/>
    </row>
    <row r="9" spans="1:7" x14ac:dyDescent="0.2">
      <c r="A9" s="48" t="s">
        <v>123</v>
      </c>
      <c r="B9" s="5" t="s">
        <v>46</v>
      </c>
      <c r="C9" s="53" t="s">
        <v>123</v>
      </c>
      <c r="D9" s="38">
        <f>SUM(D10:D11)</f>
        <v>1.0795910619828906</v>
      </c>
      <c r="E9" s="2"/>
      <c r="F9" s="2"/>
    </row>
    <row r="10" spans="1:7" x14ac:dyDescent="0.2">
      <c r="A10" s="48" t="s">
        <v>123</v>
      </c>
      <c r="B10" s="49" t="s">
        <v>123</v>
      </c>
      <c r="C10" s="6" t="s">
        <v>47</v>
      </c>
      <c r="D10" s="37">
        <v>0</v>
      </c>
      <c r="E10" s="2"/>
      <c r="F10" s="2"/>
    </row>
    <row r="11" spans="1:7" x14ac:dyDescent="0.2">
      <c r="A11" s="48" t="s">
        <v>123</v>
      </c>
      <c r="B11" s="49" t="s">
        <v>123</v>
      </c>
      <c r="C11" s="6" t="s">
        <v>48</v>
      </c>
      <c r="D11" s="37">
        <v>1.0795910619828906</v>
      </c>
      <c r="E11" s="2"/>
      <c r="F11" s="2"/>
    </row>
    <row r="12" spans="1:7" x14ac:dyDescent="0.2">
      <c r="A12" s="48" t="s">
        <v>123</v>
      </c>
      <c r="B12" s="50" t="s">
        <v>123</v>
      </c>
      <c r="C12" s="51" t="s">
        <v>123</v>
      </c>
      <c r="D12" s="52" t="s">
        <v>123</v>
      </c>
      <c r="E12" s="2"/>
      <c r="F12" s="2"/>
    </row>
    <row r="13" spans="1:7" x14ac:dyDescent="0.2">
      <c r="A13" s="48" t="s">
        <v>123</v>
      </c>
      <c r="B13" s="5" t="s">
        <v>49</v>
      </c>
      <c r="C13" s="53" t="s">
        <v>123</v>
      </c>
      <c r="D13" s="38">
        <f>SUM(D14:D15)</f>
        <v>0.10627811552489815</v>
      </c>
      <c r="E13" s="2"/>
      <c r="F13" s="2"/>
    </row>
    <row r="14" spans="1:7" x14ac:dyDescent="0.2">
      <c r="A14" s="48" t="s">
        <v>123</v>
      </c>
      <c r="B14" s="49" t="s">
        <v>123</v>
      </c>
      <c r="C14" s="6" t="s">
        <v>50</v>
      </c>
      <c r="D14" s="37">
        <v>0.10627811552489815</v>
      </c>
      <c r="E14" s="2"/>
      <c r="F14" s="2"/>
    </row>
    <row r="15" spans="1:7" x14ac:dyDescent="0.2">
      <c r="A15" s="48" t="s">
        <v>123</v>
      </c>
      <c r="B15" s="49" t="s">
        <v>123</v>
      </c>
      <c r="C15" s="6" t="s">
        <v>51</v>
      </c>
      <c r="D15" s="37">
        <v>0</v>
      </c>
      <c r="E15" s="2"/>
      <c r="F15" s="2"/>
    </row>
    <row r="16" spans="1:7" x14ac:dyDescent="0.2">
      <c r="A16" s="48" t="s">
        <v>123</v>
      </c>
      <c r="B16" s="50" t="s">
        <v>123</v>
      </c>
      <c r="C16" s="51" t="s">
        <v>123</v>
      </c>
      <c r="D16" s="52" t="s">
        <v>123</v>
      </c>
      <c r="E16" s="2"/>
      <c r="F16" s="2"/>
    </row>
    <row r="17" spans="1:6" x14ac:dyDescent="0.2">
      <c r="A17" s="48" t="s">
        <v>123</v>
      </c>
      <c r="B17" s="5" t="s">
        <v>52</v>
      </c>
      <c r="C17" s="53" t="s">
        <v>123</v>
      </c>
      <c r="D17" s="39">
        <v>22.093917895867701</v>
      </c>
      <c r="E17" s="2"/>
      <c r="F17" s="2"/>
    </row>
    <row r="18" spans="1:6" x14ac:dyDescent="0.2">
      <c r="A18" s="48" t="s">
        <v>123</v>
      </c>
      <c r="B18" s="50" t="s">
        <v>123</v>
      </c>
      <c r="C18" s="51" t="s">
        <v>123</v>
      </c>
      <c r="D18" s="52" t="s">
        <v>123</v>
      </c>
      <c r="E18" s="2"/>
      <c r="F18" s="2"/>
    </row>
    <row r="19" spans="1:6" x14ac:dyDescent="0.2">
      <c r="A19" s="48" t="s">
        <v>123</v>
      </c>
      <c r="B19" s="5" t="s">
        <v>53</v>
      </c>
      <c r="C19" s="53" t="s">
        <v>123</v>
      </c>
      <c r="D19" s="39">
        <v>0.42393627813835194</v>
      </c>
      <c r="E19" s="2"/>
      <c r="F19" s="2"/>
    </row>
    <row r="20" spans="1:6" x14ac:dyDescent="0.2">
      <c r="A20" s="48" t="s">
        <v>123</v>
      </c>
      <c r="B20" s="50" t="s">
        <v>123</v>
      </c>
      <c r="C20" s="51" t="s">
        <v>123</v>
      </c>
      <c r="D20" s="52" t="s">
        <v>123</v>
      </c>
      <c r="E20" s="2"/>
      <c r="F20" s="2"/>
    </row>
    <row r="21" spans="1:6" x14ac:dyDescent="0.2">
      <c r="A21" s="48" t="s">
        <v>123</v>
      </c>
      <c r="B21" s="5" t="s">
        <v>54</v>
      </c>
      <c r="C21" s="53" t="s">
        <v>123</v>
      </c>
      <c r="D21" s="40">
        <v>0</v>
      </c>
      <c r="E21" s="2"/>
      <c r="F21" s="2"/>
    </row>
    <row r="22" spans="1:6" x14ac:dyDescent="0.2">
      <c r="A22" s="48" t="s">
        <v>123</v>
      </c>
      <c r="B22" s="50" t="s">
        <v>123</v>
      </c>
      <c r="C22" s="51" t="s">
        <v>123</v>
      </c>
      <c r="D22" s="52" t="s">
        <v>123</v>
      </c>
      <c r="E22" s="2"/>
      <c r="F22" s="2"/>
    </row>
    <row r="23" spans="1:6" x14ac:dyDescent="0.2">
      <c r="A23" s="48" t="s">
        <v>123</v>
      </c>
      <c r="B23" s="5" t="s">
        <v>55</v>
      </c>
      <c r="C23" s="53" t="s">
        <v>123</v>
      </c>
      <c r="D23" s="41">
        <f>D21+D19+D17+D13+D9+D5</f>
        <v>49.610806025969424</v>
      </c>
      <c r="E23" s="2"/>
      <c r="F23" s="2"/>
    </row>
    <row r="24" spans="1:6" x14ac:dyDescent="0.2">
      <c r="A24" s="48" t="s">
        <v>123</v>
      </c>
      <c r="B24" s="50" t="s">
        <v>123</v>
      </c>
      <c r="C24" s="51" t="s">
        <v>123</v>
      </c>
      <c r="D24" s="52" t="s">
        <v>123</v>
      </c>
      <c r="E24" s="2"/>
      <c r="F24" s="2"/>
    </row>
    <row r="25" spans="1:6" x14ac:dyDescent="0.2">
      <c r="A25" s="48" t="s">
        <v>123</v>
      </c>
      <c r="B25" s="5" t="s">
        <v>56</v>
      </c>
      <c r="C25" s="53" t="s">
        <v>123</v>
      </c>
      <c r="D25" s="39">
        <f>(D26+D27)/2</f>
        <v>110174</v>
      </c>
      <c r="E25" s="2"/>
      <c r="F25" s="2"/>
    </row>
    <row r="26" spans="1:6" x14ac:dyDescent="0.2">
      <c r="A26" s="48" t="s">
        <v>123</v>
      </c>
      <c r="B26" s="49" t="s">
        <v>123</v>
      </c>
      <c r="C26" s="6" t="s">
        <v>57</v>
      </c>
      <c r="D26" s="37">
        <v>112830</v>
      </c>
      <c r="E26" s="2"/>
      <c r="F26" s="2"/>
    </row>
    <row r="27" spans="1:6" x14ac:dyDescent="0.2">
      <c r="A27" s="48" t="s">
        <v>123</v>
      </c>
      <c r="B27" s="49" t="s">
        <v>123</v>
      </c>
      <c r="C27" s="6" t="s">
        <v>58</v>
      </c>
      <c r="D27" s="37">
        <v>107518</v>
      </c>
      <c r="E27" s="2"/>
      <c r="F27" s="2"/>
    </row>
    <row r="28" spans="1:6" x14ac:dyDescent="0.2">
      <c r="A28" s="48" t="s">
        <v>123</v>
      </c>
      <c r="B28" s="50" t="s">
        <v>123</v>
      </c>
      <c r="C28" s="51" t="s">
        <v>123</v>
      </c>
      <c r="D28" s="52" t="s">
        <v>123</v>
      </c>
      <c r="E28" s="2"/>
      <c r="F28" s="2"/>
    </row>
    <row r="29" spans="1:6" x14ac:dyDescent="0.2">
      <c r="A29" s="48" t="s">
        <v>123</v>
      </c>
      <c r="B29" s="5" t="s">
        <v>59</v>
      </c>
      <c r="C29" s="53" t="s">
        <v>123</v>
      </c>
      <c r="D29" s="42">
        <f>D23/D25</f>
        <v>4.5029504262320897E-4</v>
      </c>
      <c r="E29" s="2"/>
      <c r="F29" s="2"/>
    </row>
    <row r="30" spans="1:6" x14ac:dyDescent="0.2">
      <c r="A30" s="48" t="s">
        <v>123</v>
      </c>
      <c r="B30" s="50" t="s">
        <v>123</v>
      </c>
      <c r="C30" s="51" t="s">
        <v>123</v>
      </c>
      <c r="D30" s="52" t="s">
        <v>123</v>
      </c>
      <c r="E30" s="2"/>
      <c r="F30" s="2"/>
    </row>
    <row r="31" spans="1:6" x14ac:dyDescent="0.2">
      <c r="A31" s="48" t="s">
        <v>123</v>
      </c>
      <c r="B31" s="3" t="s">
        <v>60</v>
      </c>
      <c r="C31" s="51" t="s">
        <v>123</v>
      </c>
      <c r="D31" s="52" t="s">
        <v>123</v>
      </c>
      <c r="E31" s="2"/>
      <c r="F31" s="2"/>
    </row>
    <row r="32" spans="1:6" x14ac:dyDescent="0.2">
      <c r="A32" s="48" t="s">
        <v>123</v>
      </c>
      <c r="B32" s="5" t="s">
        <v>61</v>
      </c>
      <c r="C32" s="53" t="s">
        <v>123</v>
      </c>
      <c r="D32" s="37">
        <v>0</v>
      </c>
      <c r="E32" s="2"/>
      <c r="F32" s="2"/>
    </row>
    <row r="33" spans="1:8" x14ac:dyDescent="0.2">
      <c r="A33" s="48" t="s">
        <v>123</v>
      </c>
      <c r="B33" s="50" t="s">
        <v>123</v>
      </c>
      <c r="C33" s="51" t="s">
        <v>123</v>
      </c>
      <c r="D33" s="52" t="s">
        <v>123</v>
      </c>
      <c r="E33" s="2"/>
      <c r="F33" s="2"/>
    </row>
    <row r="34" spans="1:8" x14ac:dyDescent="0.2">
      <c r="A34" s="48" t="s">
        <v>123</v>
      </c>
      <c r="B34" s="5" t="s">
        <v>62</v>
      </c>
      <c r="C34" s="53" t="s">
        <v>123</v>
      </c>
      <c r="D34" s="38">
        <f>SUM(D35:D43)</f>
        <v>26.738261841956245</v>
      </c>
      <c r="E34" s="2"/>
      <c r="F34" s="2"/>
    </row>
    <row r="35" spans="1:8" x14ac:dyDescent="0.2">
      <c r="A35" s="48" t="s">
        <v>123</v>
      </c>
      <c r="B35" s="49" t="s">
        <v>123</v>
      </c>
      <c r="C35" s="6" t="s">
        <v>63</v>
      </c>
      <c r="D35" s="37">
        <v>7.7449393475799988E-2</v>
      </c>
      <c r="E35" s="2"/>
      <c r="F35" s="2"/>
    </row>
    <row r="36" spans="1:8" x14ac:dyDescent="0.2">
      <c r="A36" s="48" t="s">
        <v>123</v>
      </c>
      <c r="B36" s="49" t="s">
        <v>123</v>
      </c>
      <c r="C36" s="6" t="s">
        <v>64</v>
      </c>
      <c r="D36" s="37">
        <v>5.7598601395609995E-2</v>
      </c>
      <c r="E36" s="2"/>
      <c r="F36" s="2"/>
    </row>
    <row r="37" spans="1:8" x14ac:dyDescent="0.2">
      <c r="A37" s="48" t="s">
        <v>123</v>
      </c>
      <c r="B37" s="49" t="s">
        <v>123</v>
      </c>
      <c r="C37" s="6" t="s">
        <v>65</v>
      </c>
      <c r="D37" s="37">
        <v>0</v>
      </c>
      <c r="E37" s="2"/>
      <c r="F37" s="2"/>
    </row>
    <row r="38" spans="1:8" x14ac:dyDescent="0.2">
      <c r="A38" s="48" t="s">
        <v>123</v>
      </c>
      <c r="B38" s="49" t="s">
        <v>123</v>
      </c>
      <c r="C38" s="6" t="s">
        <v>66</v>
      </c>
      <c r="D38" s="37">
        <v>0</v>
      </c>
      <c r="E38" s="2"/>
      <c r="F38" s="2"/>
    </row>
    <row r="39" spans="1:8" x14ac:dyDescent="0.2">
      <c r="A39" s="48" t="s">
        <v>123</v>
      </c>
      <c r="B39" s="49" t="s">
        <v>123</v>
      </c>
      <c r="C39" s="6" t="s">
        <v>67</v>
      </c>
      <c r="D39" s="37">
        <v>1.8589</v>
      </c>
      <c r="E39" s="2"/>
      <c r="F39" s="2"/>
      <c r="G39" s="1"/>
      <c r="H39" s="1"/>
    </row>
    <row r="40" spans="1:8" x14ac:dyDescent="0.2">
      <c r="A40" s="48" t="s">
        <v>123</v>
      </c>
      <c r="B40" s="49" t="s">
        <v>123</v>
      </c>
      <c r="C40" s="6" t="s">
        <v>68</v>
      </c>
      <c r="D40" s="37">
        <v>18.016981621265355</v>
      </c>
      <c r="E40" s="2"/>
      <c r="F40" s="2"/>
      <c r="G40" s="1"/>
      <c r="H40" s="1"/>
    </row>
    <row r="41" spans="1:8" x14ac:dyDescent="0.2">
      <c r="A41" s="48" t="s">
        <v>123</v>
      </c>
      <c r="B41" s="49" t="s">
        <v>123</v>
      </c>
      <c r="C41" s="6" t="s">
        <v>69</v>
      </c>
      <c r="D41" s="37">
        <v>0</v>
      </c>
      <c r="E41" s="2"/>
      <c r="F41" s="2"/>
    </row>
    <row r="42" spans="1:8" x14ac:dyDescent="0.2">
      <c r="A42" s="48" t="s">
        <v>123</v>
      </c>
      <c r="B42" s="49" t="s">
        <v>123</v>
      </c>
      <c r="C42" s="6" t="s">
        <v>70</v>
      </c>
      <c r="D42" s="37">
        <v>6.7273322258194801</v>
      </c>
      <c r="E42" s="2"/>
      <c r="F42" s="2"/>
    </row>
    <row r="43" spans="1:8" x14ac:dyDescent="0.2">
      <c r="A43" s="48" t="s">
        <v>123</v>
      </c>
      <c r="B43" s="49" t="s">
        <v>123</v>
      </c>
      <c r="C43" s="6" t="s">
        <v>71</v>
      </c>
      <c r="D43" s="37">
        <v>0</v>
      </c>
      <c r="E43" s="2"/>
      <c r="F43" s="2"/>
    </row>
    <row r="44" spans="1:8" x14ac:dyDescent="0.2">
      <c r="A44" s="48" t="s">
        <v>123</v>
      </c>
      <c r="B44" s="50" t="s">
        <v>123</v>
      </c>
      <c r="C44" s="51" t="s">
        <v>123</v>
      </c>
      <c r="D44" s="52" t="s">
        <v>123</v>
      </c>
      <c r="E44" s="2"/>
      <c r="F44" s="2"/>
    </row>
    <row r="45" spans="1:8" x14ac:dyDescent="0.2">
      <c r="A45" s="48" t="s">
        <v>123</v>
      </c>
      <c r="B45" s="5" t="s">
        <v>72</v>
      </c>
      <c r="C45" s="53" t="s">
        <v>123</v>
      </c>
      <c r="D45" s="42">
        <f>D34/D27</f>
        <v>2.486863766249023E-4</v>
      </c>
      <c r="E45" s="2"/>
      <c r="F45" s="2"/>
    </row>
    <row r="46" spans="1:8" x14ac:dyDescent="0.2">
      <c r="A46" s="48" t="s">
        <v>123</v>
      </c>
      <c r="B46" s="50" t="s">
        <v>123</v>
      </c>
      <c r="C46" s="51" t="s">
        <v>123</v>
      </c>
      <c r="D46" s="52" t="s">
        <v>123</v>
      </c>
      <c r="E46" s="2"/>
      <c r="F46" s="8"/>
    </row>
    <row r="47" spans="1:8" x14ac:dyDescent="0.2">
      <c r="A47" s="48" t="s">
        <v>123</v>
      </c>
      <c r="B47" s="5" t="s">
        <v>73</v>
      </c>
      <c r="C47" s="53" t="s">
        <v>123</v>
      </c>
      <c r="D47" s="42">
        <v>1.5E-3</v>
      </c>
      <c r="E47" s="2"/>
      <c r="F47" s="9"/>
    </row>
    <row r="48" spans="1:8" x14ac:dyDescent="0.2">
      <c r="A48" s="48" t="s">
        <v>123</v>
      </c>
      <c r="B48" s="50" t="s">
        <v>123</v>
      </c>
      <c r="C48" s="51" t="s">
        <v>123</v>
      </c>
      <c r="D48" s="52" t="s">
        <v>123</v>
      </c>
      <c r="E48" s="2"/>
      <c r="F48" s="2"/>
    </row>
    <row r="49" spans="1:6" x14ac:dyDescent="0.2">
      <c r="A49" s="48" t="s">
        <v>123</v>
      </c>
      <c r="B49" s="5" t="s">
        <v>74</v>
      </c>
      <c r="C49" s="53" t="s">
        <v>123</v>
      </c>
      <c r="D49" s="43">
        <f>D47-D45</f>
        <v>1.2513136233750976E-3</v>
      </c>
      <c r="E49" s="2"/>
      <c r="F49" s="2"/>
    </row>
    <row r="50" spans="1:6" x14ac:dyDescent="0.2">
      <c r="A50" s="48" t="s">
        <v>123</v>
      </c>
      <c r="B50" s="50" t="s">
        <v>123</v>
      </c>
      <c r="C50" s="51" t="s">
        <v>123</v>
      </c>
      <c r="D50" s="52" t="s">
        <v>123</v>
      </c>
      <c r="E50" s="2"/>
      <c r="F50" s="2"/>
    </row>
    <row r="51" spans="1:6" x14ac:dyDescent="0.2">
      <c r="A51" s="48" t="s">
        <v>123</v>
      </c>
      <c r="B51" s="5" t="s">
        <v>75</v>
      </c>
      <c r="C51" s="6" t="s">
        <v>76</v>
      </c>
      <c r="D51" s="37">
        <v>0</v>
      </c>
      <c r="E51" s="2"/>
      <c r="F51" s="2"/>
    </row>
    <row r="52" spans="1:6" x14ac:dyDescent="0.2">
      <c r="A52" s="48" t="s">
        <v>123</v>
      </c>
      <c r="B52" s="49" t="s">
        <v>123</v>
      </c>
      <c r="C52" s="6" t="s">
        <v>77</v>
      </c>
      <c r="D52" s="42">
        <f>(D34-D51)/D27</f>
        <v>2.486863766249023E-4</v>
      </c>
      <c r="E52" s="2"/>
      <c r="F52" s="2"/>
    </row>
    <row r="53" spans="1:6" x14ac:dyDescent="0.2">
      <c r="A53" s="48" t="s">
        <v>123</v>
      </c>
      <c r="B53" s="50" t="s">
        <v>123</v>
      </c>
      <c r="C53" s="51" t="s">
        <v>123</v>
      </c>
      <c r="D53" s="52" t="s">
        <v>123</v>
      </c>
      <c r="E53" s="2"/>
      <c r="F53" s="2"/>
    </row>
    <row r="54" spans="1:6" x14ac:dyDescent="0.2">
      <c r="A54" s="48" t="s">
        <v>123</v>
      </c>
      <c r="B54" s="3" t="s">
        <v>78</v>
      </c>
      <c r="C54" s="51" t="s">
        <v>123</v>
      </c>
      <c r="D54" s="52" t="s">
        <v>123</v>
      </c>
      <c r="E54" s="2"/>
      <c r="F54" s="2"/>
    </row>
    <row r="55" spans="1:6" x14ac:dyDescent="0.2">
      <c r="A55" s="48" t="s">
        <v>123</v>
      </c>
      <c r="B55" s="50" t="s">
        <v>123</v>
      </c>
      <c r="C55" s="51" t="s">
        <v>123</v>
      </c>
      <c r="D55" s="52" t="s">
        <v>123</v>
      </c>
      <c r="E55" s="2"/>
      <c r="F55" s="2"/>
    </row>
    <row r="56" spans="1:6" x14ac:dyDescent="0.2">
      <c r="A56" s="48" t="s">
        <v>123</v>
      </c>
      <c r="B56" s="5" t="s">
        <v>79</v>
      </c>
      <c r="C56" s="53" t="s">
        <v>123</v>
      </c>
      <c r="D56" s="44">
        <f>D23+D34-D51</f>
        <v>76.349067867925669</v>
      </c>
      <c r="E56" s="2"/>
      <c r="F56" s="2"/>
    </row>
    <row r="57" spans="1:6" x14ac:dyDescent="0.2">
      <c r="A57" s="48" t="s">
        <v>123</v>
      </c>
      <c r="B57" s="50" t="s">
        <v>123</v>
      </c>
      <c r="C57" s="51" t="s">
        <v>123</v>
      </c>
      <c r="D57" s="52" t="s">
        <v>123</v>
      </c>
      <c r="E57" s="2"/>
      <c r="F57" s="2"/>
    </row>
    <row r="58" spans="1:6" x14ac:dyDescent="0.2">
      <c r="A58" s="48" t="s">
        <v>123</v>
      </c>
      <c r="B58" s="5" t="s">
        <v>80</v>
      </c>
      <c r="C58" s="53" t="s">
        <v>123</v>
      </c>
      <c r="D58" s="42">
        <f>D56/D25</f>
        <v>6.9298625690204286E-4</v>
      </c>
      <c r="E58" s="2"/>
      <c r="F58" s="2"/>
    </row>
    <row r="59" spans="1:6" x14ac:dyDescent="0.2">
      <c r="A59" s="48" t="s">
        <v>123</v>
      </c>
      <c r="B59" s="50" t="s">
        <v>123</v>
      </c>
      <c r="C59" s="51" t="s">
        <v>123</v>
      </c>
      <c r="D59" s="52" t="s">
        <v>123</v>
      </c>
      <c r="E59" s="2"/>
      <c r="F59" s="2"/>
    </row>
    <row r="60" spans="1:6" x14ac:dyDescent="0.2">
      <c r="A60" s="48" t="s">
        <v>123</v>
      </c>
      <c r="B60" s="3" t="s">
        <v>81</v>
      </c>
      <c r="C60" s="51" t="s">
        <v>123</v>
      </c>
      <c r="D60" s="52" t="s">
        <v>123</v>
      </c>
      <c r="E60" s="2"/>
      <c r="F60" s="2"/>
    </row>
    <row r="61" spans="1:6" x14ac:dyDescent="0.2">
      <c r="A61" s="48" t="s">
        <v>123</v>
      </c>
      <c r="B61" s="5" t="s">
        <v>82</v>
      </c>
      <c r="C61" s="53" t="s">
        <v>123</v>
      </c>
      <c r="D61" s="42">
        <v>1E-3</v>
      </c>
      <c r="E61" s="2"/>
      <c r="F61" s="2"/>
    </row>
    <row r="62" spans="1:6" ht="15" thickBot="1" x14ac:dyDescent="0.25">
      <c r="A62" s="48" t="s">
        <v>123</v>
      </c>
      <c r="B62" s="7" t="s">
        <v>83</v>
      </c>
      <c r="C62" s="54" t="s">
        <v>123</v>
      </c>
      <c r="D62" s="45">
        <f>D61+D29</f>
        <v>1.4502950426232091E-3</v>
      </c>
      <c r="E62" s="2"/>
      <c r="F62" s="2"/>
    </row>
    <row r="63" spans="1:6" hidden="1" x14ac:dyDescent="0.2">
      <c r="D63" s="2"/>
    </row>
    <row r="64" spans="1:6" hidden="1" x14ac:dyDescent="0.2">
      <c r="D64" s="2"/>
    </row>
    <row r="65" spans="4:4" hidden="1" x14ac:dyDescent="0.2">
      <c r="D65" s="2"/>
    </row>
    <row r="66" spans="4:4" hidden="1" x14ac:dyDescent="0.2">
      <c r="D66" s="2"/>
    </row>
    <row r="67" spans="4:4" hidden="1" x14ac:dyDescent="0.2">
      <c r="D67" s="2"/>
    </row>
    <row r="68" spans="4:4" hidden="1" x14ac:dyDescent="0.2">
      <c r="D68" s="2"/>
    </row>
    <row r="69" spans="4:4" hidden="1" x14ac:dyDescent="0.2">
      <c r="D69" s="2"/>
    </row>
    <row r="70" spans="4:4" hidden="1" x14ac:dyDescent="0.2">
      <c r="D70" s="2"/>
    </row>
    <row r="71" spans="4:4" hidden="1" x14ac:dyDescent="0.2">
      <c r="D71" s="2"/>
    </row>
    <row r="72" spans="4:4" hidden="1" x14ac:dyDescent="0.2">
      <c r="D72" s="2"/>
    </row>
    <row r="73" spans="4:4" hidden="1" x14ac:dyDescent="0.2">
      <c r="D73" s="2"/>
    </row>
    <row r="74" spans="4:4" hidden="1" x14ac:dyDescent="0.2">
      <c r="D74" s="2"/>
    </row>
    <row r="75" spans="4:4" hidden="1" x14ac:dyDescent="0.2">
      <c r="D75" s="2"/>
    </row>
    <row r="76" spans="4:4" hidden="1" x14ac:dyDescent="0.2">
      <c r="D76" s="2"/>
    </row>
    <row r="77" spans="4:4" hidden="1" x14ac:dyDescent="0.2">
      <c r="D77" s="2"/>
    </row>
    <row r="78" spans="4:4" hidden="1" x14ac:dyDescent="0.2">
      <c r="D78" s="2"/>
    </row>
    <row r="79" spans="4:4" hidden="1" x14ac:dyDescent="0.2">
      <c r="D79" s="2"/>
    </row>
    <row r="80" spans="4:4" hidden="1" x14ac:dyDescent="0.2">
      <c r="D80" s="2"/>
    </row>
    <row r="81" spans="4:4" hidden="1" x14ac:dyDescent="0.2">
      <c r="D81" s="2"/>
    </row>
    <row r="82" spans="4:4" hidden="1" x14ac:dyDescent="0.2">
      <c r="D82" s="2"/>
    </row>
    <row r="83" spans="4:4" hidden="1" x14ac:dyDescent="0.2">
      <c r="D83" s="2"/>
    </row>
    <row r="84" spans="4:4" hidden="1" x14ac:dyDescent="0.2">
      <c r="D84" s="2"/>
    </row>
    <row r="85" spans="4:4" hidden="1" x14ac:dyDescent="0.2">
      <c r="D85" s="2"/>
    </row>
    <row r="86" spans="4:4" hidden="1" x14ac:dyDescent="0.2">
      <c r="D86" s="2"/>
    </row>
    <row r="87" spans="4:4" hidden="1" x14ac:dyDescent="0.2">
      <c r="D87" s="2"/>
    </row>
    <row r="88" spans="4:4" hidden="1" x14ac:dyDescent="0.2">
      <c r="D88" s="2"/>
    </row>
    <row r="89" spans="4:4" hidden="1" x14ac:dyDescent="0.2">
      <c r="D89" s="2"/>
    </row>
    <row r="90" spans="4:4" hidden="1" x14ac:dyDescent="0.2">
      <c r="D90" s="2"/>
    </row>
    <row r="91" spans="4:4" hidden="1" x14ac:dyDescent="0.2">
      <c r="D91" s="2"/>
    </row>
    <row r="92" spans="4:4" hidden="1" x14ac:dyDescent="0.2">
      <c r="D92" s="2"/>
    </row>
    <row r="93" spans="4:4" hidden="1" x14ac:dyDescent="0.2">
      <c r="D93" s="2"/>
    </row>
    <row r="94" spans="4:4" hidden="1" x14ac:dyDescent="0.2">
      <c r="D94" s="2"/>
    </row>
    <row r="95" spans="4:4" hidden="1" x14ac:dyDescent="0.2">
      <c r="D95" s="2"/>
    </row>
    <row r="96" spans="4:4" hidden="1" x14ac:dyDescent="0.2">
      <c r="D96" s="2"/>
    </row>
    <row r="97" spans="4:4" hidden="1" x14ac:dyDescent="0.2">
      <c r="D97" s="2"/>
    </row>
    <row r="98" spans="4:4" hidden="1" x14ac:dyDescent="0.2">
      <c r="D98" s="2"/>
    </row>
    <row r="99" spans="4:4" hidden="1" x14ac:dyDescent="0.2">
      <c r="D99" s="2"/>
    </row>
    <row r="100" spans="4:4" hidden="1" x14ac:dyDescent="0.2">
      <c r="D100" s="2"/>
    </row>
    <row r="101" spans="4:4" hidden="1" x14ac:dyDescent="0.2">
      <c r="D101" s="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72"/>
  <sheetViews>
    <sheetView rightToLeft="1" workbookViewId="0">
      <selection activeCell="B66" sqref="B66"/>
    </sheetView>
  </sheetViews>
  <sheetFormatPr defaultColWidth="0" defaultRowHeight="14.25" zeroHeight="1" x14ac:dyDescent="0.2"/>
  <cols>
    <col min="1" max="1" width="8.5" customWidth="1"/>
    <col min="2" max="2" width="55.625" style="10" bestFit="1" customWidth="1"/>
    <col min="3" max="3" width="8.375" style="10" bestFit="1" customWidth="1"/>
    <col min="4" max="4" width="8.875" bestFit="1" customWidth="1"/>
    <col min="5" max="5" width="9" hidden="1"/>
    <col min="6" max="6" width="11.25" hidden="1"/>
    <col min="53" max="16384" width="9" hidden="1"/>
  </cols>
  <sheetData>
    <row r="1" spans="1:4" ht="15" x14ac:dyDescent="0.25">
      <c r="B1" s="24" t="s">
        <v>117</v>
      </c>
      <c r="C1" s="24"/>
    </row>
    <row r="2" spans="1:4" x14ac:dyDescent="0.2">
      <c r="B2" s="31" t="s">
        <v>120</v>
      </c>
      <c r="C2" s="32"/>
      <c r="D2" s="26">
        <v>45291</v>
      </c>
    </row>
    <row r="3" spans="1:4" ht="15.75" x14ac:dyDescent="0.25">
      <c r="B3" s="27" t="s">
        <v>119</v>
      </c>
      <c r="C3"/>
    </row>
    <row r="4" spans="1:4" ht="15" x14ac:dyDescent="0.25">
      <c r="B4" s="11"/>
      <c r="C4" s="12"/>
      <c r="D4" s="29" t="s">
        <v>42</v>
      </c>
    </row>
    <row r="5" spans="1:4" ht="15" x14ac:dyDescent="0.25">
      <c r="A5" s="55"/>
      <c r="B5" s="56" t="s">
        <v>84</v>
      </c>
      <c r="C5" s="57"/>
      <c r="D5" s="13"/>
    </row>
    <row r="6" spans="1:4" ht="15" x14ac:dyDescent="0.25">
      <c r="A6" s="63" t="s">
        <v>123</v>
      </c>
      <c r="B6" s="56" t="s">
        <v>5</v>
      </c>
      <c r="C6" s="64" t="s">
        <v>124</v>
      </c>
      <c r="D6" s="65" t="s">
        <v>125</v>
      </c>
    </row>
    <row r="7" spans="1:4" x14ac:dyDescent="0.2">
      <c r="A7" s="66" t="s">
        <v>123</v>
      </c>
      <c r="B7" s="14">
        <v>1</v>
      </c>
      <c r="C7" s="15" t="s">
        <v>21</v>
      </c>
      <c r="D7" s="58">
        <v>0</v>
      </c>
    </row>
    <row r="8" spans="1:4" x14ac:dyDescent="0.2">
      <c r="A8" s="66" t="s">
        <v>123</v>
      </c>
      <c r="B8" s="14">
        <v>2</v>
      </c>
      <c r="C8" s="15" t="s">
        <v>21</v>
      </c>
      <c r="D8" s="58">
        <v>0</v>
      </c>
    </row>
    <row r="9" spans="1:4" x14ac:dyDescent="0.2">
      <c r="A9" s="66" t="s">
        <v>123</v>
      </c>
      <c r="B9" s="14">
        <v>3</v>
      </c>
      <c r="C9" s="15" t="s">
        <v>21</v>
      </c>
      <c r="D9" s="58">
        <v>0</v>
      </c>
    </row>
    <row r="10" spans="1:4" ht="15" x14ac:dyDescent="0.25">
      <c r="A10" s="66" t="s">
        <v>123</v>
      </c>
      <c r="B10" s="11" t="s">
        <v>6</v>
      </c>
      <c r="C10" s="67" t="s">
        <v>123</v>
      </c>
      <c r="D10" s="65" t="s">
        <v>123</v>
      </c>
    </row>
    <row r="11" spans="1:4" x14ac:dyDescent="0.2">
      <c r="A11" s="66" t="s">
        <v>123</v>
      </c>
      <c r="B11" s="14">
        <v>1</v>
      </c>
      <c r="C11" s="15" t="s">
        <v>27</v>
      </c>
      <c r="D11" s="58">
        <v>2.8323127829241197</v>
      </c>
    </row>
    <row r="12" spans="1:4" x14ac:dyDescent="0.2">
      <c r="A12" s="66" t="s">
        <v>123</v>
      </c>
      <c r="B12" s="14">
        <v>2</v>
      </c>
      <c r="C12" s="15" t="s">
        <v>7</v>
      </c>
      <c r="D12" s="58">
        <v>23.074769891531464</v>
      </c>
    </row>
    <row r="13" spans="1:4" x14ac:dyDescent="0.2">
      <c r="A13" s="66" t="s">
        <v>123</v>
      </c>
      <c r="B13" s="14">
        <v>3</v>
      </c>
      <c r="C13" s="15" t="s">
        <v>21</v>
      </c>
      <c r="D13" s="58">
        <v>0</v>
      </c>
    </row>
    <row r="14" spans="1:4" x14ac:dyDescent="0.2">
      <c r="A14" s="66" t="s">
        <v>123</v>
      </c>
      <c r="B14" s="14">
        <v>4</v>
      </c>
      <c r="C14" s="15" t="s">
        <v>21</v>
      </c>
      <c r="D14" s="58">
        <v>0</v>
      </c>
    </row>
    <row r="15" spans="1:4" x14ac:dyDescent="0.2">
      <c r="A15" s="66" t="s">
        <v>123</v>
      </c>
      <c r="B15" s="14">
        <v>5</v>
      </c>
      <c r="C15" s="15" t="s">
        <v>21</v>
      </c>
      <c r="D15" s="58">
        <v>0</v>
      </c>
    </row>
    <row r="16" spans="1:4" x14ac:dyDescent="0.2">
      <c r="A16" s="66" t="s">
        <v>123</v>
      </c>
      <c r="B16" s="14">
        <v>6</v>
      </c>
      <c r="C16" s="15" t="s">
        <v>21</v>
      </c>
      <c r="D16" s="58">
        <v>0</v>
      </c>
    </row>
    <row r="17" spans="1:6" x14ac:dyDescent="0.2">
      <c r="A17" s="66" t="s">
        <v>123</v>
      </c>
      <c r="B17" s="14">
        <v>7</v>
      </c>
      <c r="C17" s="15" t="s">
        <v>21</v>
      </c>
      <c r="D17" s="58">
        <v>0</v>
      </c>
    </row>
    <row r="18" spans="1:6" x14ac:dyDescent="0.2">
      <c r="A18" s="66" t="s">
        <v>123</v>
      </c>
      <c r="B18" s="14">
        <v>8</v>
      </c>
      <c r="C18" s="15" t="s">
        <v>21</v>
      </c>
      <c r="D18" s="58">
        <v>0</v>
      </c>
    </row>
    <row r="19" spans="1:6" ht="15" x14ac:dyDescent="0.25">
      <c r="A19" s="66" t="s">
        <v>123</v>
      </c>
      <c r="B19" s="17" t="s">
        <v>8</v>
      </c>
      <c r="C19" s="68" t="s">
        <v>123</v>
      </c>
      <c r="D19" s="59">
        <f>SUM(D7:D18)</f>
        <v>25.907082674455584</v>
      </c>
      <c r="F19" s="18" t="s">
        <v>21</v>
      </c>
    </row>
    <row r="20" spans="1:6" x14ac:dyDescent="0.2">
      <c r="A20" s="66" t="s">
        <v>123</v>
      </c>
      <c r="B20" s="69" t="s">
        <v>123</v>
      </c>
      <c r="C20" s="67" t="s">
        <v>123</v>
      </c>
      <c r="D20" s="65" t="s">
        <v>123</v>
      </c>
    </row>
    <row r="21" spans="1:6" ht="15" x14ac:dyDescent="0.25">
      <c r="A21" s="66" t="s">
        <v>123</v>
      </c>
      <c r="B21" s="11" t="s">
        <v>9</v>
      </c>
      <c r="C21" s="67" t="s">
        <v>123</v>
      </c>
      <c r="D21" s="65" t="s">
        <v>123</v>
      </c>
    </row>
    <row r="22" spans="1:6" ht="15" x14ac:dyDescent="0.25">
      <c r="A22" s="66" t="s">
        <v>123</v>
      </c>
      <c r="B22" s="11" t="s">
        <v>5</v>
      </c>
      <c r="C22" s="67" t="s">
        <v>123</v>
      </c>
      <c r="D22" s="65" t="s">
        <v>123</v>
      </c>
    </row>
    <row r="23" spans="1:6" x14ac:dyDescent="0.2">
      <c r="A23" s="66" t="s">
        <v>123</v>
      </c>
      <c r="B23" s="14">
        <v>1</v>
      </c>
      <c r="C23" s="15" t="s">
        <v>21</v>
      </c>
      <c r="D23" s="58">
        <v>0</v>
      </c>
    </row>
    <row r="24" spans="1:6" x14ac:dyDescent="0.2">
      <c r="A24" s="66" t="s">
        <v>123</v>
      </c>
      <c r="B24" s="14">
        <v>2</v>
      </c>
      <c r="C24" s="15" t="s">
        <v>21</v>
      </c>
      <c r="D24" s="58">
        <v>0</v>
      </c>
    </row>
    <row r="25" spans="1:6" x14ac:dyDescent="0.2">
      <c r="A25" s="66" t="s">
        <v>123</v>
      </c>
      <c r="B25" s="14">
        <v>3</v>
      </c>
      <c r="C25" s="15" t="s">
        <v>21</v>
      </c>
      <c r="D25" s="58">
        <v>0</v>
      </c>
    </row>
    <row r="26" spans="1:6" ht="15" x14ac:dyDescent="0.25">
      <c r="A26" s="66" t="s">
        <v>123</v>
      </c>
      <c r="B26" s="11" t="s">
        <v>6</v>
      </c>
      <c r="C26" s="67" t="s">
        <v>123</v>
      </c>
      <c r="D26" s="65" t="s">
        <v>123</v>
      </c>
    </row>
    <row r="27" spans="1:6" x14ac:dyDescent="0.2">
      <c r="A27" s="66" t="s">
        <v>123</v>
      </c>
      <c r="B27" s="14">
        <v>1</v>
      </c>
      <c r="C27" s="15" t="s">
        <v>30</v>
      </c>
      <c r="D27" s="58">
        <v>0.42118961452226006</v>
      </c>
    </row>
    <row r="28" spans="1:6" x14ac:dyDescent="0.2">
      <c r="A28" s="66" t="s">
        <v>123</v>
      </c>
      <c r="B28" s="14">
        <v>2</v>
      </c>
      <c r="C28" s="15" t="s">
        <v>29</v>
      </c>
      <c r="D28" s="58">
        <v>0.19980848721576838</v>
      </c>
    </row>
    <row r="29" spans="1:6" x14ac:dyDescent="0.2">
      <c r="A29" s="66" t="s">
        <v>123</v>
      </c>
      <c r="B29" s="14">
        <v>3</v>
      </c>
      <c r="C29" s="15" t="s">
        <v>31</v>
      </c>
      <c r="D29" s="58">
        <v>5.1842816791510531E-2</v>
      </c>
    </row>
    <row r="30" spans="1:6" x14ac:dyDescent="0.2">
      <c r="A30" s="66" t="s">
        <v>123</v>
      </c>
      <c r="B30" s="14">
        <v>4</v>
      </c>
      <c r="C30" s="15" t="s">
        <v>7</v>
      </c>
      <c r="D30" s="58">
        <v>0.4067501434533517</v>
      </c>
    </row>
    <row r="31" spans="1:6" x14ac:dyDescent="0.2">
      <c r="A31" s="66" t="s">
        <v>123</v>
      </c>
      <c r="B31" s="14">
        <v>5</v>
      </c>
      <c r="C31" s="15" t="s">
        <v>21</v>
      </c>
      <c r="D31" s="58">
        <v>0</v>
      </c>
    </row>
    <row r="32" spans="1:6" x14ac:dyDescent="0.2">
      <c r="A32" s="66" t="s">
        <v>123</v>
      </c>
      <c r="B32" s="14">
        <v>6</v>
      </c>
      <c r="C32" s="15" t="s">
        <v>21</v>
      </c>
      <c r="D32" s="58">
        <v>0</v>
      </c>
    </row>
    <row r="33" spans="1:6" x14ac:dyDescent="0.2">
      <c r="A33" s="66" t="s">
        <v>123</v>
      </c>
      <c r="B33" s="14">
        <v>7</v>
      </c>
      <c r="C33" s="15" t="s">
        <v>21</v>
      </c>
      <c r="D33" s="58">
        <v>0</v>
      </c>
    </row>
    <row r="34" spans="1:6" x14ac:dyDescent="0.2">
      <c r="A34" s="66" t="s">
        <v>123</v>
      </c>
      <c r="B34" s="14">
        <v>8</v>
      </c>
      <c r="C34" s="15" t="s">
        <v>21</v>
      </c>
      <c r="D34" s="58">
        <v>0</v>
      </c>
    </row>
    <row r="35" spans="1:6" ht="15" x14ac:dyDescent="0.25">
      <c r="A35" s="66" t="s">
        <v>123</v>
      </c>
      <c r="B35" s="17" t="s">
        <v>10</v>
      </c>
      <c r="C35" s="68" t="s">
        <v>123</v>
      </c>
      <c r="D35" s="60">
        <f>SUM(D23:D34)</f>
        <v>1.0795910619828906</v>
      </c>
      <c r="F35" s="18" t="s">
        <v>21</v>
      </c>
    </row>
    <row r="36" spans="1:6" x14ac:dyDescent="0.2">
      <c r="A36" s="66" t="s">
        <v>123</v>
      </c>
      <c r="B36" s="69" t="s">
        <v>123</v>
      </c>
      <c r="C36" s="67" t="s">
        <v>123</v>
      </c>
      <c r="D36" s="65" t="s">
        <v>123</v>
      </c>
    </row>
    <row r="37" spans="1:6" ht="15" x14ac:dyDescent="0.25">
      <c r="A37" s="66" t="s">
        <v>123</v>
      </c>
      <c r="B37" s="11" t="s">
        <v>11</v>
      </c>
      <c r="C37" s="67" t="s">
        <v>123</v>
      </c>
      <c r="D37" s="65" t="s">
        <v>123</v>
      </c>
    </row>
    <row r="38" spans="1:6" x14ac:dyDescent="0.2">
      <c r="A38" s="66" t="s">
        <v>123</v>
      </c>
      <c r="B38" s="14">
        <v>1</v>
      </c>
      <c r="C38" s="15" t="s">
        <v>22</v>
      </c>
      <c r="D38" s="58">
        <v>4.7807829653070018E-2</v>
      </c>
    </row>
    <row r="39" spans="1:6" x14ac:dyDescent="0.2">
      <c r="A39" s="66" t="s">
        <v>123</v>
      </c>
      <c r="B39" s="14">
        <v>2</v>
      </c>
      <c r="C39" s="15" t="s">
        <v>23</v>
      </c>
      <c r="D39" s="58">
        <v>4.7299999999999995E-2</v>
      </c>
    </row>
    <row r="40" spans="1:6" x14ac:dyDescent="0.2">
      <c r="A40" s="66" t="s">
        <v>123</v>
      </c>
      <c r="B40" s="14">
        <v>3</v>
      </c>
      <c r="C40" s="15" t="s">
        <v>24</v>
      </c>
      <c r="D40" s="58">
        <v>3.9751053142400008E-3</v>
      </c>
    </row>
    <row r="41" spans="1:6" x14ac:dyDescent="0.2">
      <c r="A41" s="66" t="s">
        <v>123</v>
      </c>
      <c r="B41" s="14">
        <v>4</v>
      </c>
      <c r="C41" s="15" t="s">
        <v>25</v>
      </c>
      <c r="D41" s="58">
        <v>3.6939235864800004E-3</v>
      </c>
    </row>
    <row r="42" spans="1:6" x14ac:dyDescent="0.2">
      <c r="A42" s="66" t="s">
        <v>123</v>
      </c>
      <c r="B42" s="14">
        <v>5</v>
      </c>
      <c r="C42" s="15" t="s">
        <v>32</v>
      </c>
      <c r="D42" s="58">
        <v>2.33039167617E-3</v>
      </c>
    </row>
    <row r="43" spans="1:6" x14ac:dyDescent="0.2">
      <c r="A43" s="66" t="s">
        <v>123</v>
      </c>
      <c r="B43" s="14">
        <v>6</v>
      </c>
      <c r="C43" s="15" t="s">
        <v>7</v>
      </c>
      <c r="D43" s="58">
        <v>1.1708652949381504E-3</v>
      </c>
    </row>
    <row r="44" spans="1:6" x14ac:dyDescent="0.2">
      <c r="A44" s="66" t="s">
        <v>123</v>
      </c>
      <c r="B44" s="14">
        <v>7</v>
      </c>
      <c r="C44" s="15" t="s">
        <v>21</v>
      </c>
      <c r="D44" s="58">
        <v>0</v>
      </c>
    </row>
    <row r="45" spans="1:6" ht="15" x14ac:dyDescent="0.25">
      <c r="A45" s="66" t="s">
        <v>123</v>
      </c>
      <c r="B45" s="17" t="s">
        <v>85</v>
      </c>
      <c r="C45" s="68" t="s">
        <v>123</v>
      </c>
      <c r="D45" s="59">
        <f>SUM(D38:D44)</f>
        <v>0.10627811552489817</v>
      </c>
      <c r="F45" s="18" t="s">
        <v>21</v>
      </c>
    </row>
    <row r="46" spans="1:6" x14ac:dyDescent="0.2">
      <c r="A46" s="66" t="s">
        <v>123</v>
      </c>
      <c r="B46" s="69" t="s">
        <v>123</v>
      </c>
      <c r="C46" s="67" t="s">
        <v>123</v>
      </c>
      <c r="D46" s="65" t="s">
        <v>123</v>
      </c>
    </row>
    <row r="47" spans="1:6" ht="15" x14ac:dyDescent="0.25">
      <c r="A47" s="66" t="s">
        <v>123</v>
      </c>
      <c r="B47" s="11" t="s">
        <v>12</v>
      </c>
      <c r="C47" s="67" t="s">
        <v>123</v>
      </c>
      <c r="D47" s="65" t="s">
        <v>123</v>
      </c>
    </row>
    <row r="48" spans="1:6" x14ac:dyDescent="0.2">
      <c r="A48" s="66" t="s">
        <v>123</v>
      </c>
      <c r="B48" s="14">
        <v>1</v>
      </c>
      <c r="C48" s="15" t="s">
        <v>21</v>
      </c>
      <c r="D48" s="58">
        <v>0</v>
      </c>
    </row>
    <row r="49" spans="1:6" x14ac:dyDescent="0.2">
      <c r="A49" s="66" t="s">
        <v>123</v>
      </c>
      <c r="B49" s="14">
        <v>2</v>
      </c>
      <c r="C49" s="15" t="s">
        <v>21</v>
      </c>
      <c r="D49" s="58">
        <v>0</v>
      </c>
    </row>
    <row r="50" spans="1:6" x14ac:dyDescent="0.2">
      <c r="A50" s="66" t="s">
        <v>123</v>
      </c>
      <c r="B50" s="14">
        <v>3</v>
      </c>
      <c r="C50" s="15" t="s">
        <v>21</v>
      </c>
      <c r="D50" s="58">
        <v>0</v>
      </c>
    </row>
    <row r="51" spans="1:6" x14ac:dyDescent="0.2">
      <c r="A51" s="66" t="s">
        <v>123</v>
      </c>
      <c r="B51" s="14">
        <v>4</v>
      </c>
      <c r="C51" s="15" t="s">
        <v>21</v>
      </c>
      <c r="D51" s="58">
        <v>0</v>
      </c>
    </row>
    <row r="52" spans="1:6" x14ac:dyDescent="0.2">
      <c r="A52" s="66" t="s">
        <v>123</v>
      </c>
      <c r="B52" s="14">
        <v>5</v>
      </c>
      <c r="C52" s="15" t="s">
        <v>21</v>
      </c>
      <c r="D52" s="58">
        <v>0</v>
      </c>
    </row>
    <row r="53" spans="1:6" x14ac:dyDescent="0.2">
      <c r="A53" s="66" t="s">
        <v>123</v>
      </c>
      <c r="B53" s="14">
        <v>6</v>
      </c>
      <c r="C53" s="15" t="s">
        <v>21</v>
      </c>
      <c r="D53" s="58">
        <v>0</v>
      </c>
    </row>
    <row r="54" spans="1:6" x14ac:dyDescent="0.2">
      <c r="A54" s="66" t="s">
        <v>123</v>
      </c>
      <c r="B54" s="14">
        <v>7</v>
      </c>
      <c r="C54" s="15" t="s">
        <v>21</v>
      </c>
      <c r="D54" s="58">
        <v>0</v>
      </c>
    </row>
    <row r="55" spans="1:6" ht="15" x14ac:dyDescent="0.25">
      <c r="A55" s="66" t="s">
        <v>123</v>
      </c>
      <c r="B55" s="17" t="s">
        <v>0</v>
      </c>
      <c r="C55" s="68" t="s">
        <v>123</v>
      </c>
      <c r="D55" s="59">
        <f>SUM(D48:D54)</f>
        <v>0</v>
      </c>
      <c r="F55" s="18" t="s">
        <v>21</v>
      </c>
    </row>
    <row r="56" spans="1:6" x14ac:dyDescent="0.2">
      <c r="A56" s="66" t="s">
        <v>123</v>
      </c>
      <c r="B56" s="69" t="s">
        <v>123</v>
      </c>
      <c r="C56" s="67" t="s">
        <v>123</v>
      </c>
      <c r="D56" s="65" t="s">
        <v>123</v>
      </c>
    </row>
    <row r="57" spans="1:6" ht="15" x14ac:dyDescent="0.25">
      <c r="A57" s="66" t="s">
        <v>123</v>
      </c>
      <c r="B57" s="17" t="s">
        <v>86</v>
      </c>
      <c r="C57" s="68" t="s">
        <v>123</v>
      </c>
      <c r="D57" s="61">
        <v>22.093917895867701</v>
      </c>
      <c r="F57" s="18" t="s">
        <v>21</v>
      </c>
    </row>
    <row r="58" spans="1:6" x14ac:dyDescent="0.2">
      <c r="A58" s="66" t="s">
        <v>123</v>
      </c>
      <c r="B58" s="69" t="s">
        <v>123</v>
      </c>
      <c r="C58" s="67" t="s">
        <v>123</v>
      </c>
      <c r="D58" s="65" t="s">
        <v>123</v>
      </c>
    </row>
    <row r="59" spans="1:6" ht="15" x14ac:dyDescent="0.25">
      <c r="A59" s="66" t="s">
        <v>123</v>
      </c>
      <c r="B59" s="11" t="s">
        <v>13</v>
      </c>
      <c r="C59" s="67" t="s">
        <v>123</v>
      </c>
      <c r="D59" s="65" t="s">
        <v>123</v>
      </c>
    </row>
    <row r="60" spans="1:6" x14ac:dyDescent="0.2">
      <c r="A60" s="66" t="s">
        <v>123</v>
      </c>
      <c r="B60" s="14">
        <v>1</v>
      </c>
      <c r="C60" s="15" t="s">
        <v>90</v>
      </c>
      <c r="D60" s="58">
        <v>0.42393627813835194</v>
      </c>
    </row>
    <row r="61" spans="1:6" x14ac:dyDescent="0.2">
      <c r="A61" s="66" t="s">
        <v>123</v>
      </c>
      <c r="B61" s="14">
        <v>2</v>
      </c>
      <c r="C61" s="15" t="s">
        <v>21</v>
      </c>
      <c r="D61" s="58">
        <v>0</v>
      </c>
    </row>
    <row r="62" spans="1:6" x14ac:dyDescent="0.2">
      <c r="A62" s="66" t="s">
        <v>123</v>
      </c>
      <c r="B62" s="14">
        <v>3</v>
      </c>
      <c r="C62" s="15" t="s">
        <v>21</v>
      </c>
      <c r="D62" s="70" t="s">
        <v>123</v>
      </c>
    </row>
    <row r="63" spans="1:6" x14ac:dyDescent="0.2">
      <c r="A63" s="66" t="s">
        <v>123</v>
      </c>
      <c r="B63" s="14">
        <v>4</v>
      </c>
      <c r="C63" s="15" t="s">
        <v>21</v>
      </c>
      <c r="D63" s="70" t="s">
        <v>123</v>
      </c>
    </row>
    <row r="64" spans="1:6" ht="15" x14ac:dyDescent="0.25">
      <c r="A64" s="66" t="s">
        <v>123</v>
      </c>
      <c r="B64" s="17" t="s">
        <v>14</v>
      </c>
      <c r="C64" s="68" t="s">
        <v>123</v>
      </c>
      <c r="D64" s="59">
        <f>SUM(D60:D63)</f>
        <v>0.42393627813835194</v>
      </c>
      <c r="F64" s="18" t="s">
        <v>21</v>
      </c>
    </row>
    <row r="65" spans="1:6" x14ac:dyDescent="0.2">
      <c r="A65" s="66" t="s">
        <v>123</v>
      </c>
      <c r="B65" s="69" t="s">
        <v>123</v>
      </c>
      <c r="C65" s="67" t="s">
        <v>123</v>
      </c>
      <c r="D65" s="65" t="s">
        <v>123</v>
      </c>
    </row>
    <row r="66" spans="1:6" ht="15" x14ac:dyDescent="0.25">
      <c r="A66" s="66" t="s">
        <v>123</v>
      </c>
      <c r="B66" s="11" t="s">
        <v>15</v>
      </c>
      <c r="C66" s="67" t="s">
        <v>123</v>
      </c>
      <c r="D66" s="65" t="s">
        <v>123</v>
      </c>
    </row>
    <row r="67" spans="1:6" x14ac:dyDescent="0.2">
      <c r="A67" s="66" t="s">
        <v>123</v>
      </c>
      <c r="B67" s="14">
        <v>1</v>
      </c>
      <c r="C67" s="15" t="s">
        <v>87</v>
      </c>
      <c r="D67" s="58">
        <v>0</v>
      </c>
    </row>
    <row r="68" spans="1:6" x14ac:dyDescent="0.2">
      <c r="A68" s="66" t="s">
        <v>123</v>
      </c>
      <c r="B68" s="14">
        <v>2</v>
      </c>
      <c r="C68" s="15" t="s">
        <v>89</v>
      </c>
      <c r="D68" s="58">
        <v>0</v>
      </c>
    </row>
    <row r="69" spans="1:6" x14ac:dyDescent="0.2">
      <c r="A69" s="66" t="s">
        <v>123</v>
      </c>
      <c r="B69" s="14">
        <v>3</v>
      </c>
      <c r="C69" s="15" t="s">
        <v>7</v>
      </c>
      <c r="D69" s="58">
        <v>0</v>
      </c>
    </row>
    <row r="70" spans="1:6" ht="15" x14ac:dyDescent="0.25">
      <c r="A70" s="66" t="s">
        <v>123</v>
      </c>
      <c r="B70" s="17" t="s">
        <v>4</v>
      </c>
      <c r="C70" s="68" t="s">
        <v>123</v>
      </c>
      <c r="D70" s="58">
        <f>SUM(D67:D69)</f>
        <v>0</v>
      </c>
      <c r="F70" s="18" t="s">
        <v>21</v>
      </c>
    </row>
    <row r="71" spans="1:6" x14ac:dyDescent="0.2">
      <c r="A71" s="66" t="s">
        <v>123</v>
      </c>
      <c r="B71" s="69" t="s">
        <v>123</v>
      </c>
      <c r="C71" s="67" t="s">
        <v>123</v>
      </c>
      <c r="D71" s="65" t="s">
        <v>123</v>
      </c>
    </row>
    <row r="72" spans="1:6" ht="15.75" thickBot="1" x14ac:dyDescent="0.3">
      <c r="A72" s="66" t="s">
        <v>123</v>
      </c>
      <c r="B72" s="19" t="s">
        <v>88</v>
      </c>
      <c r="C72" s="71" t="s">
        <v>123</v>
      </c>
      <c r="D72" s="62">
        <f>D70+D64+D57+D55+D45+D35+D19</f>
        <v>49.610806025969424</v>
      </c>
      <c r="F72" s="18" t="s">
        <v>21</v>
      </c>
    </row>
  </sheetData>
  <conditionalFormatting sqref="F19">
    <cfRule type="containsText" dxfId="7" priority="8" operator="containsText" text="FALSE">
      <formula>NOT(ISERROR(SEARCH("FALSE",F19)))</formula>
    </cfRule>
  </conditionalFormatting>
  <conditionalFormatting sqref="F35">
    <cfRule type="containsText" dxfId="6" priority="7" operator="containsText" text="FALSE">
      <formula>NOT(ISERROR(SEARCH("FALSE",F35)))</formula>
    </cfRule>
  </conditionalFormatting>
  <conditionalFormatting sqref="F45">
    <cfRule type="containsText" dxfId="5" priority="6" operator="containsText" text="FALSE">
      <formula>NOT(ISERROR(SEARCH("FALSE",F45)))</formula>
    </cfRule>
  </conditionalFormatting>
  <conditionalFormatting sqref="F55">
    <cfRule type="containsText" dxfId="4" priority="5" operator="containsText" text="FALSE">
      <formula>NOT(ISERROR(SEARCH("FALSE",F55)))</formula>
    </cfRule>
  </conditionalFormatting>
  <conditionalFormatting sqref="F57">
    <cfRule type="containsText" dxfId="3" priority="4" operator="containsText" text="FALSE">
      <formula>NOT(ISERROR(SEARCH("FALSE",F57)))</formula>
    </cfRule>
  </conditionalFormatting>
  <conditionalFormatting sqref="F64">
    <cfRule type="containsText" dxfId="2" priority="3" operator="containsText" text="FALSE">
      <formula>NOT(ISERROR(SEARCH("FALSE",F64)))</formula>
    </cfRule>
  </conditionalFormatting>
  <conditionalFormatting sqref="F70">
    <cfRule type="containsText" dxfId="1" priority="2" operator="containsText" text="FALSE">
      <formula>NOT(ISERROR(SEARCH("FALSE",F70)))</formula>
    </cfRule>
  </conditionalFormatting>
  <conditionalFormatting sqref="F72">
    <cfRule type="containsText" dxfId="0" priority="1" operator="containsText" text="FALSE">
      <formula>NOT(ISERROR(SEARCH("FALSE",F72)))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108"/>
  <sheetViews>
    <sheetView rightToLeft="1" tabSelected="1" workbookViewId="0">
      <selection activeCell="C71" sqref="C71"/>
    </sheetView>
  </sheetViews>
  <sheetFormatPr defaultColWidth="0" defaultRowHeight="15" zeroHeight="1" x14ac:dyDescent="0.25"/>
  <cols>
    <col min="1" max="1" width="8.5" customWidth="1"/>
    <col min="2" max="2" width="119.875" style="20" bestFit="1" customWidth="1"/>
    <col min="3" max="3" width="31.125" style="10" bestFit="1" customWidth="1"/>
    <col min="4" max="4" width="8.875" bestFit="1" customWidth="1"/>
    <col min="5" max="5" width="9" hidden="1"/>
    <col min="6" max="6" width="16" style="18" hidden="1"/>
    <col min="53" max="16384" width="9" hidden="1"/>
  </cols>
  <sheetData>
    <row r="1" spans="1:6" x14ac:dyDescent="0.25">
      <c r="B1" s="24" t="s">
        <v>117</v>
      </c>
      <c r="C1" s="32"/>
      <c r="F1"/>
    </row>
    <row r="2" spans="1:6" ht="14.25" x14ac:dyDescent="0.2">
      <c r="B2" s="31" t="s">
        <v>121</v>
      </c>
      <c r="C2" s="32"/>
      <c r="D2" s="33">
        <v>45291</v>
      </c>
    </row>
    <row r="3" spans="1:6" ht="15.75" x14ac:dyDescent="0.25">
      <c r="B3" s="27" t="s">
        <v>119</v>
      </c>
      <c r="C3"/>
    </row>
    <row r="4" spans="1:6" x14ac:dyDescent="0.25">
      <c r="B4" s="11"/>
      <c r="C4" s="16"/>
      <c r="D4" s="29" t="s">
        <v>42</v>
      </c>
    </row>
    <row r="5" spans="1:6" x14ac:dyDescent="0.25">
      <c r="A5" s="55"/>
      <c r="B5" s="56" t="s">
        <v>91</v>
      </c>
      <c r="C5" s="72"/>
      <c r="D5" s="13"/>
    </row>
    <row r="6" spans="1:6" x14ac:dyDescent="0.25">
      <c r="A6" s="63" t="s">
        <v>123</v>
      </c>
      <c r="B6" s="79" t="s">
        <v>126</v>
      </c>
      <c r="C6" s="73" t="s">
        <v>87</v>
      </c>
      <c r="D6" s="58" t="s">
        <v>127</v>
      </c>
    </row>
    <row r="7" spans="1:6" x14ac:dyDescent="0.25">
      <c r="A7" s="66" t="s">
        <v>123</v>
      </c>
      <c r="B7" s="21">
        <v>2</v>
      </c>
      <c r="C7" s="15" t="s">
        <v>89</v>
      </c>
      <c r="D7" s="58">
        <v>0</v>
      </c>
    </row>
    <row r="8" spans="1:6" x14ac:dyDescent="0.25">
      <c r="A8" s="66" t="s">
        <v>123</v>
      </c>
      <c r="B8" s="21">
        <v>3</v>
      </c>
      <c r="C8" s="15" t="s">
        <v>106</v>
      </c>
      <c r="D8" s="58">
        <v>0</v>
      </c>
    </row>
    <row r="9" spans="1:6" x14ac:dyDescent="0.25">
      <c r="A9" s="66" t="s">
        <v>123</v>
      </c>
      <c r="B9" s="21">
        <v>4</v>
      </c>
      <c r="C9" s="15" t="s">
        <v>107</v>
      </c>
      <c r="D9" s="58">
        <v>0</v>
      </c>
    </row>
    <row r="10" spans="1:6" x14ac:dyDescent="0.25">
      <c r="A10" s="66" t="s">
        <v>123</v>
      </c>
      <c r="B10" s="21">
        <v>5</v>
      </c>
      <c r="C10" s="15" t="s">
        <v>108</v>
      </c>
      <c r="D10" s="58">
        <v>0</v>
      </c>
    </row>
    <row r="11" spans="1:6" x14ac:dyDescent="0.25">
      <c r="A11" s="66" t="s">
        <v>123</v>
      </c>
      <c r="B11" s="21">
        <v>6</v>
      </c>
      <c r="C11" s="15" t="s">
        <v>109</v>
      </c>
      <c r="D11" s="58">
        <v>0</v>
      </c>
    </row>
    <row r="12" spans="1:6" x14ac:dyDescent="0.25">
      <c r="A12" s="66" t="s">
        <v>123</v>
      </c>
      <c r="B12" s="21">
        <v>7</v>
      </c>
      <c r="C12" s="15" t="s">
        <v>110</v>
      </c>
      <c r="D12" s="58">
        <v>0</v>
      </c>
    </row>
    <row r="13" spans="1:6" x14ac:dyDescent="0.25">
      <c r="A13" s="66" t="s">
        <v>123</v>
      </c>
      <c r="B13" s="21">
        <v>8</v>
      </c>
      <c r="C13" s="15" t="s">
        <v>111</v>
      </c>
      <c r="D13" s="58">
        <v>0</v>
      </c>
    </row>
    <row r="14" spans="1:6" x14ac:dyDescent="0.25">
      <c r="A14" s="66" t="s">
        <v>123</v>
      </c>
      <c r="B14" s="21">
        <v>9</v>
      </c>
      <c r="C14" s="15" t="s">
        <v>7</v>
      </c>
      <c r="D14" s="58">
        <v>0</v>
      </c>
    </row>
    <row r="15" spans="1:6" x14ac:dyDescent="0.25">
      <c r="A15" s="66" t="s">
        <v>123</v>
      </c>
      <c r="B15" s="17" t="s">
        <v>1</v>
      </c>
      <c r="C15" s="68" t="s">
        <v>123</v>
      </c>
      <c r="D15" s="60">
        <f>SUM(D6:D14)</f>
        <v>0</v>
      </c>
      <c r="F15" s="18" t="s">
        <v>21</v>
      </c>
    </row>
    <row r="16" spans="1:6" x14ac:dyDescent="0.25">
      <c r="A16" s="66" t="s">
        <v>123</v>
      </c>
      <c r="B16" s="76" t="s">
        <v>123</v>
      </c>
      <c r="C16" s="68" t="s">
        <v>123</v>
      </c>
      <c r="D16" s="77" t="s">
        <v>123</v>
      </c>
    </row>
    <row r="17" spans="1:6" x14ac:dyDescent="0.25">
      <c r="A17" s="66" t="s">
        <v>123</v>
      </c>
      <c r="B17" s="17" t="s">
        <v>92</v>
      </c>
      <c r="C17" s="68" t="s">
        <v>123</v>
      </c>
      <c r="D17" s="77" t="s">
        <v>123</v>
      </c>
    </row>
    <row r="18" spans="1:6" x14ac:dyDescent="0.25">
      <c r="A18" s="66" t="s">
        <v>123</v>
      </c>
      <c r="B18" s="21">
        <v>1</v>
      </c>
      <c r="C18" s="15" t="s">
        <v>87</v>
      </c>
      <c r="D18" s="58">
        <v>5.7598601395609995E-2</v>
      </c>
    </row>
    <row r="19" spans="1:6" x14ac:dyDescent="0.25">
      <c r="A19" s="66" t="s">
        <v>123</v>
      </c>
      <c r="B19" s="21">
        <v>2</v>
      </c>
      <c r="C19" s="15" t="s">
        <v>89</v>
      </c>
      <c r="D19" s="58">
        <v>0</v>
      </c>
    </row>
    <row r="20" spans="1:6" x14ac:dyDescent="0.25">
      <c r="A20" s="66" t="s">
        <v>123</v>
      </c>
      <c r="B20" s="21">
        <v>3</v>
      </c>
      <c r="C20" s="15" t="s">
        <v>106</v>
      </c>
      <c r="D20" s="58">
        <v>0</v>
      </c>
    </row>
    <row r="21" spans="1:6" x14ac:dyDescent="0.25">
      <c r="A21" s="66" t="s">
        <v>123</v>
      </c>
      <c r="B21" s="21">
        <v>4</v>
      </c>
      <c r="C21" s="15" t="s">
        <v>107</v>
      </c>
      <c r="D21" s="58">
        <v>0</v>
      </c>
    </row>
    <row r="22" spans="1:6" x14ac:dyDescent="0.25">
      <c r="A22" s="66" t="s">
        <v>123</v>
      </c>
      <c r="B22" s="21">
        <v>5</v>
      </c>
      <c r="C22" s="15" t="s">
        <v>108</v>
      </c>
      <c r="D22" s="58">
        <v>0</v>
      </c>
    </row>
    <row r="23" spans="1:6" x14ac:dyDescent="0.25">
      <c r="A23" s="66" t="s">
        <v>123</v>
      </c>
      <c r="B23" s="21">
        <v>6</v>
      </c>
      <c r="C23" s="15" t="s">
        <v>109</v>
      </c>
      <c r="D23" s="58">
        <v>0</v>
      </c>
    </row>
    <row r="24" spans="1:6" x14ac:dyDescent="0.25">
      <c r="A24" s="66" t="s">
        <v>123</v>
      </c>
      <c r="B24" s="21">
        <v>7</v>
      </c>
      <c r="C24" s="15" t="s">
        <v>110</v>
      </c>
      <c r="D24" s="58">
        <v>0</v>
      </c>
    </row>
    <row r="25" spans="1:6" x14ac:dyDescent="0.25">
      <c r="A25" s="66" t="s">
        <v>123</v>
      </c>
      <c r="B25" s="21">
        <v>8</v>
      </c>
      <c r="C25" s="15" t="s">
        <v>111</v>
      </c>
      <c r="D25" s="58">
        <v>0</v>
      </c>
    </row>
    <row r="26" spans="1:6" x14ac:dyDescent="0.25">
      <c r="A26" s="66" t="s">
        <v>123</v>
      </c>
      <c r="B26" s="21">
        <v>9</v>
      </c>
      <c r="C26" s="15" t="s">
        <v>7</v>
      </c>
      <c r="D26" s="58">
        <v>0</v>
      </c>
    </row>
    <row r="27" spans="1:6" x14ac:dyDescent="0.25">
      <c r="A27" s="66" t="s">
        <v>123</v>
      </c>
      <c r="B27" s="17" t="s">
        <v>2</v>
      </c>
      <c r="C27" s="68" t="s">
        <v>123</v>
      </c>
      <c r="D27" s="60">
        <f>SUM(D18:D26)</f>
        <v>5.7598601395609995E-2</v>
      </c>
      <c r="F27" s="18" t="s">
        <v>21</v>
      </c>
    </row>
    <row r="28" spans="1:6" x14ac:dyDescent="0.25">
      <c r="A28" s="66" t="s">
        <v>123</v>
      </c>
      <c r="B28" s="76" t="s">
        <v>123</v>
      </c>
      <c r="C28" s="68" t="s">
        <v>123</v>
      </c>
      <c r="D28" s="77" t="s">
        <v>123</v>
      </c>
    </row>
    <row r="29" spans="1:6" x14ac:dyDescent="0.25">
      <c r="A29" s="66" t="s">
        <v>123</v>
      </c>
      <c r="B29" s="17" t="s">
        <v>16</v>
      </c>
      <c r="C29" s="68" t="s">
        <v>123</v>
      </c>
      <c r="D29" s="77" t="s">
        <v>123</v>
      </c>
    </row>
    <row r="30" spans="1:6" x14ac:dyDescent="0.25">
      <c r="A30" s="66" t="s">
        <v>123</v>
      </c>
      <c r="B30" s="21">
        <v>1</v>
      </c>
      <c r="C30" s="15" t="s">
        <v>87</v>
      </c>
      <c r="D30" s="58">
        <v>0</v>
      </c>
    </row>
    <row r="31" spans="1:6" x14ac:dyDescent="0.25">
      <c r="A31" s="66" t="s">
        <v>123</v>
      </c>
      <c r="B31" s="21">
        <v>2</v>
      </c>
      <c r="C31" s="15" t="s">
        <v>89</v>
      </c>
      <c r="D31" s="58">
        <v>0</v>
      </c>
    </row>
    <row r="32" spans="1:6" x14ac:dyDescent="0.25">
      <c r="A32" s="66" t="s">
        <v>123</v>
      </c>
      <c r="B32" s="21">
        <v>3</v>
      </c>
      <c r="C32" s="15" t="s">
        <v>7</v>
      </c>
      <c r="D32" s="58">
        <v>0</v>
      </c>
    </row>
    <row r="33" spans="1:6" x14ac:dyDescent="0.25">
      <c r="A33" s="66" t="s">
        <v>123</v>
      </c>
      <c r="B33" s="17" t="s">
        <v>17</v>
      </c>
      <c r="C33" s="68" t="s">
        <v>123</v>
      </c>
      <c r="D33" s="59">
        <f>SUM(D30:D32)</f>
        <v>0</v>
      </c>
      <c r="F33" s="18" t="s">
        <v>21</v>
      </c>
    </row>
    <row r="34" spans="1:6" x14ac:dyDescent="0.25">
      <c r="A34" s="66" t="s">
        <v>123</v>
      </c>
      <c r="B34" s="76" t="s">
        <v>123</v>
      </c>
      <c r="C34" s="68" t="s">
        <v>123</v>
      </c>
      <c r="D34" s="77" t="s">
        <v>123</v>
      </c>
    </row>
    <row r="35" spans="1:6" x14ac:dyDescent="0.25">
      <c r="A35" s="66" t="s">
        <v>123</v>
      </c>
      <c r="B35" s="17" t="s">
        <v>18</v>
      </c>
      <c r="C35" s="68" t="s">
        <v>123</v>
      </c>
      <c r="D35" s="77" t="s">
        <v>123</v>
      </c>
    </row>
    <row r="36" spans="1:6" x14ac:dyDescent="0.25">
      <c r="A36" s="66" t="s">
        <v>123</v>
      </c>
      <c r="B36" s="21">
        <v>1</v>
      </c>
      <c r="C36" s="15" t="s">
        <v>87</v>
      </c>
      <c r="D36" s="58">
        <v>0</v>
      </c>
    </row>
    <row r="37" spans="1:6" x14ac:dyDescent="0.25">
      <c r="A37" s="66" t="s">
        <v>123</v>
      </c>
      <c r="B37" s="21">
        <v>2</v>
      </c>
      <c r="C37" s="15" t="s">
        <v>89</v>
      </c>
      <c r="D37" s="58">
        <v>0</v>
      </c>
    </row>
    <row r="38" spans="1:6" x14ac:dyDescent="0.25">
      <c r="A38" s="66" t="s">
        <v>123</v>
      </c>
      <c r="B38" s="21">
        <v>3</v>
      </c>
      <c r="C38" s="15" t="s">
        <v>7</v>
      </c>
      <c r="D38" s="58">
        <v>0</v>
      </c>
    </row>
    <row r="39" spans="1:6" x14ac:dyDescent="0.25">
      <c r="A39" s="66" t="s">
        <v>123</v>
      </c>
      <c r="B39" s="17" t="s">
        <v>93</v>
      </c>
      <c r="C39" s="68" t="s">
        <v>123</v>
      </c>
      <c r="D39" s="59">
        <f>SUM(D36:D38)</f>
        <v>0</v>
      </c>
      <c r="F39" s="18" t="s">
        <v>21</v>
      </c>
    </row>
    <row r="40" spans="1:6" x14ac:dyDescent="0.25">
      <c r="A40" s="66" t="s">
        <v>123</v>
      </c>
      <c r="B40" s="76" t="s">
        <v>123</v>
      </c>
      <c r="C40" s="68" t="s">
        <v>123</v>
      </c>
      <c r="D40" s="77" t="s">
        <v>123</v>
      </c>
    </row>
    <row r="41" spans="1:6" x14ac:dyDescent="0.25">
      <c r="A41" s="66" t="s">
        <v>123</v>
      </c>
      <c r="B41" s="17" t="s">
        <v>94</v>
      </c>
      <c r="C41" s="68" t="s">
        <v>123</v>
      </c>
      <c r="D41" s="77" t="s">
        <v>123</v>
      </c>
    </row>
    <row r="42" spans="1:6" x14ac:dyDescent="0.25">
      <c r="A42" s="66" t="s">
        <v>123</v>
      </c>
      <c r="B42" s="21">
        <v>1</v>
      </c>
      <c r="C42" s="15" t="s">
        <v>112</v>
      </c>
      <c r="D42" s="58">
        <v>0.91540999999999995</v>
      </c>
    </row>
    <row r="43" spans="1:6" x14ac:dyDescent="0.25">
      <c r="A43" s="66" t="s">
        <v>123</v>
      </c>
      <c r="B43" s="21">
        <v>2</v>
      </c>
      <c r="C43" s="15" t="s">
        <v>113</v>
      </c>
      <c r="D43" s="58">
        <v>0.54549000000000003</v>
      </c>
    </row>
    <row r="44" spans="1:6" x14ac:dyDescent="0.25">
      <c r="A44" s="66" t="s">
        <v>123</v>
      </c>
      <c r="B44" s="21">
        <v>3</v>
      </c>
      <c r="C44" s="15" t="s">
        <v>114</v>
      </c>
      <c r="D44" s="58">
        <v>0.35155000000000003</v>
      </c>
    </row>
    <row r="45" spans="1:6" x14ac:dyDescent="0.25">
      <c r="A45" s="66" t="s">
        <v>123</v>
      </c>
      <c r="B45" s="21">
        <v>4</v>
      </c>
      <c r="C45" s="15" t="s">
        <v>115</v>
      </c>
      <c r="D45" s="58">
        <v>4.6450000000000005E-2</v>
      </c>
    </row>
    <row r="46" spans="1:6" x14ac:dyDescent="0.25">
      <c r="A46" s="66" t="s">
        <v>123</v>
      </c>
      <c r="B46" s="21">
        <v>5</v>
      </c>
      <c r="C46" s="15" t="s">
        <v>21</v>
      </c>
      <c r="D46" s="58">
        <v>0</v>
      </c>
    </row>
    <row r="47" spans="1:6" x14ac:dyDescent="0.25">
      <c r="A47" s="66" t="s">
        <v>123</v>
      </c>
      <c r="B47" s="21">
        <v>6</v>
      </c>
      <c r="C47" s="15" t="s">
        <v>21</v>
      </c>
      <c r="D47" s="58">
        <v>0</v>
      </c>
    </row>
    <row r="48" spans="1:6" x14ac:dyDescent="0.25">
      <c r="A48" s="66" t="s">
        <v>123</v>
      </c>
      <c r="B48" s="21">
        <v>7</v>
      </c>
      <c r="C48" s="15" t="s">
        <v>21</v>
      </c>
      <c r="D48" s="58">
        <v>0</v>
      </c>
    </row>
    <row r="49" spans="1:6" x14ac:dyDescent="0.25">
      <c r="A49" s="66" t="s">
        <v>123</v>
      </c>
      <c r="B49" s="21">
        <v>8</v>
      </c>
      <c r="C49" s="15" t="s">
        <v>21</v>
      </c>
      <c r="D49" s="58">
        <v>0</v>
      </c>
    </row>
    <row r="50" spans="1:6" x14ac:dyDescent="0.25">
      <c r="A50" s="66" t="s">
        <v>123</v>
      </c>
      <c r="B50" s="21">
        <v>9</v>
      </c>
      <c r="C50" s="15"/>
      <c r="D50" s="58">
        <v>0</v>
      </c>
    </row>
    <row r="51" spans="1:6" x14ac:dyDescent="0.25">
      <c r="A51" s="66" t="s">
        <v>123</v>
      </c>
      <c r="B51" s="17" t="s">
        <v>95</v>
      </c>
      <c r="C51" s="68" t="s">
        <v>123</v>
      </c>
      <c r="D51" s="59">
        <f>SUM(D42:D50)</f>
        <v>1.8589000000000002</v>
      </c>
      <c r="F51" s="18" t="s">
        <v>21</v>
      </c>
    </row>
    <row r="52" spans="1:6" x14ac:dyDescent="0.25">
      <c r="A52" s="66" t="s">
        <v>123</v>
      </c>
      <c r="B52" s="76" t="s">
        <v>123</v>
      </c>
      <c r="C52" s="68" t="s">
        <v>123</v>
      </c>
      <c r="D52" s="77" t="s">
        <v>123</v>
      </c>
    </row>
    <row r="53" spans="1:6" x14ac:dyDescent="0.25">
      <c r="A53" s="66" t="s">
        <v>123</v>
      </c>
      <c r="B53" s="17" t="s">
        <v>96</v>
      </c>
      <c r="C53" s="68" t="s">
        <v>123</v>
      </c>
      <c r="D53" s="77" t="s">
        <v>123</v>
      </c>
    </row>
    <row r="54" spans="1:6" x14ac:dyDescent="0.25">
      <c r="A54" s="66" t="s">
        <v>123</v>
      </c>
      <c r="B54" s="21">
        <v>1</v>
      </c>
      <c r="C54" s="15" t="s">
        <v>26</v>
      </c>
      <c r="D54" s="58">
        <v>4.4749555009492212</v>
      </c>
    </row>
    <row r="55" spans="1:6" x14ac:dyDescent="0.25">
      <c r="A55" s="66" t="s">
        <v>123</v>
      </c>
      <c r="B55" s="21">
        <v>2</v>
      </c>
      <c r="C55" s="15" t="s">
        <v>38</v>
      </c>
      <c r="D55" s="58">
        <v>2.5934806351322002</v>
      </c>
    </row>
    <row r="56" spans="1:6" x14ac:dyDescent="0.25">
      <c r="A56" s="66" t="s">
        <v>123</v>
      </c>
      <c r="B56" s="21">
        <v>3</v>
      </c>
      <c r="C56" s="15" t="s">
        <v>39</v>
      </c>
      <c r="D56" s="58">
        <v>2.5902855862552796</v>
      </c>
    </row>
    <row r="57" spans="1:6" x14ac:dyDescent="0.25">
      <c r="A57" s="66" t="s">
        <v>123</v>
      </c>
      <c r="B57" s="21">
        <v>4</v>
      </c>
      <c r="C57" s="15" t="s">
        <v>40</v>
      </c>
      <c r="D57" s="58">
        <v>2.0629327297632702</v>
      </c>
    </row>
    <row r="58" spans="1:6" x14ac:dyDescent="0.25">
      <c r="A58" s="66" t="s">
        <v>123</v>
      </c>
      <c r="B58" s="21">
        <v>5</v>
      </c>
      <c r="C58" s="15" t="s">
        <v>37</v>
      </c>
      <c r="D58" s="58">
        <v>1.5491488523903902</v>
      </c>
    </row>
    <row r="59" spans="1:6" x14ac:dyDescent="0.25">
      <c r="A59" s="66" t="s">
        <v>123</v>
      </c>
      <c r="B59" s="21">
        <v>6</v>
      </c>
      <c r="C59" s="15" t="s">
        <v>116</v>
      </c>
      <c r="D59" s="58">
        <v>1.40869180788073</v>
      </c>
    </row>
    <row r="60" spans="1:6" x14ac:dyDescent="0.25">
      <c r="A60" s="66" t="s">
        <v>123</v>
      </c>
      <c r="B60" s="21">
        <v>7</v>
      </c>
      <c r="C60" s="15" t="s">
        <v>7</v>
      </c>
      <c r="D60" s="58">
        <v>3.3374865088942567</v>
      </c>
    </row>
    <row r="61" spans="1:6" x14ac:dyDescent="0.25">
      <c r="A61" s="66" t="s">
        <v>123</v>
      </c>
      <c r="B61" s="21">
        <v>8</v>
      </c>
      <c r="C61" s="15" t="s">
        <v>21</v>
      </c>
      <c r="D61" s="58">
        <v>0</v>
      </c>
    </row>
    <row r="62" spans="1:6" x14ac:dyDescent="0.25">
      <c r="A62" s="66" t="s">
        <v>123</v>
      </c>
      <c r="B62" s="21">
        <v>9</v>
      </c>
      <c r="C62" s="15" t="s">
        <v>21</v>
      </c>
      <c r="D62" s="58">
        <v>0</v>
      </c>
    </row>
    <row r="63" spans="1:6" x14ac:dyDescent="0.25">
      <c r="A63" s="66" t="s">
        <v>123</v>
      </c>
      <c r="B63" s="17" t="s">
        <v>97</v>
      </c>
      <c r="C63" s="68" t="s">
        <v>123</v>
      </c>
      <c r="D63" s="59">
        <f>SUM(D54:D62)</f>
        <v>18.016981621265348</v>
      </c>
    </row>
    <row r="64" spans="1:6" x14ac:dyDescent="0.25">
      <c r="A64" s="66" t="s">
        <v>123</v>
      </c>
      <c r="B64" s="76" t="s">
        <v>123</v>
      </c>
      <c r="C64" s="68" t="s">
        <v>123</v>
      </c>
      <c r="D64" s="77" t="s">
        <v>123</v>
      </c>
    </row>
    <row r="65" spans="1:6" x14ac:dyDescent="0.25">
      <c r="A65" s="66" t="s">
        <v>123</v>
      </c>
      <c r="B65" s="17" t="s">
        <v>98</v>
      </c>
      <c r="C65" s="68" t="s">
        <v>123</v>
      </c>
      <c r="D65" s="77" t="s">
        <v>123</v>
      </c>
    </row>
    <row r="66" spans="1:6" x14ac:dyDescent="0.25">
      <c r="A66" s="66" t="s">
        <v>123</v>
      </c>
      <c r="B66" s="17" t="s">
        <v>19</v>
      </c>
      <c r="C66" s="68" t="s">
        <v>123</v>
      </c>
      <c r="D66" s="77" t="s">
        <v>123</v>
      </c>
    </row>
    <row r="67" spans="1:6" x14ac:dyDescent="0.25">
      <c r="A67" s="66" t="s">
        <v>123</v>
      </c>
      <c r="B67" s="21">
        <v>1</v>
      </c>
      <c r="C67" s="15" t="s">
        <v>21</v>
      </c>
      <c r="D67" s="58">
        <v>0</v>
      </c>
    </row>
    <row r="68" spans="1:6" x14ac:dyDescent="0.25">
      <c r="A68" s="66" t="s">
        <v>123</v>
      </c>
      <c r="B68" s="21">
        <v>2</v>
      </c>
      <c r="C68" s="15" t="s">
        <v>21</v>
      </c>
      <c r="D68" s="58">
        <v>0</v>
      </c>
    </row>
    <row r="69" spans="1:6" x14ac:dyDescent="0.25">
      <c r="A69" s="66" t="s">
        <v>123</v>
      </c>
      <c r="B69" s="21">
        <v>3</v>
      </c>
      <c r="C69" s="15" t="s">
        <v>21</v>
      </c>
      <c r="D69" s="58">
        <v>0</v>
      </c>
    </row>
    <row r="70" spans="1:6" x14ac:dyDescent="0.25">
      <c r="A70" s="66" t="s">
        <v>123</v>
      </c>
      <c r="B70" s="21">
        <v>4</v>
      </c>
      <c r="C70" s="15" t="s">
        <v>21</v>
      </c>
      <c r="D70" s="58">
        <v>0</v>
      </c>
    </row>
    <row r="71" spans="1:6" x14ac:dyDescent="0.25">
      <c r="A71" s="66" t="s">
        <v>123</v>
      </c>
      <c r="B71" s="21">
        <v>5</v>
      </c>
      <c r="C71" s="15"/>
      <c r="D71" s="58">
        <v>0</v>
      </c>
    </row>
    <row r="72" spans="1:6" x14ac:dyDescent="0.25">
      <c r="A72" s="66" t="s">
        <v>123</v>
      </c>
      <c r="B72" s="17" t="s">
        <v>99</v>
      </c>
      <c r="C72" s="68" t="s">
        <v>123</v>
      </c>
      <c r="D72" s="59">
        <f>SUM(D67:D71)</f>
        <v>0</v>
      </c>
      <c r="F72" s="18" t="s">
        <v>21</v>
      </c>
    </row>
    <row r="73" spans="1:6" x14ac:dyDescent="0.25">
      <c r="A73" s="66" t="s">
        <v>123</v>
      </c>
      <c r="B73" s="76" t="s">
        <v>123</v>
      </c>
      <c r="C73" s="68" t="s">
        <v>123</v>
      </c>
      <c r="D73" s="77" t="s">
        <v>123</v>
      </c>
    </row>
    <row r="74" spans="1:6" x14ac:dyDescent="0.25">
      <c r="A74" s="66" t="s">
        <v>123</v>
      </c>
      <c r="B74" s="17" t="s">
        <v>100</v>
      </c>
      <c r="C74" s="68" t="s">
        <v>123</v>
      </c>
      <c r="D74" s="77" t="s">
        <v>123</v>
      </c>
    </row>
    <row r="75" spans="1:6" x14ac:dyDescent="0.25">
      <c r="A75" s="66" t="s">
        <v>123</v>
      </c>
      <c r="B75" s="21">
        <v>1</v>
      </c>
      <c r="C75" s="15" t="s">
        <v>34</v>
      </c>
      <c r="D75" s="58">
        <v>1.3910992435520801</v>
      </c>
    </row>
    <row r="76" spans="1:6" x14ac:dyDescent="0.25">
      <c r="A76" s="66" t="s">
        <v>123</v>
      </c>
      <c r="B76" s="21">
        <v>2</v>
      </c>
      <c r="C76" s="15" t="s">
        <v>28</v>
      </c>
      <c r="D76" s="58">
        <v>1.3864143597978398</v>
      </c>
    </row>
    <row r="77" spans="1:6" x14ac:dyDescent="0.25">
      <c r="A77" s="66" t="s">
        <v>123</v>
      </c>
      <c r="B77" s="21">
        <v>3</v>
      </c>
      <c r="C77" s="15" t="s">
        <v>33</v>
      </c>
      <c r="D77" s="58">
        <v>1.1688812112355902</v>
      </c>
    </row>
    <row r="78" spans="1:6" x14ac:dyDescent="0.25">
      <c r="A78" s="66" t="s">
        <v>123</v>
      </c>
      <c r="B78" s="21">
        <v>4</v>
      </c>
      <c r="C78" s="15" t="s">
        <v>35</v>
      </c>
      <c r="D78" s="58">
        <v>0.79772830453159993</v>
      </c>
    </row>
    <row r="79" spans="1:6" x14ac:dyDescent="0.25">
      <c r="A79" s="66" t="s">
        <v>123</v>
      </c>
      <c r="B79" s="21">
        <v>5</v>
      </c>
      <c r="C79" s="15" t="s">
        <v>36</v>
      </c>
      <c r="D79" s="58">
        <v>0.64529566875851008</v>
      </c>
    </row>
    <row r="80" spans="1:6" x14ac:dyDescent="0.25">
      <c r="A80" s="66" t="s">
        <v>123</v>
      </c>
      <c r="B80" s="21">
        <v>6</v>
      </c>
      <c r="C80" s="15" t="s">
        <v>37</v>
      </c>
      <c r="D80" s="58">
        <v>0.4766066149457801</v>
      </c>
    </row>
    <row r="81" spans="1:6" x14ac:dyDescent="0.25">
      <c r="A81" s="66" t="s">
        <v>123</v>
      </c>
      <c r="B81" s="21">
        <v>7</v>
      </c>
      <c r="C81" s="15" t="s">
        <v>7</v>
      </c>
      <c r="D81" s="58">
        <v>0.86130682299807981</v>
      </c>
    </row>
    <row r="82" spans="1:6" x14ac:dyDescent="0.25">
      <c r="A82" s="66" t="s">
        <v>123</v>
      </c>
      <c r="B82" s="21">
        <v>8</v>
      </c>
      <c r="C82" s="15" t="s">
        <v>21</v>
      </c>
      <c r="D82" s="58">
        <v>0</v>
      </c>
    </row>
    <row r="83" spans="1:6" x14ac:dyDescent="0.25">
      <c r="A83" s="66" t="s">
        <v>123</v>
      </c>
      <c r="B83" s="21">
        <v>9</v>
      </c>
      <c r="C83" s="15" t="s">
        <v>21</v>
      </c>
      <c r="D83" s="58">
        <v>0</v>
      </c>
    </row>
    <row r="84" spans="1:6" x14ac:dyDescent="0.25">
      <c r="A84" s="66" t="s">
        <v>123</v>
      </c>
      <c r="B84" s="17" t="s">
        <v>3</v>
      </c>
      <c r="C84" s="68" t="s">
        <v>123</v>
      </c>
      <c r="D84" s="59">
        <f>SUM(D75:D83)</f>
        <v>6.7273322258194792</v>
      </c>
      <c r="F84" s="18" t="s">
        <v>21</v>
      </c>
    </row>
    <row r="85" spans="1:6" x14ac:dyDescent="0.25">
      <c r="A85" s="66" t="s">
        <v>123</v>
      </c>
      <c r="B85" s="76" t="s">
        <v>123</v>
      </c>
      <c r="C85" s="68" t="s">
        <v>123</v>
      </c>
      <c r="D85" s="77" t="s">
        <v>123</v>
      </c>
    </row>
    <row r="86" spans="1:6" x14ac:dyDescent="0.25">
      <c r="A86" s="66" t="s">
        <v>123</v>
      </c>
      <c r="B86" s="17" t="s">
        <v>101</v>
      </c>
      <c r="C86" s="68" t="s">
        <v>123</v>
      </c>
      <c r="D86" s="77" t="s">
        <v>123</v>
      </c>
    </row>
    <row r="87" spans="1:6" x14ac:dyDescent="0.25">
      <c r="A87" s="66" t="s">
        <v>123</v>
      </c>
      <c r="B87" s="21">
        <v>1</v>
      </c>
      <c r="C87" s="15" t="s">
        <v>87</v>
      </c>
      <c r="D87" s="58">
        <v>0</v>
      </c>
    </row>
    <row r="88" spans="1:6" x14ac:dyDescent="0.25">
      <c r="A88" s="66" t="s">
        <v>123</v>
      </c>
      <c r="B88" s="21">
        <v>2</v>
      </c>
      <c r="C88" s="15" t="s">
        <v>89</v>
      </c>
      <c r="D88" s="58">
        <v>0</v>
      </c>
    </row>
    <row r="89" spans="1:6" x14ac:dyDescent="0.25">
      <c r="A89" s="66" t="s">
        <v>123</v>
      </c>
      <c r="B89" s="21">
        <v>3</v>
      </c>
      <c r="C89" s="15" t="s">
        <v>106</v>
      </c>
      <c r="D89" s="58">
        <v>0</v>
      </c>
    </row>
    <row r="90" spans="1:6" x14ac:dyDescent="0.25">
      <c r="A90" s="66" t="s">
        <v>123</v>
      </c>
      <c r="B90" s="21">
        <v>4</v>
      </c>
      <c r="C90" s="15" t="s">
        <v>107</v>
      </c>
      <c r="D90" s="58">
        <v>0</v>
      </c>
    </row>
    <row r="91" spans="1:6" x14ac:dyDescent="0.25">
      <c r="A91" s="66" t="s">
        <v>123</v>
      </c>
      <c r="B91" s="21">
        <v>5</v>
      </c>
      <c r="C91" s="15" t="s">
        <v>108</v>
      </c>
      <c r="D91" s="58">
        <v>0</v>
      </c>
    </row>
    <row r="92" spans="1:6" x14ac:dyDescent="0.25">
      <c r="A92" s="66" t="s">
        <v>123</v>
      </c>
      <c r="B92" s="21">
        <v>6</v>
      </c>
      <c r="C92" s="15" t="s">
        <v>109</v>
      </c>
      <c r="D92" s="58">
        <v>0</v>
      </c>
    </row>
    <row r="93" spans="1:6" x14ac:dyDescent="0.25">
      <c r="A93" s="66" t="s">
        <v>123</v>
      </c>
      <c r="B93" s="21">
        <v>7</v>
      </c>
      <c r="C93" s="15" t="s">
        <v>110</v>
      </c>
      <c r="D93" s="58">
        <v>0</v>
      </c>
    </row>
    <row r="94" spans="1:6" x14ac:dyDescent="0.25">
      <c r="A94" s="66" t="s">
        <v>123</v>
      </c>
      <c r="B94" s="21">
        <v>8</v>
      </c>
      <c r="C94" s="15" t="s">
        <v>111</v>
      </c>
      <c r="D94" s="58">
        <v>0</v>
      </c>
    </row>
    <row r="95" spans="1:6" x14ac:dyDescent="0.25">
      <c r="A95" s="66" t="s">
        <v>123</v>
      </c>
      <c r="B95" s="21">
        <v>9</v>
      </c>
      <c r="C95" s="15" t="s">
        <v>7</v>
      </c>
      <c r="D95" s="58">
        <v>0</v>
      </c>
    </row>
    <row r="96" spans="1:6" x14ac:dyDescent="0.25">
      <c r="A96" s="66" t="s">
        <v>123</v>
      </c>
      <c r="B96" s="17" t="s">
        <v>102</v>
      </c>
      <c r="C96" s="68" t="s">
        <v>123</v>
      </c>
      <c r="D96" s="59">
        <f>SUM(D87:D95)</f>
        <v>0</v>
      </c>
    </row>
    <row r="97" spans="1:7" x14ac:dyDescent="0.25">
      <c r="A97" s="66" t="s">
        <v>123</v>
      </c>
      <c r="B97" s="76" t="s">
        <v>123</v>
      </c>
      <c r="C97" s="68" t="s">
        <v>123</v>
      </c>
      <c r="D97" s="77" t="s">
        <v>123</v>
      </c>
      <c r="F97" s="22"/>
    </row>
    <row r="98" spans="1:7" x14ac:dyDescent="0.25">
      <c r="A98" s="66" t="s">
        <v>123</v>
      </c>
      <c r="B98" s="17" t="s">
        <v>20</v>
      </c>
      <c r="C98" s="68" t="s">
        <v>123</v>
      </c>
      <c r="D98" s="60">
        <f>D96+D84+D72+D63+D51+D39+D33+D27+D15</f>
        <v>26.660812448480435</v>
      </c>
      <c r="F98" s="18" t="s">
        <v>21</v>
      </c>
    </row>
    <row r="99" spans="1:7" x14ac:dyDescent="0.25">
      <c r="A99" s="66" t="s">
        <v>123</v>
      </c>
      <c r="B99" s="76" t="s">
        <v>123</v>
      </c>
      <c r="C99" s="68" t="s">
        <v>123</v>
      </c>
      <c r="D99" s="77" t="s">
        <v>123</v>
      </c>
    </row>
    <row r="100" spans="1:7" x14ac:dyDescent="0.25">
      <c r="A100" s="66" t="s">
        <v>123</v>
      </c>
      <c r="B100" s="17" t="s">
        <v>103</v>
      </c>
      <c r="C100" s="68" t="s">
        <v>123</v>
      </c>
      <c r="D100" s="77" t="s">
        <v>123</v>
      </c>
    </row>
    <row r="101" spans="1:7" x14ac:dyDescent="0.25">
      <c r="A101" s="66" t="s">
        <v>123</v>
      </c>
      <c r="B101" s="21">
        <v>1</v>
      </c>
      <c r="C101" s="15" t="s">
        <v>87</v>
      </c>
      <c r="D101" s="58">
        <v>0</v>
      </c>
    </row>
    <row r="102" spans="1:7" x14ac:dyDescent="0.25">
      <c r="A102" s="66" t="s">
        <v>123</v>
      </c>
      <c r="B102" s="21">
        <v>2</v>
      </c>
      <c r="C102" s="15" t="s">
        <v>89</v>
      </c>
      <c r="D102" s="58">
        <v>0</v>
      </c>
    </row>
    <row r="103" spans="1:7" x14ac:dyDescent="0.25">
      <c r="A103" s="66" t="s">
        <v>123</v>
      </c>
      <c r="B103" s="21">
        <v>3</v>
      </c>
      <c r="C103" s="15" t="s">
        <v>106</v>
      </c>
      <c r="D103" s="58">
        <v>0</v>
      </c>
    </row>
    <row r="104" spans="1:7" x14ac:dyDescent="0.25">
      <c r="A104" s="66" t="s">
        <v>123</v>
      </c>
      <c r="B104" s="21">
        <v>4</v>
      </c>
      <c r="C104" s="15" t="s">
        <v>107</v>
      </c>
      <c r="D104" s="58">
        <v>0</v>
      </c>
    </row>
    <row r="105" spans="1:7" x14ac:dyDescent="0.25">
      <c r="A105" s="66" t="s">
        <v>123</v>
      </c>
      <c r="B105" s="21">
        <v>5</v>
      </c>
      <c r="C105" s="15" t="s">
        <v>7</v>
      </c>
      <c r="D105" s="58" t="s">
        <v>21</v>
      </c>
    </row>
    <row r="106" spans="1:7" x14ac:dyDescent="0.25">
      <c r="A106" s="66" t="s">
        <v>123</v>
      </c>
      <c r="B106" s="17" t="s">
        <v>104</v>
      </c>
      <c r="C106" s="68" t="s">
        <v>123</v>
      </c>
      <c r="D106" s="74">
        <f>SUM(D101:D105)</f>
        <v>0</v>
      </c>
      <c r="F106" s="18" t="s">
        <v>21</v>
      </c>
      <c r="G106" s="1"/>
    </row>
    <row r="107" spans="1:7" x14ac:dyDescent="0.25">
      <c r="A107" s="66" t="s">
        <v>123</v>
      </c>
      <c r="B107" s="76" t="s">
        <v>123</v>
      </c>
      <c r="C107" s="68" t="s">
        <v>123</v>
      </c>
      <c r="D107" s="77" t="s">
        <v>123</v>
      </c>
    </row>
    <row r="108" spans="1:7" ht="15.75" thickBot="1" x14ac:dyDescent="0.3">
      <c r="A108" s="66" t="s">
        <v>123</v>
      </c>
      <c r="B108" s="23" t="s">
        <v>105</v>
      </c>
      <c r="C108" s="78" t="s">
        <v>123</v>
      </c>
      <c r="D108" s="75">
        <f>'מרכזית לפיצויים- נספח 1'!D27</f>
        <v>107518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3</vt:i4>
      </vt:variant>
    </vt:vector>
  </HeadingPairs>
  <TitlesOfParts>
    <vt:vector size="6" baseType="lpstr">
      <vt:lpstr>מרכזית לפיצויים- נספח 1</vt:lpstr>
      <vt:lpstr>מרכזית לפיצויים- נספח 2</vt:lpstr>
      <vt:lpstr>מרכזית לפיצויים- נספח 3</vt:lpstr>
      <vt:lpstr>'מרכזית לפיצויים- נספח 1'!WPrint_Area_W</vt:lpstr>
      <vt:lpstr>'מרכזית לפיצויים- נספח 2'!WPrint_Area_W</vt:lpstr>
      <vt:lpstr>'מרכזית לפיצויים- נספח 3'!WPrint_Area_W</vt:lpstr>
    </vt:vector>
  </TitlesOfParts>
  <Company>Migdal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הוצאות ישירות</dc:title>
  <dc:creator>Migdal</dc:creator>
  <dc:description>מונגש</dc:description>
  <cp:lastModifiedBy>אופיר שנקר</cp:lastModifiedBy>
  <cp:lastPrinted>2014-11-25T09:37:00Z</cp:lastPrinted>
  <dcterms:created xsi:type="dcterms:W3CDTF">2013-05-20T07:11:09Z</dcterms:created>
  <dcterms:modified xsi:type="dcterms:W3CDTF">2024-06-27T07:46:33Z</dcterms:modified>
</cp:coreProperties>
</file>