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8FA6EA63-FFA0-45F8-AB21-46D939289467}" xr6:coauthVersionLast="47" xr6:coauthVersionMax="47" xr10:uidLastSave="{00000000-0000-0000-0000-000000000000}"/>
  <bookViews>
    <workbookView xWindow="-120" yWindow="-120" windowWidth="29040" windowHeight="15840" tabRatio="774" activeTab="8" xr2:uid="{00000000-000D-0000-FFFF-FFFF00000000}"/>
  </bookViews>
  <sheets>
    <sheet name="7936" sheetId="69" r:id="rId1"/>
    <sheet name="7934" sheetId="67" r:id="rId2"/>
    <sheet name="7933" sheetId="66" r:id="rId3"/>
    <sheet name="7932" sheetId="65" r:id="rId4"/>
    <sheet name="7931" sheetId="70" r:id="rId5"/>
    <sheet name="7935" sheetId="68" r:id="rId6"/>
    <sheet name="7937" sheetId="71" r:id="rId7"/>
    <sheet name="13563" sheetId="82" r:id="rId8"/>
    <sheet name="גמל להשקעה-נספח 1" sheetId="72" r:id="rId9"/>
    <sheet name="גמל להשקעה-נספח 2" sheetId="73" r:id="rId10"/>
    <sheet name="גמל להשקעה-נספח 3" sheetId="74" r:id="rId11"/>
  </sheets>
  <definedNames>
    <definedName name="_xlnm.Print_Area" localSheetId="7">'13563'!$A$1:$AZ$63</definedName>
    <definedName name="_xlnm.Print_Area" localSheetId="4">'7931'!$A$1:$AZ$63</definedName>
    <definedName name="_xlnm.Print_Area" localSheetId="3">'7932'!$A$1:$AZ$63</definedName>
    <definedName name="_xlnm.Print_Area" localSheetId="2">'7933'!$A$1:$AZ$63</definedName>
    <definedName name="_xlnm.Print_Area" localSheetId="1">'7934'!$A$1:$AZ$63</definedName>
    <definedName name="_xlnm.Print_Area" localSheetId="5">'7935'!$A$1:$AZ$63</definedName>
    <definedName name="_xlnm.Print_Area" localSheetId="0">'7936'!$A$1:$AZ$63</definedName>
    <definedName name="_xlnm.Print_Area" localSheetId="6">'7937'!$A$1:$AZ$63</definedName>
    <definedName name="_xlnm.Print_Area" localSheetId="8">'גמל להשקעה-נספח 1'!$A$1:$AZ$63</definedName>
    <definedName name="_xlnm.Print_Area" localSheetId="9">'גמל להשקעה-נספח 2'!$A$1:$AZ$72</definedName>
    <definedName name="_xlnm.Print_Area" localSheetId="10">'גמל להשקעה-נספח 3'!$A$1:$AZ$108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73" l="1"/>
  <c r="D55" i="73"/>
  <c r="D45" i="73"/>
  <c r="D35" i="73"/>
  <c r="D19" i="73"/>
  <c r="D44" i="72"/>
  <c r="D43" i="72"/>
  <c r="D42" i="72"/>
  <c r="D41" i="72"/>
  <c r="D40" i="72"/>
  <c r="D39" i="72"/>
  <c r="D38" i="72"/>
  <c r="D37" i="72"/>
  <c r="D36" i="72"/>
  <c r="D33" i="72"/>
  <c r="D28" i="72"/>
  <c r="D108" i="74" s="1"/>
  <c r="D27" i="72"/>
  <c r="D22" i="72"/>
  <c r="D20" i="72"/>
  <c r="D18" i="72"/>
  <c r="D16" i="72"/>
  <c r="D15" i="72"/>
  <c r="D12" i="72"/>
  <c r="D11" i="72"/>
  <c r="D8" i="72"/>
  <c r="D7" i="72"/>
  <c r="D35" i="66"/>
  <c r="D46" i="66" s="1"/>
  <c r="D50" i="66" s="1"/>
  <c r="D35" i="65"/>
  <c r="D53" i="65" s="1"/>
  <c r="D35" i="70"/>
  <c r="D46" i="70" s="1"/>
  <c r="D50" i="70" s="1"/>
  <c r="D35" i="68"/>
  <c r="D53" i="68" s="1"/>
  <c r="D35" i="71"/>
  <c r="D53" i="71" s="1"/>
  <c r="D35" i="82"/>
  <c r="D46" i="82" s="1"/>
  <c r="D50" i="82" s="1"/>
  <c r="D35" i="67"/>
  <c r="D46" i="67" s="1"/>
  <c r="D50" i="67" s="1"/>
  <c r="D35" i="69"/>
  <c r="D46" i="69" s="1"/>
  <c r="D50" i="69" s="1"/>
  <c r="D26" i="66"/>
  <c r="D26" i="65"/>
  <c r="D26" i="70"/>
  <c r="D26" i="68"/>
  <c r="D26" i="71"/>
  <c r="D26" i="82"/>
  <c r="D26" i="67"/>
  <c r="D26" i="69"/>
  <c r="D14" i="82"/>
  <c r="D10" i="82"/>
  <c r="D24" i="82"/>
  <c r="D14" i="71"/>
  <c r="D10" i="71"/>
  <c r="D24" i="71" s="1"/>
  <c r="D14" i="68"/>
  <c r="D10" i="68"/>
  <c r="D24" i="68" s="1"/>
  <c r="D14" i="70"/>
  <c r="D10" i="70"/>
  <c r="D24" i="70"/>
  <c r="D14" i="65"/>
  <c r="D10" i="65"/>
  <c r="D14" i="66"/>
  <c r="D10" i="66"/>
  <c r="D14" i="67"/>
  <c r="D10" i="67"/>
  <c r="D14" i="69"/>
  <c r="D10" i="69"/>
  <c r="D106" i="74"/>
  <c r="D96" i="74"/>
  <c r="D84" i="74"/>
  <c r="D72" i="74"/>
  <c r="D63" i="74"/>
  <c r="D51" i="74"/>
  <c r="D39" i="74"/>
  <c r="D33" i="74"/>
  <c r="D27" i="74"/>
  <c r="D15" i="74"/>
  <c r="D72" i="73" l="1"/>
  <c r="D14" i="72"/>
  <c r="D57" i="82"/>
  <c r="D59" i="82" s="1"/>
  <c r="D30" i="82"/>
  <c r="D63" i="82" s="1"/>
  <c r="D53" i="82"/>
  <c r="D46" i="71"/>
  <c r="D50" i="71" s="1"/>
  <c r="D57" i="71"/>
  <c r="D59" i="71" s="1"/>
  <c r="D30" i="71"/>
  <c r="D63" i="71" s="1"/>
  <c r="D57" i="68"/>
  <c r="D59" i="68" s="1"/>
  <c r="D30" i="68"/>
  <c r="D63" i="68" s="1"/>
  <c r="D46" i="68"/>
  <c r="D50" i="68" s="1"/>
  <c r="D30" i="70"/>
  <c r="D63" i="70" s="1"/>
  <c r="D57" i="70"/>
  <c r="D53" i="70"/>
  <c r="D24" i="65"/>
  <c r="D57" i="65" s="1"/>
  <c r="D59" i="65" s="1"/>
  <c r="D46" i="65"/>
  <c r="D50" i="65" s="1"/>
  <c r="D24" i="66"/>
  <c r="D57" i="66" s="1"/>
  <c r="D59" i="66" s="1"/>
  <c r="D53" i="66"/>
  <c r="D10" i="72"/>
  <c r="D53" i="67"/>
  <c r="D24" i="67"/>
  <c r="D57" i="67" s="1"/>
  <c r="D24" i="69"/>
  <c r="D57" i="69" s="1"/>
  <c r="D59" i="69" s="1"/>
  <c r="D53" i="69"/>
  <c r="D35" i="72"/>
  <c r="D53" i="72" s="1"/>
  <c r="D26" i="72"/>
  <c r="D59" i="70"/>
  <c r="D59" i="67"/>
  <c r="D30" i="65" l="1"/>
  <c r="D63" i="65" s="1"/>
  <c r="D30" i="66"/>
  <c r="D63" i="66" s="1"/>
  <c r="D24" i="72"/>
  <c r="D57" i="72" s="1"/>
  <c r="D59" i="72" s="1"/>
  <c r="D30" i="67"/>
  <c r="D63" i="67" s="1"/>
  <c r="D46" i="72"/>
  <c r="D50" i="72" s="1"/>
  <c r="D30" i="69"/>
  <c r="D63" i="69" s="1"/>
  <c r="D30" i="72" l="1"/>
  <c r="D63" i="72" s="1"/>
</calcChain>
</file>

<file path=xl/sharedStrings.xml><?xml version="1.0" encoding="utf-8"?>
<sst xmlns="http://schemas.openxmlformats.org/spreadsheetml/2006/main" count="2274" uniqueCount="144">
  <si>
    <t>סך הוצאות הנובעות מהשקעה בזכויות מקרקעין</t>
  </si>
  <si>
    <t>סך תשלומים הנובעים מהשקעה בקרנות השקעה בישראל</t>
  </si>
  <si>
    <t>סך תשלומים הנובעים מהשקעה בקרנות השקעה בחו"ל</t>
  </si>
  <si>
    <t>סך תשלומים בגין השקעה בקרנות נאמנות זרות</t>
  </si>
  <si>
    <t>סך הוצאות בעד מתן משכנתאות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</si>
  <si>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</si>
  <si>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</si>
  <si>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</si>
  <si>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</si>
  <si>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</si>
  <si>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</si>
  <si>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</si>
  <si>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</si>
  <si>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</si>
  <si>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</si>
  <si>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</si>
  <si>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תשלום למנהל תיקים ישראלי</t>
  </si>
  <si>
    <t>סך תשלומים למנהלי תיקים ישראליים</t>
  </si>
  <si>
    <t>תשלום למנהל תיקים זר</t>
  </si>
  <si>
    <t>קרן נאמנות ישראלית</t>
  </si>
  <si>
    <t>סך הכל עמלות ניהול חיצוני</t>
  </si>
  <si>
    <t/>
  </si>
  <si>
    <t>גוף 1</t>
  </si>
  <si>
    <t>גוף 2</t>
  </si>
  <si>
    <t>גוף 3</t>
  </si>
  <si>
    <t>BlackRock Inc Ireland</t>
  </si>
  <si>
    <t>BlackRock Inc USA</t>
  </si>
  <si>
    <t>LEUMI</t>
  </si>
  <si>
    <t>M&amp;G Investments</t>
  </si>
  <si>
    <t>לאומי</t>
  </si>
  <si>
    <t>פועלים</t>
  </si>
  <si>
    <t>דיסקונט</t>
  </si>
  <si>
    <t>State Street Global Advisors</t>
  </si>
  <si>
    <t>Cheyne Capital</t>
  </si>
  <si>
    <t>Moneda International</t>
  </si>
  <si>
    <t>Lyxor Intl Asset Management</t>
  </si>
  <si>
    <t>AMUNDI INVESTMENT SOLUTIONS</t>
  </si>
  <si>
    <t>CANTOR</t>
  </si>
  <si>
    <t>VANGUARD FUNDS PLC</t>
  </si>
  <si>
    <t>NOMURA ASSET MANAGEMENT</t>
  </si>
  <si>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</si>
  <si>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</si>
  <si>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</si>
  <si>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</si>
  <si>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</si>
  <si>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</si>
  <si>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</si>
  <si>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</si>
  <si>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</si>
  <si>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</si>
  <si>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</si>
  <si>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</si>
  <si>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</si>
  <si>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</si>
  <si>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</si>
  <si>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</si>
  <si>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</si>
  <si>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</si>
  <si>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</si>
  <si>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</si>
  <si>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</si>
  <si>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</si>
  <si>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</si>
  <si>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</si>
  <si>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</si>
  <si>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</si>
  <si>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</si>
  <si>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</si>
  <si>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</si>
  <si>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</si>
  <si>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</si>
  <si>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</si>
  <si>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</si>
  <si>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</si>
  <si>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</si>
  <si>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</si>
  <si>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</si>
  <si>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</si>
  <si>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</si>
  <si>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</si>
  <si>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</si>
  <si>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</si>
  <si>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</si>
  <si>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ברוקארז'- עמלות קנייה ומכירה בגין ביצוע עסקאות בניירות ערך סחירים</t>
  </si>
  <si>
    <t>סך הוצאות הנובעות מהשקעה בניירות ערך לא סחירים או ממתן הלוואה</t>
  </si>
  <si>
    <t>מסים החלים על הנכסים, ההכנסות והעסקאות</t>
  </si>
  <si>
    <t>WTAX</t>
  </si>
  <si>
    <t>FRT</t>
  </si>
  <si>
    <t>גוף/יחיד א'</t>
  </si>
  <si>
    <t>גוף/יחיד ב'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</si>
  <si>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</si>
  <si>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</si>
  <si>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</si>
  <si>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</si>
  <si>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</si>
  <si>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</si>
  <si>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</si>
  <si>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</si>
  <si>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תשלום הנובע מהשקעה בקרנות השקעה בחו"ל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</si>
  <si>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</si>
  <si>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</si>
  <si>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</si>
  <si>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</t>
  </si>
  <si>
    <t>מיטב תכלית קרנות נאמנות בע"מ</t>
  </si>
  <si>
    <t>פסגות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</si>
  <si>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</si>
  <si>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</si>
  <si>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</si>
  <si>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</si>
  <si>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</si>
  <si>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</si>
  <si>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</si>
  <si>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</si>
  <si>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</si>
  <si>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</si>
  <si>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</si>
  <si>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גוף 5</t>
  </si>
  <si>
    <t>גוף 6</t>
  </si>
  <si>
    <t>גוף 7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</si>
  <si>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</si>
  <si>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</si>
  <si>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גמל להשקעה- מסלול כללי- מספר באוצר 7936</t>
  </si>
  <si>
    <t>מגדל גמל להשקעה- מסלול מניות- מספר באוצר 7934</t>
  </si>
  <si>
    <t>מגדל גמל להשקעה- מסלול חו"ל- מספר באוצר 7933</t>
  </si>
  <si>
    <t>מגדל גמל להשקעה- מסלול אג"ח ממשלתי ישראלי- מספר באוצר 7932</t>
  </si>
  <si>
    <t>מגדל גמל להשקעה- מסלול שקלי טווח קצר- מספר באוצר 7931</t>
  </si>
  <si>
    <t>מגדל גמל להשקעה- מסלול אג"ח עד 10% מניות- מספר באוצר 7935</t>
  </si>
  <si>
    <t>מגדל גמל להשקעה- מסלול הלכתי- מספר באוצר 7937</t>
  </si>
  <si>
    <t>מגדל גמל להשקעה- מסלול מחקה מדד S&amp;P500- מספר באוצר 13563</t>
  </si>
  <si>
    <t>מגדל גמל להשקעה- מצרפי (מספרים באוצר- 7931, 7932, 7933, 7934, 7935, 7936, 7937, 13563)</t>
  </si>
  <si>
    <t xml:space="preserve">נספח 2 - פירוט עמלות והוצאות לשנה המסתיימת ביום </t>
  </si>
  <si>
    <t>נספח 3- פירוט עמלות ניהול חיצוני לשנה המסתיימת ביום:</t>
  </si>
  <si>
    <t xml:space="preserve"> 87 </t>
  </si>
  <si>
    <t>ריק במקור</t>
  </si>
  <si>
    <t>ריק במקור2</t>
  </si>
  <si>
    <t xml:space="preserve"> 58 </t>
  </si>
  <si>
    <t xml:space="preserve"> 16 </t>
  </si>
  <si>
    <t xml:space="preserve"> 3 </t>
  </si>
  <si>
    <t xml:space="preserve"> 10 </t>
  </si>
  <si>
    <t xml:space="preserve"> 67 </t>
  </si>
  <si>
    <t xml:space="preserve"> 254 </t>
  </si>
  <si>
    <t>ריק במקור3</t>
  </si>
  <si>
    <t>1</t>
  </si>
  <si>
    <t xml:space="preserve">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</si>
</sst>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;;;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6" fillId="0" borderId="0" xfId="0" applyFont="1"/>
    <xf numFmtId="49" fontId="6" fillId="0" borderId="0" xfId="0" applyNumberFormat="1" applyFont="1" applyAlignment="1">
      <alignment horizontal="right" readingOrder="2"/>
    </xf>
    <xf numFmtId="49" fontId="7" fillId="2" borderId="1" xfId="0" applyNumberFormat="1" applyFont="1" applyFill="1" applyBorder="1" applyAlignment="1">
      <alignment horizontal="right" readingOrder="2"/>
    </xf>
    <xf numFmtId="49" fontId="6" fillId="2" borderId="0" xfId="0" applyNumberFormat="1" applyFont="1" applyFill="1" applyAlignment="1">
      <alignment horizontal="right" readingOrder="2"/>
    </xf>
    <xf numFmtId="49" fontId="7" fillId="2" borderId="3" xfId="0" applyNumberFormat="1" applyFont="1" applyFill="1" applyBorder="1" applyAlignment="1">
      <alignment horizontal="right" readingOrder="2"/>
    </xf>
    <xf numFmtId="49" fontId="7" fillId="2" borderId="6" xfId="0" applyNumberFormat="1" applyFont="1" applyFill="1" applyBorder="1" applyAlignment="1">
      <alignment horizontal="right" readingOrder="2"/>
    </xf>
    <xf numFmtId="49" fontId="6" fillId="2" borderId="7" xfId="0" applyNumberFormat="1" applyFont="1" applyFill="1" applyBorder="1" applyAlignment="1">
      <alignment horizontal="right" readingOrder="2"/>
    </xf>
    <xf numFmtId="49" fontId="7" fillId="2" borderId="8" xfId="0" applyNumberFormat="1" applyFont="1" applyFill="1" applyBorder="1" applyAlignment="1">
      <alignment horizontal="right" readingOrder="2"/>
    </xf>
    <xf numFmtId="49" fontId="0" fillId="0" borderId="0" xfId="0" applyNumberFormat="1" applyAlignment="1">
      <alignment horizontal="right" readingOrder="2"/>
    </xf>
    <xf numFmtId="49" fontId="2" fillId="2" borderId="1" xfId="0" applyNumberFormat="1" applyFont="1" applyFill="1" applyBorder="1" applyAlignment="1">
      <alignment horizontal="right" readingOrder="2"/>
    </xf>
    <xf numFmtId="49" fontId="2" fillId="2" borderId="0" xfId="0" applyNumberFormat="1" applyFont="1" applyFill="1" applyAlignment="1">
      <alignment horizontal="right" readingOrder="2"/>
    </xf>
    <xf numFmtId="0" fontId="0" fillId="2" borderId="2" xfId="0" applyFill="1" applyBorder="1"/>
    <xf numFmtId="0" fontId="0" fillId="2" borderId="6" xfId="0" applyFill="1" applyBorder="1" applyAlignment="1">
      <alignment horizontal="right" readingOrder="2"/>
    </xf>
    <xf numFmtId="49" fontId="0" fillId="2" borderId="7" xfId="0" applyNumberFormat="1" applyFill="1" applyBorder="1" applyAlignment="1">
      <alignment horizontal="right" readingOrder="2"/>
    </xf>
    <xf numFmtId="49" fontId="0" fillId="2" borderId="0" xfId="0" applyNumberFormat="1" applyFill="1" applyAlignment="1">
      <alignment horizontal="right" readingOrder="2"/>
    </xf>
    <xf numFmtId="49" fontId="2" fillId="2" borderId="6" xfId="0" applyNumberFormat="1" applyFont="1" applyFill="1" applyBorder="1" applyAlignment="1">
      <alignment horizontal="right" readingOrder="2"/>
    </xf>
    <xf numFmtId="0" fontId="8" fillId="0" borderId="0" xfId="0" applyFont="1"/>
    <xf numFmtId="49" fontId="2" fillId="2" borderId="8" xfId="0" applyNumberFormat="1" applyFont="1" applyFill="1" applyBorder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6" xfId="0" applyFont="1" applyFill="1" applyBorder="1" applyAlignment="1">
      <alignment horizontal="right" readingOrder="2"/>
    </xf>
    <xf numFmtId="164" fontId="8" fillId="0" borderId="0" xfId="1" applyNumberFormat="1" applyFont="1"/>
    <xf numFmtId="49" fontId="2" fillId="2" borderId="10" xfId="0" applyNumberFormat="1" applyFont="1" applyFill="1" applyBorder="1" applyAlignment="1">
      <alignment horizontal="right" readingOrder="2"/>
    </xf>
    <xf numFmtId="0" fontId="9" fillId="0" borderId="0" xfId="0" applyFont="1"/>
    <xf numFmtId="0" fontId="10" fillId="0" borderId="0" xfId="0" applyFont="1"/>
    <xf numFmtId="14" fontId="10" fillId="0" borderId="0" xfId="1" applyNumberFormat="1" applyFont="1" applyFill="1" applyAlignment="1" applyProtection="1">
      <alignment horizontal="right"/>
    </xf>
    <xf numFmtId="0" fontId="11" fillId="0" borderId="0" xfId="0" applyFont="1" applyAlignment="1">
      <alignment horizontal="right"/>
    </xf>
    <xf numFmtId="14" fontId="10" fillId="0" borderId="0" xfId="1" applyNumberFormat="1" applyFont="1" applyFill="1" applyAlignment="1" applyProtection="1">
      <alignment horizontal="center"/>
    </xf>
    <xf numFmtId="0" fontId="7" fillId="2" borderId="2" xfId="0" applyFont="1" applyFill="1" applyBorder="1" applyAlignment="1">
      <alignment horizontal="center"/>
    </xf>
    <xf numFmtId="164" fontId="7" fillId="2" borderId="5" xfId="1" applyNumberFormat="1" applyFont="1" applyFill="1" applyBorder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2" xfId="0" applyFont="1" applyBorder="1" applyAlignment="1">
      <alignment horizontal="right"/>
    </xf>
    <xf numFmtId="49" fontId="7" fillId="2" borderId="1" xfId="0" applyNumberFormat="1" applyFont="1" applyFill="1" applyBorder="1"/>
    <xf numFmtId="49" fontId="6" fillId="2" borderId="0" xfId="0" applyNumberFormat="1" applyFont="1" applyFill="1"/>
    <xf numFmtId="164" fontId="7" fillId="2" borderId="13" xfId="1" applyNumberFormat="1" applyFont="1" applyFill="1" applyBorder="1"/>
    <xf numFmtId="164" fontId="6" fillId="0" borderId="13" xfId="1" applyNumberFormat="1" applyFont="1" applyBorder="1"/>
    <xf numFmtId="164" fontId="7" fillId="0" borderId="13" xfId="1" applyNumberFormat="1" applyFont="1" applyBorder="1"/>
    <xf numFmtId="0" fontId="7" fillId="0" borderId="13" xfId="0" applyFont="1" applyBorder="1"/>
    <xf numFmtId="164" fontId="7" fillId="0" borderId="13" xfId="0" applyNumberFormat="1" applyFont="1" applyBorder="1"/>
    <xf numFmtId="10" fontId="6" fillId="0" borderId="13" xfId="2" applyNumberFormat="1" applyFont="1" applyBorder="1"/>
    <xf numFmtId="10" fontId="6" fillId="0" borderId="13" xfId="0" applyNumberFormat="1" applyFont="1" applyBorder="1"/>
    <xf numFmtId="164" fontId="6" fillId="0" borderId="13" xfId="0" applyNumberFormat="1" applyFont="1" applyBorder="1"/>
    <xf numFmtId="10" fontId="6" fillId="0" borderId="14" xfId="0" applyNumberFormat="1" applyFont="1" applyBorder="1"/>
    <xf numFmtId="165" fontId="6" fillId="0" borderId="0" xfId="0" applyNumberFormat="1" applyFont="1"/>
    <xf numFmtId="165" fontId="6" fillId="2" borderId="4" xfId="0" applyNumberFormat="1" applyFont="1" applyFill="1" applyBorder="1"/>
    <xf numFmtId="165" fontId="7" fillId="2" borderId="6" xfId="0" applyNumberFormat="1" applyFont="1" applyFill="1" applyBorder="1" applyAlignment="1">
      <alignment horizontal="right" readingOrder="2"/>
    </xf>
    <xf numFmtId="165" fontId="7" fillId="2" borderId="1" xfId="0" applyNumberFormat="1" applyFont="1" applyFill="1" applyBorder="1" applyAlignment="1">
      <alignment horizontal="right" readingOrder="2"/>
    </xf>
    <xf numFmtId="165" fontId="6" fillId="2" borderId="0" xfId="0" applyNumberFormat="1" applyFont="1" applyFill="1" applyAlignment="1">
      <alignment horizontal="right" readingOrder="2"/>
    </xf>
    <xf numFmtId="165" fontId="6" fillId="2" borderId="0" xfId="0" applyNumberFormat="1" applyFont="1" applyFill="1"/>
    <xf numFmtId="165" fontId="6" fillId="2" borderId="7" xfId="0" applyNumberFormat="1" applyFont="1" applyFill="1" applyBorder="1" applyAlignment="1">
      <alignment horizontal="right" readingOrder="2"/>
    </xf>
    <xf numFmtId="165" fontId="6" fillId="2" borderId="9" xfId="0" applyNumberFormat="1" applyFont="1" applyFill="1" applyBorder="1" applyAlignment="1">
      <alignment horizontal="right" readingOrder="2"/>
    </xf>
    <xf numFmtId="165" fontId="7" fillId="2" borderId="0" xfId="0" applyNumberFormat="1" applyFont="1" applyFill="1"/>
    <xf numFmtId="49" fontId="2" fillId="2" borderId="1" xfId="0" applyNumberFormat="1" applyFont="1" applyFill="1" applyBorder="1"/>
    <xf numFmtId="49" fontId="2" fillId="2" borderId="0" xfId="0" applyNumberFormat="1" applyFont="1" applyFill="1"/>
    <xf numFmtId="164" fontId="0" fillId="0" borderId="13" xfId="1" applyNumberFormat="1" applyFont="1" applyBorder="1"/>
    <xf numFmtId="164" fontId="2" fillId="0" borderId="13" xfId="1" applyNumberFormat="1" applyFont="1" applyBorder="1"/>
    <xf numFmtId="164" fontId="2" fillId="0" borderId="13" xfId="0" applyNumberFormat="1" applyFont="1" applyBorder="1"/>
    <xf numFmtId="164" fontId="2" fillId="3" borderId="13" xfId="1" applyNumberFormat="1" applyFont="1" applyFill="1" applyBorder="1"/>
    <xf numFmtId="164" fontId="2" fillId="0" borderId="14" xfId="0" applyNumberFormat="1" applyFont="1" applyBorder="1"/>
    <xf numFmtId="165" fontId="0" fillId="0" borderId="0" xfId="0" applyNumberFormat="1"/>
    <xf numFmtId="165" fontId="2" fillId="2" borderId="0" xfId="0" applyNumberFormat="1" applyFont="1" applyFill="1"/>
    <xf numFmtId="165" fontId="0" fillId="2" borderId="0" xfId="0" applyNumberFormat="1" applyFill="1"/>
    <xf numFmtId="165" fontId="0" fillId="2" borderId="0" xfId="0" applyNumberFormat="1" applyFill="1" applyAlignment="1">
      <alignment horizontal="right" readingOrder="2"/>
    </xf>
    <xf numFmtId="165" fontId="0" fillId="2" borderId="7" xfId="0" applyNumberFormat="1" applyFill="1" applyBorder="1" applyAlignment="1">
      <alignment horizontal="right" readingOrder="2"/>
    </xf>
    <xf numFmtId="165" fontId="0" fillId="2" borderId="1" xfId="0" applyNumberFormat="1" applyFill="1" applyBorder="1" applyAlignment="1">
      <alignment horizontal="right" readingOrder="2"/>
    </xf>
    <xf numFmtId="165" fontId="0" fillId="0" borderId="13" xfId="1" applyNumberFormat="1" applyFont="1" applyBorder="1"/>
    <xf numFmtId="165" fontId="0" fillId="2" borderId="9" xfId="0" applyNumberFormat="1" applyFill="1" applyBorder="1" applyAlignment="1">
      <alignment horizontal="right" readingOrder="2"/>
    </xf>
    <xf numFmtId="49" fontId="0" fillId="2" borderId="0" xfId="0" applyNumberFormat="1" applyFill="1"/>
    <xf numFmtId="49" fontId="0" fillId="2" borderId="7" xfId="0" applyNumberFormat="1" applyFill="1" applyBorder="1"/>
    <xf numFmtId="164" fontId="2" fillId="0" borderId="14" xfId="1" applyNumberFormat="1" applyFont="1" applyBorder="1"/>
    <xf numFmtId="165" fontId="2" fillId="2" borderId="6" xfId="0" applyNumberFormat="1" applyFont="1" applyFill="1" applyBorder="1" applyAlignment="1">
      <alignment horizontal="right" readingOrder="2"/>
    </xf>
    <xf numFmtId="165" fontId="0" fillId="2" borderId="13" xfId="0" applyNumberFormat="1" applyFill="1" applyBorder="1"/>
    <xf numFmtId="165" fontId="2" fillId="2" borderId="13" xfId="0" applyNumberFormat="1" applyFont="1" applyFill="1" applyBorder="1"/>
    <xf numFmtId="165" fontId="0" fillId="2" borderId="11" xfId="0" applyNumberFormat="1" applyFill="1" applyBorder="1" applyAlignment="1">
      <alignment horizontal="right" readingOrder="2"/>
    </xf>
    <xf numFmtId="0" fontId="2" fillId="2" borderId="6" xfId="0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164" fontId="7" fillId="2" borderId="13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5" xfId="5" xr:uid="{00000000-0005-0000-0000-000004000000}"/>
    <cellStyle name="Percent" xfId="2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4" formatCode="_ * #,##0_ ;_ * \-#,##0_ ;_ * &quot;-&quot;??_ ;_ @_ 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3BE6EE-AA11-478D-8426-B1E3407D1FB8}" name="TitleRegion1.a6.d63.1" displayName="TitleRegion1.a6.d63.1" ref="A6:D63" totalsRowShown="0" tableBorderDxfId="66">
  <autoFilter ref="A6:D63" xr:uid="{D73BE6EE-AA11-478D-8426-B1E3407D1FB8}">
    <filterColumn colId="0" hiddenButton="1"/>
    <filterColumn colId="1" hiddenButton="1"/>
    <filterColumn colId="2" hiddenButton="1"/>
    <filterColumn colId="3" hiddenButton="1"/>
  </autoFilter>
  <tableColumns count="4">
    <tableColumn id="1" xr3:uid="{C57F512F-DF28-4755-8DA3-B5587F8F9ECC}" name="ריק במקור" dataDxfId="65"/>
    <tableColumn id="2" xr3:uid="{22111838-19F4-4BF4-9FB4-AC3F9A8AF734}" name="1. סך הכל עמלות קנייה ומכירה של ניירות ערך סחירים" dataDxfId="64"/>
    <tableColumn id="3" xr3:uid="{6D659939-639F-48D3-8AD8-9FE16B906F91}" name="ריק במקור2" dataDxfId="63"/>
    <tableColumn id="4" xr3:uid="{8F76DE55-A241-4FC2-AE21-CAD0FC849674}" name=" 87 " dataDxfId="62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341264-4206-480C-84F0-D643666B767F}" name="TitleRegion1.a6.d63.1" displayName="TitleRegion1.a6.d63.1_" ref="A6:D63" totalsRowShown="0" tableBorderDxfId="61">
  <autoFilter ref="A6:D63" xr:uid="{F5341264-4206-480C-84F0-D643666B767F}">
    <filterColumn colId="0" hiddenButton="1"/>
    <filterColumn colId="1" hiddenButton="1"/>
    <filterColumn colId="2" hiddenButton="1"/>
    <filterColumn colId="3" hiddenButton="1"/>
  </autoFilter>
  <tableColumns count="4">
    <tableColumn id="1" xr3:uid="{3E3B22D1-00D3-4619-9D49-E9E1EE7DF4D8}" name="ריק במקור" dataDxfId="60"/>
    <tableColumn id="2" xr3:uid="{A000E618-A669-47C0-8770-2CC1708B143A}" name="1. סך הכל עמלות קנייה ומכירה של ניירות ערך סחירים" dataDxfId="59"/>
    <tableColumn id="3" xr3:uid="{F2CF0F50-817C-4CE3-932B-EC54E1E5655C}" name="ריק במקור2" dataDxfId="58"/>
    <tableColumn id="4" xr3:uid="{F5FA82A1-148D-4B0A-8454-4B40D8392BBA}" name=" 58 " dataDxfId="57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D7E643-7D80-4830-AF73-7AC855CEE549}" name="TitleRegion1.a6.d63.1" displayName="_TitleRegion1.a6.d63.1" ref="A6:D63" totalsRowShown="0" tableBorderDxfId="56">
  <autoFilter ref="A6:D63" xr:uid="{C2D7E643-7D80-4830-AF73-7AC855CEE549}">
    <filterColumn colId="0" hiddenButton="1"/>
    <filterColumn colId="1" hiddenButton="1"/>
    <filterColumn colId="2" hiddenButton="1"/>
    <filterColumn colId="3" hiddenButton="1"/>
  </autoFilter>
  <tableColumns count="4">
    <tableColumn id="1" xr3:uid="{00619294-09F1-403B-B73F-83741AE23D40}" name="ריק במקור" dataDxfId="55"/>
    <tableColumn id="2" xr3:uid="{9748354F-B4F4-417B-B003-1934E755E325}" name="1. סך הכל עמלות קנייה ומכירה של ניירות ערך סחירים" dataDxfId="54"/>
    <tableColumn id="3" xr3:uid="{6C6F9DBE-20F6-4842-8FC7-4AB4BB0D13A1}" name="ריק במקור2" dataDxfId="53"/>
    <tableColumn id="4" xr3:uid="{3DC2459D-166C-4818-BCAC-539A2BBE0317}" name=" 16 " dataDxfId="52" dataCellStyle="Percent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4ECE2D-208F-466A-9E9A-4F8C61AF0D70}" name="TitleRegion1.a6.d63.1" displayName="_TitleRegion1.a6.d63.1_1" ref="A6:D63" totalsRowShown="0" tableBorderDxfId="51">
  <autoFilter ref="A6:D63" xr:uid="{254ECE2D-208F-466A-9E9A-4F8C61AF0D70}">
    <filterColumn colId="0" hiddenButton="1"/>
    <filterColumn colId="1" hiddenButton="1"/>
    <filterColumn colId="2" hiddenButton="1"/>
    <filterColumn colId="3" hiddenButton="1"/>
  </autoFilter>
  <tableColumns count="4">
    <tableColumn id="1" xr3:uid="{D182E7A1-F6F2-4100-BE0C-63E647970FB6}" name="ריק במקור" dataDxfId="50"/>
    <tableColumn id="2" xr3:uid="{2375390D-3817-43D0-804A-2A41EB79F74A}" name="1. סך הכל עמלות קנייה ומכירה של ניירות ערך סחירים" dataDxfId="49"/>
    <tableColumn id="3" xr3:uid="{5BA764E7-D7D2-435A-8763-C6D1C0CF7669}" name="ריק במקור2" dataDxfId="48"/>
    <tableColumn id="4" xr3:uid="{D5882BC5-CAD9-4730-AFD0-F3C506D89A27}" name=" 3 " dataDxfId="47" dataCellStyle="Percent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2AA172-298D-4374-A43D-4FACE0431C82}" name="TitleRegion1.a6.d63.1" displayName="_TitleRegion1.a6.d63.1_2" ref="A6:D63" totalsRowShown="0" tableBorderDxfId="46">
  <autoFilter ref="A6:D63" xr:uid="{1C2AA172-298D-4374-A43D-4FACE0431C82}">
    <filterColumn colId="0" hiddenButton="1"/>
    <filterColumn colId="1" hiddenButton="1"/>
    <filterColumn colId="2" hiddenButton="1"/>
    <filterColumn colId="3" hiddenButton="1"/>
  </autoFilter>
  <tableColumns count="4">
    <tableColumn id="1" xr3:uid="{06A45BCF-FD4D-468F-99C3-C26C59AEE19C}" name="ריק במקור" dataDxfId="45"/>
    <tableColumn id="2" xr3:uid="{E5DAC8EE-08FB-4A64-95B7-CF12B4F6F609}" name="1. סך הכל עמלות קנייה ומכירה של ניירות ערך סחירים" dataDxfId="44"/>
    <tableColumn id="3" xr3:uid="{70D534CB-7835-497B-A82C-D606C823BF1C}" name="ריק במקור2" dataDxfId="43"/>
    <tableColumn id="4" xr3:uid="{2DAD0868-ED0E-450A-9E2A-077ECD1986A6}" name=" 3 " dataDxfId="42" dataCellStyle="Percent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EE980CE-F269-4FDA-9A64-8E98DC7B67A6}" name="TitleRegion1.a6.d63.1" displayName="_TitleRegion1.a6.d63.1_3" ref="A6:D63" totalsRowShown="0" tableBorderDxfId="41">
  <autoFilter ref="A6:D63" xr:uid="{4EE980CE-F269-4FDA-9A64-8E98DC7B67A6}">
    <filterColumn colId="0" hiddenButton="1"/>
    <filterColumn colId="1" hiddenButton="1"/>
    <filterColumn colId="2" hiddenButton="1"/>
    <filterColumn colId="3" hiddenButton="1"/>
  </autoFilter>
  <tableColumns count="4">
    <tableColumn id="1" xr3:uid="{5094C93C-9EA3-41BB-8972-BEFFF67D03A4}" name="ריק במקור" dataDxfId="40"/>
    <tableColumn id="2" xr3:uid="{CC9133A3-3EC1-4F3A-BBE4-6436911A9A39}" name="1. סך הכל עמלות קנייה ומכירה של ניירות ערך סחירים" dataDxfId="39"/>
    <tableColumn id="3" xr3:uid="{4F514368-A522-4F8B-9AD9-4BA26BCF480E}" name="ריק במקור2" dataDxfId="38"/>
    <tableColumn id="4" xr3:uid="{A4AED3D3-B790-4CE6-8E93-DE69ECA7189F}" name=" 10 " dataDxfId="37" dataCellStyle="Percent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8E75E5-4598-4A48-B499-C09136B718C0}" name="TitleRegion1.a6.d63.1" displayName="_TitleRegion1.a6.d63.1_4" ref="A6:D63" totalsRowShown="0" tableBorderDxfId="36">
  <autoFilter ref="A6:D63" xr:uid="{7D8E75E5-4598-4A48-B499-C09136B718C0}">
    <filterColumn colId="0" hiddenButton="1"/>
    <filterColumn colId="1" hiddenButton="1"/>
    <filterColumn colId="2" hiddenButton="1"/>
    <filterColumn colId="3" hiddenButton="1"/>
  </autoFilter>
  <tableColumns count="4">
    <tableColumn id="1" xr3:uid="{1EE09435-A5C8-4CDE-8CDF-BA054567D652}" name="ריק במקור" dataDxfId="35"/>
    <tableColumn id="2" xr3:uid="{CC4B003E-54CF-4F30-A47B-E16F44B19435}" name="1. סך הכל עמלות קנייה ומכירה של ניירות ערך סחירים" dataDxfId="34"/>
    <tableColumn id="3" xr3:uid="{8D2A21B6-0777-4420-A507-E3C72FC13B00}" name="ריק במקור2" dataDxfId="33"/>
    <tableColumn id="4" xr3:uid="{C9FF9CBB-AE83-4EB5-9A6F-9A61EF1BDB8F}" name=" 10 " dataDxfId="32" dataCellStyle="Percent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B066147-0FD8-49A1-9E30-D13A895DEE4F}" name="TitleRegion1.a6.d63.1" displayName="_TitleRegion1.a6.d63.1_5" ref="A6:D63" totalsRowShown="0" tableBorderDxfId="31">
  <autoFilter ref="A6:D63" xr:uid="{1B066147-0FD8-49A1-9E30-D13A895DEE4F}">
    <filterColumn colId="0" hiddenButton="1"/>
    <filterColumn colId="1" hiddenButton="1"/>
    <filterColumn colId="2" hiddenButton="1"/>
    <filterColumn colId="3" hiddenButton="1"/>
  </autoFilter>
  <tableColumns count="4">
    <tableColumn id="1" xr3:uid="{CE230FFD-9336-4FEE-A399-BA70B36962B1}" name="ריק במקור" dataDxfId="30"/>
    <tableColumn id="2" xr3:uid="{7E319590-C31A-4084-9A34-74A2C6697DE6}" name="1. סך הכל עמלות קנייה ומכירה של ניירות ערך סחירים" dataDxfId="29"/>
    <tableColumn id="3" xr3:uid="{1C37516E-A856-4B26-84A0-C4CAA10D241C}" name="ריק במקור2" dataDxfId="28"/>
    <tableColumn id="4" xr3:uid="{71427B4A-B1F1-4638-AFB7-CB67C638AEF5}" name=" 67 " dataDxfId="27" dataCellStyle="Percent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0A133AA-5CC6-4952-9D9E-AB1DFC1AE50C}" name="TitleRegion1.a6.d63.1" displayName="_TitleRegion1.a6.d63.1_6" ref="A6:D63" totalsRowShown="0" tableBorderDxfId="26">
  <autoFilter ref="A6:D63" xr:uid="{50A133AA-5CC6-4952-9D9E-AB1DFC1AE50C}">
    <filterColumn colId="0" hiddenButton="1"/>
    <filterColumn colId="1" hiddenButton="1"/>
    <filterColumn colId="2" hiddenButton="1"/>
    <filterColumn colId="3" hiddenButton="1"/>
  </autoFilter>
  <tableColumns count="4">
    <tableColumn id="1" xr3:uid="{60F46184-0B18-468C-B179-C4441A1F2D30}" name="ריק במקור" dataDxfId="25"/>
    <tableColumn id="2" xr3:uid="{FE3EAC30-3A55-4F58-9E5F-77FA3C2B858B}" name="1. סך הכל עמלות קנייה ומכירה של ניירות ערך סחירים" dataDxfId="24"/>
    <tableColumn id="3" xr3:uid="{7E911BCD-4D74-4AB9-A4FF-063BCB9BC6CD}" name="ריק במקור2" dataDxfId="23"/>
    <tableColumn id="4" xr3:uid="{A1BED3ED-DE7B-4EE2-83A7-E5751EF27855}" name=" 254 " dataDxfId="22" dataCellStyle="Percent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66AACA4-E952-4028-8E5D-658EF7208587}" name="TitleRegion1.a6.d72.1" displayName="TitleRegion1.a6.d72.1" ref="A6:D72" totalsRowShown="0" tableBorderDxfId="21">
  <autoFilter ref="A6:D72" xr:uid="{F66AACA4-E952-4028-8E5D-658EF7208587}">
    <filterColumn colId="0" hiddenButton="1"/>
    <filterColumn colId="1" hiddenButton="1"/>
    <filterColumn colId="2" hiddenButton="1"/>
    <filterColumn colId="3" hiddenButton="1"/>
  </autoFilter>
  <tableColumns count="4">
    <tableColumn id="1" xr3:uid="{A858F641-26B7-4241-A27F-85B8ECA3D314}" name="ריק במקור"/>
    <tableColumn id="2" xr3:uid="{E3C107C0-BD7D-4C7E-96A2-8EE830945C9F}" name="צדדים קשורים"/>
    <tableColumn id="3" xr3:uid="{C3BA71DE-44AA-4F8C-9615-F6B9032F94AE}" name="ריק במקור2" dataDxfId="20"/>
    <tableColumn id="4" xr3:uid="{3ACDCEC6-9E1C-4E4D-AAD0-C3C880C9758E}" name="ריק במקור3" dataDxfId="19" dataCellStyle="Comma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CC21677-799A-4A2B-8503-A409955F1F2E}" name="TitleRegion1.a6.d108.1" displayName="TitleRegion1.a6.d108.1" ref="A6:D108" totalsRowShown="0" tableBorderDxfId="18">
  <autoFilter ref="A6:D108" xr:uid="{9CC21677-799A-4A2B-8503-A409955F1F2E}">
    <filterColumn colId="0" hiddenButton="1"/>
    <filterColumn colId="1" hiddenButton="1"/>
    <filterColumn colId="2" hiddenButton="1"/>
    <filterColumn colId="3" hiddenButton="1"/>
  </autoFilter>
  <tableColumns count="4">
    <tableColumn id="1" xr3:uid="{318ABFE6-5725-4E1B-808A-D69DF11E6728}" name="ריק במקור"/>
    <tableColumn id="2" xr3:uid="{00E6D361-6979-4393-B504-FDEF8976EC61}" name="1"/>
    <tableColumn id="3" xr3:uid="{E67D85CC-0884-40C8-9203-1B7B30C2A185}" name="גוף/יחיד א'" dataDxfId="17"/>
    <tableColumn id="4" xr3:uid="{F23BB941-2623-407C-8900-A00E4DC99918}" name=" 11 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6" ht="15" x14ac:dyDescent="0.25">
      <c r="A1" s="1"/>
      <c r="B1" s="23" t="s">
        <v>119</v>
      </c>
    </row>
    <row r="2" spans="1:6" x14ac:dyDescent="0.2">
      <c r="A2" s="1"/>
      <c r="B2" s="24" t="s">
        <v>120</v>
      </c>
      <c r="D2" s="27">
        <v>45291</v>
      </c>
    </row>
    <row r="3" spans="1:6" ht="15.75" x14ac:dyDescent="0.25">
      <c r="A3" s="1"/>
      <c r="B3" s="26" t="s">
        <v>121</v>
      </c>
    </row>
    <row r="4" spans="1:6" x14ac:dyDescent="0.2">
      <c r="A4" s="1"/>
      <c r="B4" s="3"/>
      <c r="C4" s="4"/>
      <c r="D4" s="28" t="s">
        <v>41</v>
      </c>
      <c r="E4" s="1"/>
      <c r="F4" s="1"/>
    </row>
    <row r="5" spans="1:6" x14ac:dyDescent="0.2">
      <c r="A5" s="1"/>
      <c r="B5" s="33" t="s">
        <v>40</v>
      </c>
      <c r="C5" s="34"/>
      <c r="D5" s="29"/>
      <c r="E5" s="1"/>
      <c r="F5" s="1"/>
    </row>
    <row r="6" spans="1:6" x14ac:dyDescent="0.2">
      <c r="A6" s="44" t="s">
        <v>133</v>
      </c>
      <c r="B6" s="6" t="s">
        <v>42</v>
      </c>
      <c r="C6" s="45" t="s">
        <v>134</v>
      </c>
      <c r="D6" s="77" t="s">
        <v>132</v>
      </c>
      <c r="E6" s="1"/>
      <c r="F6" s="1"/>
    </row>
    <row r="7" spans="1:6" x14ac:dyDescent="0.2">
      <c r="A7" s="44" t="s">
        <v>133</v>
      </c>
      <c r="B7" s="46" t="s">
        <v>133</v>
      </c>
      <c r="C7" s="7" t="s">
        <v>43</v>
      </c>
      <c r="D7" s="36">
        <v>0</v>
      </c>
      <c r="E7" s="1"/>
      <c r="F7" s="1"/>
    </row>
    <row r="8" spans="1:6" x14ac:dyDescent="0.2">
      <c r="A8" s="44" t="s">
        <v>133</v>
      </c>
      <c r="B8" s="46" t="s">
        <v>133</v>
      </c>
      <c r="C8" s="7" t="s">
        <v>44</v>
      </c>
      <c r="D8" s="36">
        <v>87.407633982766171</v>
      </c>
      <c r="E8" s="1"/>
      <c r="F8" s="1"/>
    </row>
    <row r="9" spans="1:6" x14ac:dyDescent="0.2">
      <c r="A9" s="44" t="s">
        <v>133</v>
      </c>
      <c r="B9" s="47" t="s">
        <v>133</v>
      </c>
      <c r="C9" s="48" t="s">
        <v>133</v>
      </c>
      <c r="D9" s="49" t="s">
        <v>133</v>
      </c>
      <c r="E9" s="1"/>
      <c r="F9" s="1"/>
    </row>
    <row r="10" spans="1:6" x14ac:dyDescent="0.2">
      <c r="A10" s="44" t="s">
        <v>133</v>
      </c>
      <c r="B10" s="6" t="s">
        <v>45</v>
      </c>
      <c r="C10" s="50" t="s">
        <v>133</v>
      </c>
      <c r="D10" s="35">
        <f>SUM(D11:D12)</f>
        <v>8.3264078736757057</v>
      </c>
      <c r="E10" s="1"/>
      <c r="F10" s="1"/>
    </row>
    <row r="11" spans="1:6" x14ac:dyDescent="0.2">
      <c r="A11" s="44" t="s">
        <v>133</v>
      </c>
      <c r="B11" s="46" t="s">
        <v>133</v>
      </c>
      <c r="C11" s="7" t="s">
        <v>46</v>
      </c>
      <c r="D11" s="36">
        <v>0</v>
      </c>
      <c r="E11" s="1"/>
      <c r="F11" s="1"/>
    </row>
    <row r="12" spans="1:6" x14ac:dyDescent="0.2">
      <c r="A12" s="44" t="s">
        <v>133</v>
      </c>
      <c r="B12" s="46" t="s">
        <v>133</v>
      </c>
      <c r="C12" s="7" t="s">
        <v>47</v>
      </c>
      <c r="D12" s="36">
        <v>8.3264078736757057</v>
      </c>
      <c r="E12" s="1"/>
      <c r="F12" s="1"/>
    </row>
    <row r="13" spans="1:6" x14ac:dyDescent="0.2">
      <c r="A13" s="44" t="s">
        <v>133</v>
      </c>
      <c r="B13" s="47" t="s">
        <v>133</v>
      </c>
      <c r="C13" s="48" t="s">
        <v>133</v>
      </c>
      <c r="D13" s="49" t="s">
        <v>133</v>
      </c>
      <c r="E13" s="1"/>
      <c r="F13" s="1"/>
    </row>
    <row r="14" spans="1:6" x14ac:dyDescent="0.2">
      <c r="A14" s="44" t="s">
        <v>133</v>
      </c>
      <c r="B14" s="6" t="s">
        <v>48</v>
      </c>
      <c r="C14" s="50" t="s">
        <v>133</v>
      </c>
      <c r="D14" s="35">
        <f>SUM(D15:D16)</f>
        <v>52.456417439848991</v>
      </c>
      <c r="E14" s="1"/>
      <c r="F14" s="1"/>
    </row>
    <row r="15" spans="1:6" x14ac:dyDescent="0.2">
      <c r="A15" s="44" t="s">
        <v>133</v>
      </c>
      <c r="B15" s="46" t="s">
        <v>133</v>
      </c>
      <c r="C15" s="7" t="s">
        <v>49</v>
      </c>
      <c r="D15" s="36">
        <v>19.363507144434525</v>
      </c>
      <c r="E15" s="1"/>
      <c r="F15" s="1"/>
    </row>
    <row r="16" spans="1:6" x14ac:dyDescent="0.2">
      <c r="A16" s="44" t="s">
        <v>133</v>
      </c>
      <c r="B16" s="46" t="s">
        <v>133</v>
      </c>
      <c r="C16" s="7" t="s">
        <v>50</v>
      </c>
      <c r="D16" s="36">
        <v>33.09291029541447</v>
      </c>
      <c r="E16" s="1"/>
      <c r="F16" s="1"/>
    </row>
    <row r="17" spans="1:6" x14ac:dyDescent="0.2">
      <c r="A17" s="44" t="s">
        <v>133</v>
      </c>
      <c r="B17" s="47" t="s">
        <v>133</v>
      </c>
      <c r="C17" s="48" t="s">
        <v>133</v>
      </c>
      <c r="D17" s="49" t="s">
        <v>133</v>
      </c>
      <c r="E17" s="1"/>
      <c r="F17" s="1"/>
    </row>
    <row r="18" spans="1:6" x14ac:dyDescent="0.2">
      <c r="A18" s="44" t="s">
        <v>133</v>
      </c>
      <c r="B18" s="6" t="s">
        <v>51</v>
      </c>
      <c r="C18" s="50" t="s">
        <v>133</v>
      </c>
      <c r="D18" s="37">
        <v>314.96714865242552</v>
      </c>
      <c r="E18" s="1"/>
      <c r="F18" s="1"/>
    </row>
    <row r="19" spans="1:6" x14ac:dyDescent="0.2">
      <c r="A19" s="44" t="s">
        <v>133</v>
      </c>
      <c r="B19" s="47" t="s">
        <v>133</v>
      </c>
      <c r="C19" s="48" t="s">
        <v>133</v>
      </c>
      <c r="D19" s="49" t="s">
        <v>133</v>
      </c>
      <c r="E19" s="1"/>
      <c r="F19" s="1"/>
    </row>
    <row r="20" spans="1:6" x14ac:dyDescent="0.2">
      <c r="A20" s="44" t="s">
        <v>133</v>
      </c>
      <c r="B20" s="6" t="s">
        <v>52</v>
      </c>
      <c r="C20" s="50" t="s">
        <v>133</v>
      </c>
      <c r="D20" s="37">
        <v>0.87831334079238932</v>
      </c>
      <c r="E20" s="1"/>
      <c r="F20" s="1"/>
    </row>
    <row r="21" spans="1:6" x14ac:dyDescent="0.2">
      <c r="A21" s="44" t="s">
        <v>133</v>
      </c>
      <c r="B21" s="47" t="s">
        <v>133</v>
      </c>
      <c r="C21" s="48" t="s">
        <v>133</v>
      </c>
      <c r="D21" s="49" t="s">
        <v>133</v>
      </c>
      <c r="E21" s="1"/>
      <c r="F21" s="1"/>
    </row>
    <row r="22" spans="1:6" x14ac:dyDescent="0.2">
      <c r="A22" s="44" t="s">
        <v>133</v>
      </c>
      <c r="B22" s="6" t="s">
        <v>53</v>
      </c>
      <c r="C22" s="50" t="s">
        <v>133</v>
      </c>
      <c r="D22" s="38">
        <v>0</v>
      </c>
      <c r="E22" s="1"/>
      <c r="F22" s="1"/>
    </row>
    <row r="23" spans="1:6" x14ac:dyDescent="0.2">
      <c r="A23" s="44" t="s">
        <v>133</v>
      </c>
      <c r="B23" s="47" t="s">
        <v>133</v>
      </c>
      <c r="C23" s="48" t="s">
        <v>133</v>
      </c>
      <c r="D23" s="49" t="s">
        <v>133</v>
      </c>
      <c r="E23" s="1"/>
      <c r="F23" s="1"/>
    </row>
    <row r="24" spans="1:6" x14ac:dyDescent="0.2">
      <c r="A24" s="44" t="s">
        <v>133</v>
      </c>
      <c r="B24" s="6" t="s">
        <v>54</v>
      </c>
      <c r="C24" s="50" t="s">
        <v>133</v>
      </c>
      <c r="D24" s="39">
        <f>D6+D10+D14+D18+D20+D22</f>
        <v>463.62828730674261</v>
      </c>
      <c r="E24" s="1"/>
      <c r="F24" s="1"/>
    </row>
    <row r="25" spans="1:6" x14ac:dyDescent="0.2">
      <c r="A25" s="44" t="s">
        <v>133</v>
      </c>
      <c r="B25" s="47" t="s">
        <v>133</v>
      </c>
      <c r="C25" s="48" t="s">
        <v>133</v>
      </c>
      <c r="D25" s="49" t="s">
        <v>133</v>
      </c>
      <c r="E25" s="1"/>
      <c r="F25" s="1"/>
    </row>
    <row r="26" spans="1:6" x14ac:dyDescent="0.2">
      <c r="A26" s="44" t="s">
        <v>133</v>
      </c>
      <c r="B26" s="6" t="s">
        <v>55</v>
      </c>
      <c r="C26" s="50" t="s">
        <v>133</v>
      </c>
      <c r="D26" s="37">
        <f>(D28+D27)/2</f>
        <v>462930.5</v>
      </c>
      <c r="E26" s="1"/>
      <c r="F26" s="1"/>
    </row>
    <row r="27" spans="1:6" x14ac:dyDescent="0.2">
      <c r="A27" s="44" t="s">
        <v>133</v>
      </c>
      <c r="B27" s="46" t="s">
        <v>133</v>
      </c>
      <c r="C27" s="7" t="s">
        <v>56</v>
      </c>
      <c r="D27" s="36">
        <v>500515</v>
      </c>
      <c r="E27" s="1"/>
      <c r="F27" s="1"/>
    </row>
    <row r="28" spans="1:6" x14ac:dyDescent="0.2">
      <c r="A28" s="44" t="s">
        <v>133</v>
      </c>
      <c r="B28" s="46" t="s">
        <v>133</v>
      </c>
      <c r="C28" s="7" t="s">
        <v>57</v>
      </c>
      <c r="D28" s="36">
        <v>425346</v>
      </c>
      <c r="E28" s="1"/>
      <c r="F28" s="1"/>
    </row>
    <row r="29" spans="1:6" x14ac:dyDescent="0.2">
      <c r="A29" s="44" t="s">
        <v>133</v>
      </c>
      <c r="B29" s="47" t="s">
        <v>133</v>
      </c>
      <c r="C29" s="48" t="s">
        <v>133</v>
      </c>
      <c r="D29" s="49" t="s">
        <v>133</v>
      </c>
      <c r="E29" s="1"/>
      <c r="F29" s="1"/>
    </row>
    <row r="30" spans="1:6" x14ac:dyDescent="0.2">
      <c r="A30" s="44" t="s">
        <v>133</v>
      </c>
      <c r="B30" s="6" t="s">
        <v>58</v>
      </c>
      <c r="C30" s="50" t="s">
        <v>133</v>
      </c>
      <c r="D30" s="40">
        <f>D24/D26</f>
        <v>1.0015073262762825E-3</v>
      </c>
      <c r="E30" s="1"/>
      <c r="F30" s="1"/>
    </row>
    <row r="31" spans="1:6" x14ac:dyDescent="0.2">
      <c r="A31" s="44" t="s">
        <v>133</v>
      </c>
      <c r="B31" s="47" t="s">
        <v>133</v>
      </c>
      <c r="C31" s="48" t="s">
        <v>133</v>
      </c>
      <c r="D31" s="49" t="s">
        <v>133</v>
      </c>
      <c r="E31" s="1"/>
      <c r="F31" s="1"/>
    </row>
    <row r="32" spans="1:6" x14ac:dyDescent="0.2">
      <c r="A32" s="44" t="s">
        <v>133</v>
      </c>
      <c r="B32" s="3" t="s">
        <v>59</v>
      </c>
      <c r="C32" s="48" t="s">
        <v>133</v>
      </c>
      <c r="D32" s="49" t="s">
        <v>133</v>
      </c>
      <c r="E32" s="1"/>
      <c r="F32" s="1"/>
    </row>
    <row r="33" spans="1:6" x14ac:dyDescent="0.2">
      <c r="A33" s="44" t="s">
        <v>133</v>
      </c>
      <c r="B33" s="6" t="s">
        <v>60</v>
      </c>
      <c r="C33" s="50" t="s">
        <v>133</v>
      </c>
      <c r="D33" s="37">
        <v>174.45787337856612</v>
      </c>
      <c r="E33" s="1"/>
      <c r="F33" s="1"/>
    </row>
    <row r="34" spans="1:6" x14ac:dyDescent="0.2">
      <c r="A34" s="44" t="s">
        <v>133</v>
      </c>
      <c r="B34" s="47" t="s">
        <v>133</v>
      </c>
      <c r="C34" s="48" t="s">
        <v>133</v>
      </c>
      <c r="D34" s="49" t="s">
        <v>133</v>
      </c>
      <c r="E34" s="1"/>
      <c r="F34" s="1"/>
    </row>
    <row r="35" spans="1:6" x14ac:dyDescent="0.2">
      <c r="A35" s="44" t="s">
        <v>133</v>
      </c>
      <c r="B35" s="6" t="s">
        <v>61</v>
      </c>
      <c r="C35" s="50" t="s">
        <v>133</v>
      </c>
      <c r="D35" s="35">
        <f>SUM(D36:D44)</f>
        <v>742.51163470072004</v>
      </c>
      <c r="E35" s="1"/>
      <c r="F35" s="1"/>
    </row>
    <row r="36" spans="1:6" x14ac:dyDescent="0.2">
      <c r="A36" s="44" t="s">
        <v>133</v>
      </c>
      <c r="B36" s="46" t="s">
        <v>133</v>
      </c>
      <c r="C36" s="7" t="s">
        <v>62</v>
      </c>
      <c r="D36" s="36">
        <v>56.092289485866438</v>
      </c>
      <c r="E36" s="1"/>
      <c r="F36" s="1"/>
    </row>
    <row r="37" spans="1:6" x14ac:dyDescent="0.2">
      <c r="A37" s="44" t="s">
        <v>133</v>
      </c>
      <c r="B37" s="46" t="s">
        <v>133</v>
      </c>
      <c r="C37" s="7" t="s">
        <v>63</v>
      </c>
      <c r="D37" s="36">
        <v>562.51712258759983</v>
      </c>
      <c r="E37" s="1"/>
      <c r="F37" s="1"/>
    </row>
    <row r="38" spans="1:6" x14ac:dyDescent="0.2">
      <c r="A38" s="44" t="s">
        <v>133</v>
      </c>
      <c r="B38" s="46" t="s">
        <v>133</v>
      </c>
      <c r="C38" s="7" t="s">
        <v>64</v>
      </c>
      <c r="D38" s="36">
        <v>0</v>
      </c>
      <c r="E38" s="1"/>
      <c r="F38" s="1"/>
    </row>
    <row r="39" spans="1:6" x14ac:dyDescent="0.2">
      <c r="A39" s="44" t="s">
        <v>133</v>
      </c>
      <c r="B39" s="46" t="s">
        <v>133</v>
      </c>
      <c r="C39" s="7" t="s">
        <v>65</v>
      </c>
      <c r="D39" s="36">
        <v>0</v>
      </c>
      <c r="E39" s="1"/>
      <c r="F39" s="1"/>
    </row>
    <row r="40" spans="1:6" x14ac:dyDescent="0.2">
      <c r="A40" s="44" t="s">
        <v>133</v>
      </c>
      <c r="B40" s="46" t="s">
        <v>133</v>
      </c>
      <c r="C40" s="7" t="s">
        <v>66</v>
      </c>
      <c r="D40" s="36">
        <v>4.6544499999999998</v>
      </c>
      <c r="E40" s="1"/>
      <c r="F40" s="1"/>
    </row>
    <row r="41" spans="1:6" x14ac:dyDescent="0.2">
      <c r="A41" s="44" t="s">
        <v>133</v>
      </c>
      <c r="B41" s="46" t="s">
        <v>133</v>
      </c>
      <c r="C41" s="7" t="s">
        <v>67</v>
      </c>
      <c r="D41" s="36">
        <v>76.740544194208667</v>
      </c>
      <c r="E41" s="1"/>
      <c r="F41" s="1"/>
    </row>
    <row r="42" spans="1:6" x14ac:dyDescent="0.2">
      <c r="A42" s="44" t="s">
        <v>133</v>
      </c>
      <c r="B42" s="46" t="s">
        <v>133</v>
      </c>
      <c r="C42" s="7" t="s">
        <v>68</v>
      </c>
      <c r="D42" s="36">
        <v>0</v>
      </c>
      <c r="E42" s="1"/>
      <c r="F42" s="1"/>
    </row>
    <row r="43" spans="1:6" x14ac:dyDescent="0.2">
      <c r="A43" s="44" t="s">
        <v>133</v>
      </c>
      <c r="B43" s="46" t="s">
        <v>133</v>
      </c>
      <c r="C43" s="7" t="s">
        <v>69</v>
      </c>
      <c r="D43" s="36">
        <v>26.275551850067188</v>
      </c>
      <c r="E43" s="1"/>
      <c r="F43" s="1"/>
    </row>
    <row r="44" spans="1:6" x14ac:dyDescent="0.2">
      <c r="A44" s="44" t="s">
        <v>133</v>
      </c>
      <c r="B44" s="46" t="s">
        <v>133</v>
      </c>
      <c r="C44" s="7" t="s">
        <v>70</v>
      </c>
      <c r="D44" s="36">
        <v>16.231676582977858</v>
      </c>
      <c r="E44" s="1"/>
      <c r="F44" s="1"/>
    </row>
    <row r="45" spans="1:6" x14ac:dyDescent="0.2">
      <c r="A45" s="44" t="s">
        <v>133</v>
      </c>
      <c r="B45" s="47" t="s">
        <v>133</v>
      </c>
      <c r="C45" s="48" t="s">
        <v>133</v>
      </c>
      <c r="D45" s="49" t="s">
        <v>133</v>
      </c>
      <c r="E45" s="1"/>
      <c r="F45" s="1"/>
    </row>
    <row r="46" spans="1:6" x14ac:dyDescent="0.2">
      <c r="A46" s="44" t="s">
        <v>133</v>
      </c>
      <c r="B46" s="6" t="s">
        <v>71</v>
      </c>
      <c r="C46" s="50" t="s">
        <v>133</v>
      </c>
      <c r="D46" s="40">
        <f>D35/D28</f>
        <v>1.7456650225950638E-3</v>
      </c>
      <c r="E46" s="1"/>
      <c r="F46" s="1"/>
    </row>
    <row r="47" spans="1:6" x14ac:dyDescent="0.2">
      <c r="A47" s="44" t="s">
        <v>133</v>
      </c>
      <c r="B47" s="47" t="s">
        <v>133</v>
      </c>
      <c r="C47" s="48" t="s">
        <v>133</v>
      </c>
      <c r="D47" s="49" t="s">
        <v>133</v>
      </c>
      <c r="E47" s="1"/>
      <c r="F47" s="2"/>
    </row>
    <row r="48" spans="1:6" x14ac:dyDescent="0.2">
      <c r="A48" s="44" t="s">
        <v>133</v>
      </c>
      <c r="B48" s="6" t="s">
        <v>72</v>
      </c>
      <c r="C48" s="50" t="s">
        <v>133</v>
      </c>
      <c r="D48" s="40">
        <v>2.5000000000000001E-3</v>
      </c>
      <c r="E48" s="1"/>
      <c r="F48" s="1"/>
    </row>
    <row r="49" spans="1:6" x14ac:dyDescent="0.2">
      <c r="A49" s="44" t="s">
        <v>133</v>
      </c>
      <c r="B49" s="47" t="s">
        <v>133</v>
      </c>
      <c r="C49" s="48" t="s">
        <v>133</v>
      </c>
      <c r="D49" s="49" t="s">
        <v>133</v>
      </c>
      <c r="E49" s="1"/>
      <c r="F49" s="1"/>
    </row>
    <row r="50" spans="1:6" x14ac:dyDescent="0.2">
      <c r="A50" s="44" t="s">
        <v>133</v>
      </c>
      <c r="B50" s="6" t="s">
        <v>73</v>
      </c>
      <c r="C50" s="50" t="s">
        <v>133</v>
      </c>
      <c r="D50" s="41">
        <f>D48-D46</f>
        <v>7.5433497740493623E-4</v>
      </c>
      <c r="E50" s="1"/>
      <c r="F50" s="1"/>
    </row>
    <row r="51" spans="1:6" x14ac:dyDescent="0.2">
      <c r="A51" s="44" t="s">
        <v>133</v>
      </c>
      <c r="B51" s="47" t="s">
        <v>133</v>
      </c>
      <c r="C51" s="48" t="s">
        <v>133</v>
      </c>
      <c r="D51" s="49" t="s">
        <v>133</v>
      </c>
      <c r="E51" s="1"/>
      <c r="F51" s="1"/>
    </row>
    <row r="52" spans="1:6" x14ac:dyDescent="0.2">
      <c r="A52" s="44" t="s">
        <v>133</v>
      </c>
      <c r="B52" s="6" t="s">
        <v>74</v>
      </c>
      <c r="C52" s="7" t="s">
        <v>75</v>
      </c>
      <c r="D52" s="36">
        <v>0</v>
      </c>
      <c r="E52" s="1"/>
      <c r="F52" s="1"/>
    </row>
    <row r="53" spans="1:6" x14ac:dyDescent="0.2">
      <c r="A53" s="44" t="s">
        <v>133</v>
      </c>
      <c r="B53" s="46" t="s">
        <v>133</v>
      </c>
      <c r="C53" s="7" t="s">
        <v>76</v>
      </c>
      <c r="D53" s="40">
        <f>(D35-D52)/D28</f>
        <v>1.7456650225950638E-3</v>
      </c>
      <c r="E53" s="1"/>
      <c r="F53" s="1"/>
    </row>
    <row r="54" spans="1:6" x14ac:dyDescent="0.2">
      <c r="A54" s="44" t="s">
        <v>133</v>
      </c>
      <c r="B54" s="47" t="s">
        <v>133</v>
      </c>
      <c r="C54" s="48" t="s">
        <v>133</v>
      </c>
      <c r="D54" s="49" t="s">
        <v>133</v>
      </c>
      <c r="E54" s="1"/>
      <c r="F54" s="1"/>
    </row>
    <row r="55" spans="1:6" x14ac:dyDescent="0.2">
      <c r="A55" s="44" t="s">
        <v>133</v>
      </c>
      <c r="B55" s="3" t="s">
        <v>77</v>
      </c>
      <c r="C55" s="48" t="s">
        <v>133</v>
      </c>
      <c r="D55" s="49" t="s">
        <v>133</v>
      </c>
      <c r="E55" s="1"/>
      <c r="F55" s="1"/>
    </row>
    <row r="56" spans="1:6" x14ac:dyDescent="0.2">
      <c r="A56" s="44" t="s">
        <v>133</v>
      </c>
      <c r="B56" s="47" t="s">
        <v>133</v>
      </c>
      <c r="C56" s="48" t="s">
        <v>133</v>
      </c>
      <c r="D56" s="49" t="s">
        <v>133</v>
      </c>
      <c r="E56" s="1"/>
      <c r="F56" s="1"/>
    </row>
    <row r="57" spans="1:6" x14ac:dyDescent="0.2">
      <c r="A57" s="44" t="s">
        <v>133</v>
      </c>
      <c r="B57" s="6" t="s">
        <v>78</v>
      </c>
      <c r="C57" s="50" t="s">
        <v>133</v>
      </c>
      <c r="D57" s="42">
        <f>D24+D35-D52</f>
        <v>1206.1399220074627</v>
      </c>
      <c r="E57" s="1"/>
      <c r="F57" s="1"/>
    </row>
    <row r="58" spans="1:6" x14ac:dyDescent="0.2">
      <c r="A58" s="44" t="s">
        <v>133</v>
      </c>
      <c r="B58" s="47" t="s">
        <v>133</v>
      </c>
      <c r="C58" s="48" t="s">
        <v>133</v>
      </c>
      <c r="D58" s="49" t="s">
        <v>133</v>
      </c>
      <c r="E58" s="1"/>
      <c r="F58" s="1"/>
    </row>
    <row r="59" spans="1:6" x14ac:dyDescent="0.2">
      <c r="A59" s="44" t="s">
        <v>133</v>
      </c>
      <c r="B59" s="6" t="s">
        <v>79</v>
      </c>
      <c r="C59" s="50" t="s">
        <v>133</v>
      </c>
      <c r="D59" s="40">
        <f>D57/D26</f>
        <v>2.6054449253342838E-3</v>
      </c>
      <c r="E59" s="1"/>
      <c r="F59" s="1"/>
    </row>
    <row r="60" spans="1:6" x14ac:dyDescent="0.2">
      <c r="A60" s="44" t="s">
        <v>133</v>
      </c>
      <c r="B60" s="47" t="s">
        <v>133</v>
      </c>
      <c r="C60" s="48" t="s">
        <v>133</v>
      </c>
      <c r="D60" s="49" t="s">
        <v>133</v>
      </c>
      <c r="E60" s="1"/>
      <c r="F60" s="1"/>
    </row>
    <row r="61" spans="1:6" x14ac:dyDescent="0.2">
      <c r="A61" s="44" t="s">
        <v>133</v>
      </c>
      <c r="B61" s="3" t="s">
        <v>80</v>
      </c>
      <c r="C61" s="48" t="s">
        <v>133</v>
      </c>
      <c r="D61" s="49" t="s">
        <v>133</v>
      </c>
      <c r="E61" s="1"/>
      <c r="F61" s="1"/>
    </row>
    <row r="62" spans="1:6" x14ac:dyDescent="0.2">
      <c r="A62" s="44" t="s">
        <v>133</v>
      </c>
      <c r="B62" s="6" t="s">
        <v>81</v>
      </c>
      <c r="C62" s="50" t="s">
        <v>133</v>
      </c>
      <c r="D62" s="40">
        <v>2.5000000000000001E-3</v>
      </c>
      <c r="E62" s="1"/>
      <c r="F62" s="1"/>
    </row>
    <row r="63" spans="1:6" ht="15" thickBot="1" x14ac:dyDescent="0.25">
      <c r="A63" s="44" t="s">
        <v>133</v>
      </c>
      <c r="B63" s="8" t="s">
        <v>82</v>
      </c>
      <c r="C63" s="51" t="s">
        <v>133</v>
      </c>
      <c r="D63" s="43">
        <f>D62+D30</f>
        <v>3.5015073262762825E-3</v>
      </c>
      <c r="E63" s="1"/>
      <c r="F63" s="1"/>
    </row>
  </sheetData>
  <conditionalFormatting sqref="D50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6" ht="15" x14ac:dyDescent="0.25">
      <c r="A1" s="1"/>
      <c r="B1" s="23" t="s">
        <v>119</v>
      </c>
    </row>
    <row r="2" spans="1:6" x14ac:dyDescent="0.2">
      <c r="A2" s="1"/>
      <c r="B2" s="24" t="s">
        <v>120</v>
      </c>
      <c r="D2" s="27">
        <v>45291</v>
      </c>
    </row>
    <row r="3" spans="1:6" ht="15.75" x14ac:dyDescent="0.25">
      <c r="A3" s="1"/>
      <c r="B3" s="26" t="s">
        <v>122</v>
      </c>
    </row>
    <row r="4" spans="1:6" x14ac:dyDescent="0.2">
      <c r="A4" s="1"/>
      <c r="B4" s="3"/>
      <c r="C4" s="4"/>
      <c r="D4" s="28" t="s">
        <v>41</v>
      </c>
      <c r="E4" s="1"/>
      <c r="F4" s="1"/>
    </row>
    <row r="5" spans="1:6" x14ac:dyDescent="0.2">
      <c r="A5" s="1"/>
      <c r="B5" s="33" t="s">
        <v>40</v>
      </c>
      <c r="C5" s="34"/>
      <c r="D5" s="29"/>
      <c r="E5" s="1"/>
      <c r="F5" s="1"/>
    </row>
    <row r="6" spans="1:6" x14ac:dyDescent="0.2">
      <c r="A6" s="44" t="s">
        <v>133</v>
      </c>
      <c r="B6" s="6" t="s">
        <v>42</v>
      </c>
      <c r="C6" s="45" t="s">
        <v>134</v>
      </c>
      <c r="D6" s="77" t="s">
        <v>135</v>
      </c>
      <c r="E6" s="1"/>
      <c r="F6" s="1"/>
    </row>
    <row r="7" spans="1:6" x14ac:dyDescent="0.2">
      <c r="A7" s="44" t="s">
        <v>133</v>
      </c>
      <c r="B7" s="46" t="s">
        <v>133</v>
      </c>
      <c r="C7" s="7" t="s">
        <v>43</v>
      </c>
      <c r="D7" s="36">
        <v>0</v>
      </c>
      <c r="E7" s="1"/>
      <c r="F7" s="1"/>
    </row>
    <row r="8" spans="1:6" x14ac:dyDescent="0.2">
      <c r="A8" s="44" t="s">
        <v>133</v>
      </c>
      <c r="B8" s="46" t="s">
        <v>133</v>
      </c>
      <c r="C8" s="7" t="s">
        <v>44</v>
      </c>
      <c r="D8" s="36">
        <v>58.432694280014474</v>
      </c>
      <c r="E8" s="1"/>
      <c r="F8" s="1"/>
    </row>
    <row r="9" spans="1:6" x14ac:dyDescent="0.2">
      <c r="A9" s="44" t="s">
        <v>133</v>
      </c>
      <c r="B9" s="47" t="s">
        <v>133</v>
      </c>
      <c r="C9" s="48" t="s">
        <v>133</v>
      </c>
      <c r="D9" s="49" t="s">
        <v>133</v>
      </c>
      <c r="E9" s="1"/>
      <c r="F9" s="1"/>
    </row>
    <row r="10" spans="1:6" x14ac:dyDescent="0.2">
      <c r="A10" s="44" t="s">
        <v>133</v>
      </c>
      <c r="B10" s="6" t="s">
        <v>45</v>
      </c>
      <c r="C10" s="50" t="s">
        <v>133</v>
      </c>
      <c r="D10" s="35">
        <f>SUM(D11:D12)</f>
        <v>0.72105291625639345</v>
      </c>
      <c r="E10" s="1"/>
      <c r="F10" s="1"/>
    </row>
    <row r="11" spans="1:6" x14ac:dyDescent="0.2">
      <c r="A11" s="44" t="s">
        <v>133</v>
      </c>
      <c r="B11" s="46" t="s">
        <v>133</v>
      </c>
      <c r="C11" s="7" t="s">
        <v>46</v>
      </c>
      <c r="D11" s="36">
        <v>0</v>
      </c>
      <c r="E11" s="1"/>
      <c r="F11" s="1"/>
    </row>
    <row r="12" spans="1:6" x14ac:dyDescent="0.2">
      <c r="A12" s="44" t="s">
        <v>133</v>
      </c>
      <c r="B12" s="46" t="s">
        <v>133</v>
      </c>
      <c r="C12" s="7" t="s">
        <v>47</v>
      </c>
      <c r="D12" s="36">
        <v>0.72105291625639345</v>
      </c>
      <c r="E12" s="1"/>
      <c r="F12" s="1"/>
    </row>
    <row r="13" spans="1:6" x14ac:dyDescent="0.2">
      <c r="A13" s="44" t="s">
        <v>133</v>
      </c>
      <c r="B13" s="47" t="s">
        <v>133</v>
      </c>
      <c r="C13" s="48" t="s">
        <v>133</v>
      </c>
      <c r="D13" s="49" t="s">
        <v>133</v>
      </c>
      <c r="E13" s="1"/>
      <c r="F13" s="1"/>
    </row>
    <row r="14" spans="1:6" x14ac:dyDescent="0.2">
      <c r="A14" s="44" t="s">
        <v>133</v>
      </c>
      <c r="B14" s="6" t="s">
        <v>48</v>
      </c>
      <c r="C14" s="50" t="s">
        <v>133</v>
      </c>
      <c r="D14" s="35">
        <f>SUM(D15:D16)</f>
        <v>6.9933167889070003E-2</v>
      </c>
      <c r="E14" s="1"/>
      <c r="F14" s="1"/>
    </row>
    <row r="15" spans="1:6" x14ac:dyDescent="0.2">
      <c r="A15" s="44" t="s">
        <v>133</v>
      </c>
      <c r="B15" s="46" t="s">
        <v>133</v>
      </c>
      <c r="C15" s="7" t="s">
        <v>49</v>
      </c>
      <c r="D15" s="36">
        <v>6.9933167889070003E-2</v>
      </c>
      <c r="E15" s="1"/>
      <c r="F15" s="1"/>
    </row>
    <row r="16" spans="1:6" x14ac:dyDescent="0.2">
      <c r="A16" s="44" t="s">
        <v>133</v>
      </c>
      <c r="B16" s="46" t="s">
        <v>133</v>
      </c>
      <c r="C16" s="7" t="s">
        <v>50</v>
      </c>
      <c r="D16" s="36">
        <v>0</v>
      </c>
      <c r="E16" s="1"/>
      <c r="F16" s="1"/>
    </row>
    <row r="17" spans="1:6" x14ac:dyDescent="0.2">
      <c r="A17" s="44" t="s">
        <v>133</v>
      </c>
      <c r="B17" s="47" t="s">
        <v>133</v>
      </c>
      <c r="C17" s="48" t="s">
        <v>133</v>
      </c>
      <c r="D17" s="49" t="s">
        <v>133</v>
      </c>
      <c r="E17" s="1"/>
      <c r="F17" s="1"/>
    </row>
    <row r="18" spans="1:6" x14ac:dyDescent="0.2">
      <c r="A18" s="44" t="s">
        <v>133</v>
      </c>
      <c r="B18" s="6" t="s">
        <v>51</v>
      </c>
      <c r="C18" s="50" t="s">
        <v>133</v>
      </c>
      <c r="D18" s="37">
        <v>93.060938913712178</v>
      </c>
      <c r="E18" s="1"/>
      <c r="F18" s="1"/>
    </row>
    <row r="19" spans="1:6" x14ac:dyDescent="0.2">
      <c r="A19" s="44" t="s">
        <v>133</v>
      </c>
      <c r="B19" s="47" t="s">
        <v>133</v>
      </c>
      <c r="C19" s="48" t="s">
        <v>133</v>
      </c>
      <c r="D19" s="49" t="s">
        <v>133</v>
      </c>
      <c r="E19" s="1"/>
      <c r="F19" s="1"/>
    </row>
    <row r="20" spans="1:6" x14ac:dyDescent="0.2">
      <c r="A20" s="44" t="s">
        <v>133</v>
      </c>
      <c r="B20" s="6" t="s">
        <v>52</v>
      </c>
      <c r="C20" s="50" t="s">
        <v>133</v>
      </c>
      <c r="D20" s="37">
        <v>0.73983859293281107</v>
      </c>
      <c r="E20" s="1"/>
      <c r="F20" s="1"/>
    </row>
    <row r="21" spans="1:6" x14ac:dyDescent="0.2">
      <c r="A21" s="44" t="s">
        <v>133</v>
      </c>
      <c r="B21" s="47" t="s">
        <v>133</v>
      </c>
      <c r="C21" s="48" t="s">
        <v>133</v>
      </c>
      <c r="D21" s="49" t="s">
        <v>133</v>
      </c>
      <c r="E21" s="1"/>
      <c r="F21" s="1"/>
    </row>
    <row r="22" spans="1:6" x14ac:dyDescent="0.2">
      <c r="A22" s="44" t="s">
        <v>133</v>
      </c>
      <c r="B22" s="6" t="s">
        <v>53</v>
      </c>
      <c r="C22" s="50" t="s">
        <v>133</v>
      </c>
      <c r="D22" s="38">
        <v>0</v>
      </c>
      <c r="E22" s="1"/>
      <c r="F22" s="1"/>
    </row>
    <row r="23" spans="1:6" x14ac:dyDescent="0.2">
      <c r="A23" s="44" t="s">
        <v>133</v>
      </c>
      <c r="B23" s="47" t="s">
        <v>133</v>
      </c>
      <c r="C23" s="48" t="s">
        <v>133</v>
      </c>
      <c r="D23" s="49" t="s">
        <v>133</v>
      </c>
      <c r="E23" s="1"/>
      <c r="F23" s="1"/>
    </row>
    <row r="24" spans="1:6" x14ac:dyDescent="0.2">
      <c r="A24" s="44" t="s">
        <v>133</v>
      </c>
      <c r="B24" s="6" t="s">
        <v>54</v>
      </c>
      <c r="C24" s="50" t="s">
        <v>133</v>
      </c>
      <c r="D24" s="39">
        <f>D6+D10+D14+D18+D20+D22</f>
        <v>152.59176359079044</v>
      </c>
      <c r="E24" s="1"/>
      <c r="F24" s="1"/>
    </row>
    <row r="25" spans="1:6" x14ac:dyDescent="0.2">
      <c r="A25" s="44" t="s">
        <v>133</v>
      </c>
      <c r="B25" s="47" t="s">
        <v>133</v>
      </c>
      <c r="C25" s="48" t="s">
        <v>133</v>
      </c>
      <c r="D25" s="49" t="s">
        <v>133</v>
      </c>
      <c r="E25" s="1"/>
      <c r="F25" s="1"/>
    </row>
    <row r="26" spans="1:6" x14ac:dyDescent="0.2">
      <c r="A26" s="44" t="s">
        <v>133</v>
      </c>
      <c r="B26" s="6" t="s">
        <v>55</v>
      </c>
      <c r="C26" s="50" t="s">
        <v>133</v>
      </c>
      <c r="D26" s="37">
        <f>(D28+D27)/2</f>
        <v>190427.5</v>
      </c>
      <c r="E26" s="1"/>
      <c r="F26" s="1"/>
    </row>
    <row r="27" spans="1:6" x14ac:dyDescent="0.2">
      <c r="A27" s="44" t="s">
        <v>133</v>
      </c>
      <c r="B27" s="46" t="s">
        <v>133</v>
      </c>
      <c r="C27" s="7" t="s">
        <v>56</v>
      </c>
      <c r="D27" s="36">
        <v>206678</v>
      </c>
      <c r="E27" s="1"/>
      <c r="F27" s="1"/>
    </row>
    <row r="28" spans="1:6" x14ac:dyDescent="0.2">
      <c r="A28" s="44" t="s">
        <v>133</v>
      </c>
      <c r="B28" s="46" t="s">
        <v>133</v>
      </c>
      <c r="C28" s="7" t="s">
        <v>57</v>
      </c>
      <c r="D28" s="36">
        <v>174177</v>
      </c>
      <c r="E28" s="1"/>
      <c r="F28" s="1"/>
    </row>
    <row r="29" spans="1:6" x14ac:dyDescent="0.2">
      <c r="A29" s="44" t="s">
        <v>133</v>
      </c>
      <c r="B29" s="47" t="s">
        <v>133</v>
      </c>
      <c r="C29" s="48" t="s">
        <v>133</v>
      </c>
      <c r="D29" s="49" t="s">
        <v>133</v>
      </c>
      <c r="E29" s="1"/>
      <c r="F29" s="1"/>
    </row>
    <row r="30" spans="1:6" x14ac:dyDescent="0.2">
      <c r="A30" s="44" t="s">
        <v>133</v>
      </c>
      <c r="B30" s="6" t="s">
        <v>58</v>
      </c>
      <c r="C30" s="50" t="s">
        <v>133</v>
      </c>
      <c r="D30" s="40">
        <f>D24/D26</f>
        <v>8.0131159412789876E-4</v>
      </c>
      <c r="E30" s="1"/>
      <c r="F30" s="1"/>
    </row>
    <row r="31" spans="1:6" x14ac:dyDescent="0.2">
      <c r="A31" s="44" t="s">
        <v>133</v>
      </c>
      <c r="B31" s="47" t="s">
        <v>133</v>
      </c>
      <c r="C31" s="48" t="s">
        <v>133</v>
      </c>
      <c r="D31" s="49" t="s">
        <v>133</v>
      </c>
      <c r="E31" s="1"/>
      <c r="F31" s="1"/>
    </row>
    <row r="32" spans="1:6" x14ac:dyDescent="0.2">
      <c r="A32" s="44" t="s">
        <v>133</v>
      </c>
      <c r="B32" s="3" t="s">
        <v>59</v>
      </c>
      <c r="C32" s="48" t="s">
        <v>133</v>
      </c>
      <c r="D32" s="49" t="s">
        <v>133</v>
      </c>
      <c r="E32" s="1"/>
      <c r="F32" s="1"/>
    </row>
    <row r="33" spans="1:6" x14ac:dyDescent="0.2">
      <c r="A33" s="44" t="s">
        <v>133</v>
      </c>
      <c r="B33" s="6" t="s">
        <v>60</v>
      </c>
      <c r="C33" s="50" t="s">
        <v>133</v>
      </c>
      <c r="D33" s="36">
        <v>-4.9284560789543588E-2</v>
      </c>
      <c r="E33" s="1"/>
      <c r="F33" s="1"/>
    </row>
    <row r="34" spans="1:6" x14ac:dyDescent="0.2">
      <c r="A34" s="44" t="s">
        <v>133</v>
      </c>
      <c r="B34" s="47" t="s">
        <v>133</v>
      </c>
      <c r="C34" s="48" t="s">
        <v>133</v>
      </c>
      <c r="D34" s="49" t="s">
        <v>133</v>
      </c>
      <c r="E34" s="1"/>
      <c r="F34" s="1"/>
    </row>
    <row r="35" spans="1:6" x14ac:dyDescent="0.2">
      <c r="A35" s="44" t="s">
        <v>133</v>
      </c>
      <c r="B35" s="6" t="s">
        <v>61</v>
      </c>
      <c r="C35" s="50" t="s">
        <v>133</v>
      </c>
      <c r="D35" s="35">
        <f>SUM(D36:D44)</f>
        <v>86.771200912240161</v>
      </c>
      <c r="E35" s="1"/>
      <c r="F35" s="1"/>
    </row>
    <row r="36" spans="1:6" x14ac:dyDescent="0.2">
      <c r="A36" s="44" t="s">
        <v>133</v>
      </c>
      <c r="B36" s="46" t="s">
        <v>133</v>
      </c>
      <c r="C36" s="7" t="s">
        <v>62</v>
      </c>
      <c r="D36" s="36">
        <v>1.1914796384825186</v>
      </c>
      <c r="E36" s="1"/>
      <c r="F36" s="1"/>
    </row>
    <row r="37" spans="1:6" x14ac:dyDescent="0.2">
      <c r="A37" s="44" t="s">
        <v>133</v>
      </c>
      <c r="B37" s="46" t="s">
        <v>133</v>
      </c>
      <c r="C37" s="7" t="s">
        <v>63</v>
      </c>
      <c r="D37" s="36">
        <v>4.8435180867675944</v>
      </c>
      <c r="E37" s="1"/>
      <c r="F37" s="1"/>
    </row>
    <row r="38" spans="1:6" x14ac:dyDescent="0.2">
      <c r="A38" s="44" t="s">
        <v>133</v>
      </c>
      <c r="B38" s="46" t="s">
        <v>133</v>
      </c>
      <c r="C38" s="7" t="s">
        <v>64</v>
      </c>
      <c r="D38" s="36">
        <v>0</v>
      </c>
      <c r="E38" s="1"/>
      <c r="F38" s="1"/>
    </row>
    <row r="39" spans="1:6" x14ac:dyDescent="0.2">
      <c r="A39" s="44" t="s">
        <v>133</v>
      </c>
      <c r="B39" s="46" t="s">
        <v>133</v>
      </c>
      <c r="C39" s="7" t="s">
        <v>65</v>
      </c>
      <c r="D39" s="36">
        <v>0</v>
      </c>
      <c r="E39" s="1"/>
      <c r="F39" s="1"/>
    </row>
    <row r="40" spans="1:6" x14ac:dyDescent="0.2">
      <c r="A40" s="44" t="s">
        <v>133</v>
      </c>
      <c r="B40" s="46" t="s">
        <v>133</v>
      </c>
      <c r="C40" s="7" t="s">
        <v>66</v>
      </c>
      <c r="D40" s="36">
        <v>3.9802300000000002</v>
      </c>
      <c r="E40" s="1"/>
      <c r="F40" s="1"/>
    </row>
    <row r="41" spans="1:6" x14ac:dyDescent="0.2">
      <c r="A41" s="44" t="s">
        <v>133</v>
      </c>
      <c r="B41" s="46" t="s">
        <v>133</v>
      </c>
      <c r="C41" s="7" t="s">
        <v>67</v>
      </c>
      <c r="D41" s="36">
        <v>69.468657922217972</v>
      </c>
      <c r="E41" s="1"/>
      <c r="F41" s="1"/>
    </row>
    <row r="42" spans="1:6" x14ac:dyDescent="0.2">
      <c r="A42" s="44" t="s">
        <v>133</v>
      </c>
      <c r="B42" s="46" t="s">
        <v>133</v>
      </c>
      <c r="C42" s="7" t="s">
        <v>68</v>
      </c>
      <c r="D42" s="36">
        <v>0</v>
      </c>
      <c r="E42" s="1"/>
      <c r="F42" s="1"/>
    </row>
    <row r="43" spans="1:6" x14ac:dyDescent="0.2">
      <c r="A43" s="44" t="s">
        <v>133</v>
      </c>
      <c r="B43" s="46" t="s">
        <v>133</v>
      </c>
      <c r="C43" s="7" t="s">
        <v>69</v>
      </c>
      <c r="D43" s="36">
        <v>6.9017489957961695</v>
      </c>
      <c r="E43" s="1"/>
      <c r="F43" s="1"/>
    </row>
    <row r="44" spans="1:6" x14ac:dyDescent="0.2">
      <c r="A44" s="44" t="s">
        <v>133</v>
      </c>
      <c r="B44" s="46" t="s">
        <v>133</v>
      </c>
      <c r="C44" s="7" t="s">
        <v>70</v>
      </c>
      <c r="D44" s="36">
        <v>0.38556626897591195</v>
      </c>
      <c r="E44" s="1"/>
      <c r="F44" s="1"/>
    </row>
    <row r="45" spans="1:6" x14ac:dyDescent="0.2">
      <c r="A45" s="44" t="s">
        <v>133</v>
      </c>
      <c r="B45" s="47" t="s">
        <v>133</v>
      </c>
      <c r="C45" s="48" t="s">
        <v>133</v>
      </c>
      <c r="D45" s="49" t="s">
        <v>133</v>
      </c>
      <c r="E45" s="1"/>
      <c r="F45" s="1"/>
    </row>
    <row r="46" spans="1:6" x14ac:dyDescent="0.2">
      <c r="A46" s="44" t="s">
        <v>133</v>
      </c>
      <c r="B46" s="6" t="s">
        <v>71</v>
      </c>
      <c r="C46" s="50" t="s">
        <v>133</v>
      </c>
      <c r="D46" s="40">
        <f>D35/D28</f>
        <v>4.981782951379353E-4</v>
      </c>
      <c r="E46" s="1"/>
      <c r="F46" s="1"/>
    </row>
    <row r="47" spans="1:6" x14ac:dyDescent="0.2">
      <c r="A47" s="44" t="s">
        <v>133</v>
      </c>
      <c r="B47" s="47" t="s">
        <v>133</v>
      </c>
      <c r="C47" s="48" t="s">
        <v>133</v>
      </c>
      <c r="D47" s="49" t="s">
        <v>133</v>
      </c>
      <c r="E47" s="1"/>
      <c r="F47" s="2"/>
    </row>
    <row r="48" spans="1:6" x14ac:dyDescent="0.2">
      <c r="A48" s="44" t="s">
        <v>133</v>
      </c>
      <c r="B48" s="6" t="s">
        <v>72</v>
      </c>
      <c r="C48" s="50" t="s">
        <v>133</v>
      </c>
      <c r="D48" s="40">
        <v>1.1999999999999999E-3</v>
      </c>
      <c r="E48" s="1"/>
      <c r="F48" s="1"/>
    </row>
    <row r="49" spans="1:6" x14ac:dyDescent="0.2">
      <c r="A49" s="44" t="s">
        <v>133</v>
      </c>
      <c r="B49" s="47" t="s">
        <v>133</v>
      </c>
      <c r="C49" s="48" t="s">
        <v>133</v>
      </c>
      <c r="D49" s="49" t="s">
        <v>133</v>
      </c>
      <c r="E49" s="1"/>
      <c r="F49" s="1"/>
    </row>
    <row r="50" spans="1:6" x14ac:dyDescent="0.2">
      <c r="A50" s="44" t="s">
        <v>133</v>
      </c>
      <c r="B50" s="6" t="s">
        <v>73</v>
      </c>
      <c r="C50" s="50" t="s">
        <v>133</v>
      </c>
      <c r="D50" s="41">
        <f>D48-D46</f>
        <v>7.0182170486206459E-4</v>
      </c>
      <c r="E50" s="1"/>
      <c r="F50" s="1"/>
    </row>
    <row r="51" spans="1:6" x14ac:dyDescent="0.2">
      <c r="A51" s="44" t="s">
        <v>133</v>
      </c>
      <c r="B51" s="47" t="s">
        <v>133</v>
      </c>
      <c r="C51" s="48" t="s">
        <v>133</v>
      </c>
      <c r="D51" s="49" t="s">
        <v>133</v>
      </c>
      <c r="E51" s="1"/>
      <c r="F51" s="1"/>
    </row>
    <row r="52" spans="1:6" x14ac:dyDescent="0.2">
      <c r="A52" s="44" t="s">
        <v>133</v>
      </c>
      <c r="B52" s="6" t="s">
        <v>74</v>
      </c>
      <c r="C52" s="7" t="s">
        <v>75</v>
      </c>
      <c r="D52" s="36">
        <v>0</v>
      </c>
      <c r="E52" s="1"/>
      <c r="F52" s="1"/>
    </row>
    <row r="53" spans="1:6" x14ac:dyDescent="0.2">
      <c r="A53" s="44" t="s">
        <v>133</v>
      </c>
      <c r="B53" s="46" t="s">
        <v>133</v>
      </c>
      <c r="C53" s="7" t="s">
        <v>76</v>
      </c>
      <c r="D53" s="40">
        <f>(D35-D52)/D28</f>
        <v>4.981782951379353E-4</v>
      </c>
      <c r="E53" s="1"/>
      <c r="F53" s="1"/>
    </row>
    <row r="54" spans="1:6" x14ac:dyDescent="0.2">
      <c r="A54" s="44" t="s">
        <v>133</v>
      </c>
      <c r="B54" s="47" t="s">
        <v>133</v>
      </c>
      <c r="C54" s="48" t="s">
        <v>133</v>
      </c>
      <c r="D54" s="49" t="s">
        <v>133</v>
      </c>
      <c r="E54" s="1"/>
      <c r="F54" s="1"/>
    </row>
    <row r="55" spans="1:6" x14ac:dyDescent="0.2">
      <c r="A55" s="44" t="s">
        <v>133</v>
      </c>
      <c r="B55" s="3" t="s">
        <v>77</v>
      </c>
      <c r="C55" s="48" t="s">
        <v>133</v>
      </c>
      <c r="D55" s="49" t="s">
        <v>133</v>
      </c>
      <c r="E55" s="1"/>
      <c r="F55" s="1"/>
    </row>
    <row r="56" spans="1:6" x14ac:dyDescent="0.2">
      <c r="A56" s="44" t="s">
        <v>133</v>
      </c>
      <c r="B56" s="47" t="s">
        <v>133</v>
      </c>
      <c r="C56" s="48" t="s">
        <v>133</v>
      </c>
      <c r="D56" s="49" t="s">
        <v>133</v>
      </c>
      <c r="E56" s="1"/>
      <c r="F56" s="1"/>
    </row>
    <row r="57" spans="1:6" x14ac:dyDescent="0.2">
      <c r="A57" s="44" t="s">
        <v>133</v>
      </c>
      <c r="B57" s="6" t="s">
        <v>78</v>
      </c>
      <c r="C57" s="50" t="s">
        <v>133</v>
      </c>
      <c r="D57" s="42">
        <f>D24+D35-D52</f>
        <v>239.36296450303058</v>
      </c>
      <c r="E57" s="1"/>
      <c r="F57" s="1"/>
    </row>
    <row r="58" spans="1:6" x14ac:dyDescent="0.2">
      <c r="A58" s="44" t="s">
        <v>133</v>
      </c>
      <c r="B58" s="47" t="s">
        <v>133</v>
      </c>
      <c r="C58" s="48" t="s">
        <v>133</v>
      </c>
      <c r="D58" s="49" t="s">
        <v>133</v>
      </c>
      <c r="E58" s="1"/>
      <c r="F58" s="1"/>
    </row>
    <row r="59" spans="1:6" x14ac:dyDescent="0.2">
      <c r="A59" s="44" t="s">
        <v>133</v>
      </c>
      <c r="B59" s="6" t="s">
        <v>79</v>
      </c>
      <c r="C59" s="50" t="s">
        <v>133</v>
      </c>
      <c r="D59" s="40">
        <f>D57/D26</f>
        <v>1.2569768783554402E-3</v>
      </c>
      <c r="E59" s="1"/>
      <c r="F59" s="1"/>
    </row>
    <row r="60" spans="1:6" x14ac:dyDescent="0.2">
      <c r="A60" s="44" t="s">
        <v>133</v>
      </c>
      <c r="B60" s="47" t="s">
        <v>133</v>
      </c>
      <c r="C60" s="48" t="s">
        <v>133</v>
      </c>
      <c r="D60" s="49" t="s">
        <v>133</v>
      </c>
      <c r="E60" s="1"/>
      <c r="F60" s="1"/>
    </row>
    <row r="61" spans="1:6" x14ac:dyDescent="0.2">
      <c r="A61" s="44" t="s">
        <v>133</v>
      </c>
      <c r="B61" s="3" t="s">
        <v>80</v>
      </c>
      <c r="C61" s="48" t="s">
        <v>133</v>
      </c>
      <c r="D61" s="49" t="s">
        <v>133</v>
      </c>
      <c r="E61" s="1"/>
      <c r="F61" s="1"/>
    </row>
    <row r="62" spans="1:6" x14ac:dyDescent="0.2">
      <c r="A62" s="44" t="s">
        <v>133</v>
      </c>
      <c r="B62" s="6" t="s">
        <v>81</v>
      </c>
      <c r="C62" s="50" t="s">
        <v>133</v>
      </c>
      <c r="D62" s="40">
        <v>1E-3</v>
      </c>
      <c r="E62" s="1"/>
      <c r="F62" s="1"/>
    </row>
    <row r="63" spans="1:6" ht="15" thickBot="1" x14ac:dyDescent="0.25">
      <c r="A63" s="44" t="s">
        <v>133</v>
      </c>
      <c r="B63" s="8" t="s">
        <v>82</v>
      </c>
      <c r="C63" s="51" t="s">
        <v>133</v>
      </c>
      <c r="D63" s="43">
        <f>D62+D30</f>
        <v>1.8013115941278987E-3</v>
      </c>
      <c r="E63" s="1"/>
      <c r="F63" s="1"/>
    </row>
  </sheetData>
  <conditionalFormatting sqref="D50">
    <cfRule type="cellIs" dxfId="15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6" ht="15" x14ac:dyDescent="0.25">
      <c r="A1" s="1"/>
      <c r="B1" s="23" t="s">
        <v>119</v>
      </c>
    </row>
    <row r="2" spans="1:6" x14ac:dyDescent="0.2">
      <c r="A2" s="1"/>
      <c r="B2" s="24" t="s">
        <v>120</v>
      </c>
      <c r="D2" s="27">
        <v>45291</v>
      </c>
    </row>
    <row r="3" spans="1:6" ht="15.75" x14ac:dyDescent="0.25">
      <c r="A3" s="1"/>
      <c r="B3" s="26" t="s">
        <v>123</v>
      </c>
    </row>
    <row r="4" spans="1:6" x14ac:dyDescent="0.2">
      <c r="A4" s="1"/>
      <c r="B4" s="3"/>
      <c r="C4" s="4"/>
      <c r="D4" s="28" t="s">
        <v>41</v>
      </c>
      <c r="E4" s="1"/>
      <c r="F4" s="1"/>
    </row>
    <row r="5" spans="1:6" x14ac:dyDescent="0.2">
      <c r="A5" s="1"/>
      <c r="B5" s="33" t="s">
        <v>40</v>
      </c>
      <c r="C5" s="34"/>
      <c r="D5" s="29"/>
      <c r="E5" s="1"/>
      <c r="F5" s="1"/>
    </row>
    <row r="6" spans="1:6" x14ac:dyDescent="0.2">
      <c r="A6" s="44" t="s">
        <v>133</v>
      </c>
      <c r="B6" s="6" t="s">
        <v>42</v>
      </c>
      <c r="C6" s="45" t="s">
        <v>134</v>
      </c>
      <c r="D6" s="77" t="s">
        <v>136</v>
      </c>
      <c r="E6" s="1"/>
      <c r="F6" s="1"/>
    </row>
    <row r="7" spans="1:6" x14ac:dyDescent="0.2">
      <c r="A7" s="44" t="s">
        <v>133</v>
      </c>
      <c r="B7" s="46" t="s">
        <v>133</v>
      </c>
      <c r="C7" s="7" t="s">
        <v>43</v>
      </c>
      <c r="D7" s="36">
        <v>0</v>
      </c>
      <c r="E7" s="1"/>
      <c r="F7" s="1"/>
    </row>
    <row r="8" spans="1:6" x14ac:dyDescent="0.2">
      <c r="A8" s="44" t="s">
        <v>133</v>
      </c>
      <c r="B8" s="46" t="s">
        <v>133</v>
      </c>
      <c r="C8" s="7" t="s">
        <v>44</v>
      </c>
      <c r="D8" s="36">
        <v>15.68502870595286</v>
      </c>
      <c r="E8" s="1"/>
      <c r="F8" s="1"/>
    </row>
    <row r="9" spans="1:6" x14ac:dyDescent="0.2">
      <c r="A9" s="44" t="s">
        <v>133</v>
      </c>
      <c r="B9" s="47" t="s">
        <v>133</v>
      </c>
      <c r="C9" s="48" t="s">
        <v>133</v>
      </c>
      <c r="D9" s="49" t="s">
        <v>133</v>
      </c>
      <c r="E9" s="1"/>
      <c r="F9" s="1"/>
    </row>
    <row r="10" spans="1:6" x14ac:dyDescent="0.2">
      <c r="A10" s="44" t="s">
        <v>133</v>
      </c>
      <c r="B10" s="6" t="s">
        <v>45</v>
      </c>
      <c r="C10" s="50" t="s">
        <v>133</v>
      </c>
      <c r="D10" s="35">
        <f>SUM(D11:D12)</f>
        <v>0.39324357526852999</v>
      </c>
      <c r="E10" s="1"/>
      <c r="F10" s="1"/>
    </row>
    <row r="11" spans="1:6" x14ac:dyDescent="0.2">
      <c r="A11" s="44" t="s">
        <v>133</v>
      </c>
      <c r="B11" s="46" t="s">
        <v>133</v>
      </c>
      <c r="C11" s="7" t="s">
        <v>46</v>
      </c>
      <c r="D11" s="36">
        <v>0</v>
      </c>
      <c r="E11" s="1"/>
      <c r="F11" s="1"/>
    </row>
    <row r="12" spans="1:6" x14ac:dyDescent="0.2">
      <c r="A12" s="44" t="s">
        <v>133</v>
      </c>
      <c r="B12" s="46" t="s">
        <v>133</v>
      </c>
      <c r="C12" s="7" t="s">
        <v>47</v>
      </c>
      <c r="D12" s="36">
        <v>0.39324357526852999</v>
      </c>
      <c r="E12" s="1"/>
      <c r="F12" s="1"/>
    </row>
    <row r="13" spans="1:6" x14ac:dyDescent="0.2">
      <c r="A13" s="44" t="s">
        <v>133</v>
      </c>
      <c r="B13" s="47" t="s">
        <v>133</v>
      </c>
      <c r="C13" s="48" t="s">
        <v>133</v>
      </c>
      <c r="D13" s="49" t="s">
        <v>133</v>
      </c>
      <c r="E13" s="1"/>
      <c r="F13" s="1"/>
    </row>
    <row r="14" spans="1:6" x14ac:dyDescent="0.2">
      <c r="A14" s="44" t="s">
        <v>133</v>
      </c>
      <c r="B14" s="6" t="s">
        <v>48</v>
      </c>
      <c r="C14" s="50" t="s">
        <v>133</v>
      </c>
      <c r="D14" s="35">
        <f>SUM(D15:D16)</f>
        <v>0</v>
      </c>
      <c r="E14" s="1"/>
      <c r="F14" s="1"/>
    </row>
    <row r="15" spans="1:6" x14ac:dyDescent="0.2">
      <c r="A15" s="44" t="s">
        <v>133</v>
      </c>
      <c r="B15" s="46" t="s">
        <v>133</v>
      </c>
      <c r="C15" s="7" t="s">
        <v>49</v>
      </c>
      <c r="D15" s="36">
        <v>0</v>
      </c>
      <c r="E15" s="1"/>
      <c r="F15" s="1"/>
    </row>
    <row r="16" spans="1:6" x14ac:dyDescent="0.2">
      <c r="A16" s="44" t="s">
        <v>133</v>
      </c>
      <c r="B16" s="46" t="s">
        <v>133</v>
      </c>
      <c r="C16" s="7" t="s">
        <v>50</v>
      </c>
      <c r="D16" s="36">
        <v>0</v>
      </c>
      <c r="E16" s="1"/>
      <c r="F16" s="1"/>
    </row>
    <row r="17" spans="1:6" x14ac:dyDescent="0.2">
      <c r="A17" s="44" t="s">
        <v>133</v>
      </c>
      <c r="B17" s="47" t="s">
        <v>133</v>
      </c>
      <c r="C17" s="48" t="s">
        <v>133</v>
      </c>
      <c r="D17" s="49" t="s">
        <v>133</v>
      </c>
      <c r="E17" s="1"/>
      <c r="F17" s="1"/>
    </row>
    <row r="18" spans="1:6" x14ac:dyDescent="0.2">
      <c r="A18" s="44" t="s">
        <v>133</v>
      </c>
      <c r="B18" s="6" t="s">
        <v>51</v>
      </c>
      <c r="C18" s="50" t="s">
        <v>133</v>
      </c>
      <c r="D18" s="37">
        <v>49.036109853089094</v>
      </c>
      <c r="E18" s="1"/>
      <c r="F18" s="1"/>
    </row>
    <row r="19" spans="1:6" x14ac:dyDescent="0.2">
      <c r="A19" s="44" t="s">
        <v>133</v>
      </c>
      <c r="B19" s="47" t="s">
        <v>133</v>
      </c>
      <c r="C19" s="48" t="s">
        <v>133</v>
      </c>
      <c r="D19" s="49" t="s">
        <v>133</v>
      </c>
      <c r="E19" s="1"/>
      <c r="F19" s="1"/>
    </row>
    <row r="20" spans="1:6" x14ac:dyDescent="0.2">
      <c r="A20" s="44" t="s">
        <v>133</v>
      </c>
      <c r="B20" s="6" t="s">
        <v>52</v>
      </c>
      <c r="C20" s="50" t="s">
        <v>133</v>
      </c>
      <c r="D20" s="37">
        <v>1.3474087076730427E-2</v>
      </c>
      <c r="E20" s="1"/>
      <c r="F20" s="1"/>
    </row>
    <row r="21" spans="1:6" x14ac:dyDescent="0.2">
      <c r="A21" s="44" t="s">
        <v>133</v>
      </c>
      <c r="B21" s="47" t="s">
        <v>133</v>
      </c>
      <c r="C21" s="48" t="s">
        <v>133</v>
      </c>
      <c r="D21" s="49" t="s">
        <v>133</v>
      </c>
      <c r="E21" s="1"/>
      <c r="F21" s="1"/>
    </row>
    <row r="22" spans="1:6" x14ac:dyDescent="0.2">
      <c r="A22" s="44" t="s">
        <v>133</v>
      </c>
      <c r="B22" s="6" t="s">
        <v>53</v>
      </c>
      <c r="C22" s="50" t="s">
        <v>133</v>
      </c>
      <c r="D22" s="38">
        <v>0</v>
      </c>
      <c r="E22" s="1"/>
      <c r="F22" s="1"/>
    </row>
    <row r="23" spans="1:6" x14ac:dyDescent="0.2">
      <c r="A23" s="44" t="s">
        <v>133</v>
      </c>
      <c r="B23" s="47" t="s">
        <v>133</v>
      </c>
      <c r="C23" s="48" t="s">
        <v>133</v>
      </c>
      <c r="D23" s="49" t="s">
        <v>133</v>
      </c>
      <c r="E23" s="1"/>
      <c r="F23" s="1"/>
    </row>
    <row r="24" spans="1:6" x14ac:dyDescent="0.2">
      <c r="A24" s="44" t="s">
        <v>133</v>
      </c>
      <c r="B24" s="6" t="s">
        <v>54</v>
      </c>
      <c r="C24" s="50" t="s">
        <v>133</v>
      </c>
      <c r="D24" s="39">
        <f>D6+D10+D14+D18+D20+D22</f>
        <v>65.442827515434359</v>
      </c>
      <c r="E24" s="1"/>
      <c r="F24" s="1"/>
    </row>
    <row r="25" spans="1:6" x14ac:dyDescent="0.2">
      <c r="A25" s="44" t="s">
        <v>133</v>
      </c>
      <c r="B25" s="47" t="s">
        <v>133</v>
      </c>
      <c r="C25" s="48" t="s">
        <v>133</v>
      </c>
      <c r="D25" s="49" t="s">
        <v>133</v>
      </c>
      <c r="E25" s="1"/>
      <c r="F25" s="1"/>
    </row>
    <row r="26" spans="1:6" x14ac:dyDescent="0.2">
      <c r="A26" s="44" t="s">
        <v>133</v>
      </c>
      <c r="B26" s="6" t="s">
        <v>55</v>
      </c>
      <c r="C26" s="50" t="s">
        <v>133</v>
      </c>
      <c r="D26" s="37">
        <f>(D28+D27)/2</f>
        <v>35454.5</v>
      </c>
      <c r="E26" s="1"/>
      <c r="F26" s="1"/>
    </row>
    <row r="27" spans="1:6" x14ac:dyDescent="0.2">
      <c r="A27" s="44" t="s">
        <v>133</v>
      </c>
      <c r="B27" s="46" t="s">
        <v>133</v>
      </c>
      <c r="C27" s="7" t="s">
        <v>56</v>
      </c>
      <c r="D27" s="36">
        <v>67123</v>
      </c>
      <c r="E27" s="1"/>
      <c r="F27" s="1"/>
    </row>
    <row r="28" spans="1:6" x14ac:dyDescent="0.2">
      <c r="A28" s="44" t="s">
        <v>133</v>
      </c>
      <c r="B28" s="46" t="s">
        <v>133</v>
      </c>
      <c r="C28" s="7" t="s">
        <v>57</v>
      </c>
      <c r="D28" s="36">
        <v>3786</v>
      </c>
      <c r="E28" s="1"/>
      <c r="F28" s="1"/>
    </row>
    <row r="29" spans="1:6" x14ac:dyDescent="0.2">
      <c r="A29" s="44" t="s">
        <v>133</v>
      </c>
      <c r="B29" s="47" t="s">
        <v>133</v>
      </c>
      <c r="C29" s="48" t="s">
        <v>133</v>
      </c>
      <c r="D29" s="49" t="s">
        <v>133</v>
      </c>
      <c r="E29" s="1"/>
      <c r="F29" s="1"/>
    </row>
    <row r="30" spans="1:6" x14ac:dyDescent="0.2">
      <c r="A30" s="44" t="s">
        <v>133</v>
      </c>
      <c r="B30" s="6" t="s">
        <v>58</v>
      </c>
      <c r="C30" s="50" t="s">
        <v>133</v>
      </c>
      <c r="D30" s="40">
        <f>D24/D26</f>
        <v>1.8458257066221314E-3</v>
      </c>
      <c r="E30" s="1"/>
      <c r="F30" s="1"/>
    </row>
    <row r="31" spans="1:6" x14ac:dyDescent="0.2">
      <c r="A31" s="44" t="s">
        <v>133</v>
      </c>
      <c r="B31" s="47" t="s">
        <v>133</v>
      </c>
      <c r="C31" s="48" t="s">
        <v>133</v>
      </c>
      <c r="D31" s="49" t="s">
        <v>133</v>
      </c>
      <c r="E31" s="1"/>
      <c r="F31" s="1"/>
    </row>
    <row r="32" spans="1:6" x14ac:dyDescent="0.2">
      <c r="A32" s="44" t="s">
        <v>133</v>
      </c>
      <c r="B32" s="3" t="s">
        <v>59</v>
      </c>
      <c r="C32" s="48" t="s">
        <v>133</v>
      </c>
      <c r="D32" s="49" t="s">
        <v>133</v>
      </c>
      <c r="E32" s="1"/>
      <c r="F32" s="1"/>
    </row>
    <row r="33" spans="1:6" x14ac:dyDescent="0.2">
      <c r="A33" s="44" t="s">
        <v>133</v>
      </c>
      <c r="B33" s="6" t="s">
        <v>60</v>
      </c>
      <c r="C33" s="50" t="s">
        <v>133</v>
      </c>
      <c r="D33" s="36">
        <v>0</v>
      </c>
      <c r="E33" s="1"/>
      <c r="F33" s="1"/>
    </row>
    <row r="34" spans="1:6" x14ac:dyDescent="0.2">
      <c r="A34" s="44" t="s">
        <v>133</v>
      </c>
      <c r="B34" s="47" t="s">
        <v>133</v>
      </c>
      <c r="C34" s="48" t="s">
        <v>133</v>
      </c>
      <c r="D34" s="49" t="s">
        <v>133</v>
      </c>
      <c r="E34" s="1"/>
      <c r="F34" s="1"/>
    </row>
    <row r="35" spans="1:6" x14ac:dyDescent="0.2">
      <c r="A35" s="44" t="s">
        <v>133</v>
      </c>
      <c r="B35" s="6" t="s">
        <v>61</v>
      </c>
      <c r="C35" s="50" t="s">
        <v>133</v>
      </c>
      <c r="D35" s="35">
        <f>SUM(D36:D44)</f>
        <v>25.178701349320207</v>
      </c>
      <c r="E35" s="1"/>
      <c r="F35" s="1"/>
    </row>
    <row r="36" spans="1:6" x14ac:dyDescent="0.2">
      <c r="A36" s="44" t="s">
        <v>133</v>
      </c>
      <c r="B36" s="46" t="s">
        <v>133</v>
      </c>
      <c r="C36" s="7" t="s">
        <v>62</v>
      </c>
      <c r="D36" s="36">
        <v>0</v>
      </c>
      <c r="E36" s="1"/>
      <c r="F36" s="1"/>
    </row>
    <row r="37" spans="1:6" x14ac:dyDescent="0.2">
      <c r="A37" s="44" t="s">
        <v>133</v>
      </c>
      <c r="B37" s="46" t="s">
        <v>133</v>
      </c>
      <c r="C37" s="7" t="s">
        <v>63</v>
      </c>
      <c r="D37" s="36">
        <v>0</v>
      </c>
      <c r="E37" s="1"/>
      <c r="F37" s="1"/>
    </row>
    <row r="38" spans="1:6" x14ac:dyDescent="0.2">
      <c r="A38" s="44" t="s">
        <v>133</v>
      </c>
      <c r="B38" s="46" t="s">
        <v>133</v>
      </c>
      <c r="C38" s="7" t="s">
        <v>64</v>
      </c>
      <c r="D38" s="36">
        <v>0</v>
      </c>
      <c r="E38" s="1"/>
      <c r="F38" s="1"/>
    </row>
    <row r="39" spans="1:6" x14ac:dyDescent="0.2">
      <c r="A39" s="44" t="s">
        <v>133</v>
      </c>
      <c r="B39" s="46" t="s">
        <v>133</v>
      </c>
      <c r="C39" s="7" t="s">
        <v>65</v>
      </c>
      <c r="D39" s="36">
        <v>0</v>
      </c>
      <c r="E39" s="1"/>
      <c r="F39" s="1"/>
    </row>
    <row r="40" spans="1:6" x14ac:dyDescent="0.2">
      <c r="A40" s="44" t="s">
        <v>133</v>
      </c>
      <c r="B40" s="46" t="s">
        <v>133</v>
      </c>
      <c r="C40" s="7" t="s">
        <v>66</v>
      </c>
      <c r="D40" s="36">
        <v>0</v>
      </c>
      <c r="E40" s="1"/>
      <c r="F40" s="1"/>
    </row>
    <row r="41" spans="1:6" x14ac:dyDescent="0.2">
      <c r="A41" s="44" t="s">
        <v>133</v>
      </c>
      <c r="B41" s="46" t="s">
        <v>133</v>
      </c>
      <c r="C41" s="7" t="s">
        <v>67</v>
      </c>
      <c r="D41" s="36">
        <v>20.432247845551377</v>
      </c>
      <c r="E41" s="1"/>
      <c r="F41" s="1"/>
    </row>
    <row r="42" spans="1:6" x14ac:dyDescent="0.2">
      <c r="A42" s="44" t="s">
        <v>133</v>
      </c>
      <c r="B42" s="46" t="s">
        <v>133</v>
      </c>
      <c r="C42" s="7" t="s">
        <v>68</v>
      </c>
      <c r="D42" s="36">
        <v>0</v>
      </c>
      <c r="E42" s="1"/>
      <c r="F42" s="1"/>
    </row>
    <row r="43" spans="1:6" x14ac:dyDescent="0.2">
      <c r="A43" s="44" t="s">
        <v>133</v>
      </c>
      <c r="B43" s="46" t="s">
        <v>133</v>
      </c>
      <c r="C43" s="7" t="s">
        <v>69</v>
      </c>
      <c r="D43" s="36">
        <v>4.7464535037688309</v>
      </c>
      <c r="E43" s="1"/>
      <c r="F43" s="1"/>
    </row>
    <row r="44" spans="1:6" x14ac:dyDescent="0.2">
      <c r="A44" s="44" t="s">
        <v>133</v>
      </c>
      <c r="B44" s="46" t="s">
        <v>133</v>
      </c>
      <c r="C44" s="7" t="s">
        <v>70</v>
      </c>
      <c r="D44" s="36">
        <v>0</v>
      </c>
      <c r="E44" s="1"/>
      <c r="F44" s="1"/>
    </row>
    <row r="45" spans="1:6" x14ac:dyDescent="0.2">
      <c r="A45" s="44" t="s">
        <v>133</v>
      </c>
      <c r="B45" s="47" t="s">
        <v>133</v>
      </c>
      <c r="C45" s="48" t="s">
        <v>133</v>
      </c>
      <c r="D45" s="49" t="s">
        <v>133</v>
      </c>
      <c r="E45" s="1"/>
      <c r="F45" s="1"/>
    </row>
    <row r="46" spans="1:6" x14ac:dyDescent="0.2">
      <c r="A46" s="44" t="s">
        <v>133</v>
      </c>
      <c r="B46" s="6" t="s">
        <v>71</v>
      </c>
      <c r="C46" s="50" t="s">
        <v>133</v>
      </c>
      <c r="D46" s="40">
        <f>D35/D28</f>
        <v>6.6504757922134722E-3</v>
      </c>
      <c r="E46" s="1"/>
      <c r="F46" s="1"/>
    </row>
    <row r="47" spans="1:6" x14ac:dyDescent="0.2">
      <c r="A47" s="44" t="s">
        <v>133</v>
      </c>
      <c r="B47" s="47" t="s">
        <v>133</v>
      </c>
      <c r="C47" s="48" t="s">
        <v>133</v>
      </c>
      <c r="D47" s="49" t="s">
        <v>133</v>
      </c>
      <c r="E47" s="1"/>
      <c r="F47" s="2"/>
    </row>
    <row r="48" spans="1:6" x14ac:dyDescent="0.2">
      <c r="A48" s="44" t="s">
        <v>133</v>
      </c>
      <c r="B48" s="6" t="s">
        <v>72</v>
      </c>
      <c r="C48" s="50" t="s">
        <v>133</v>
      </c>
      <c r="D48" s="40">
        <v>2.5000000000000001E-3</v>
      </c>
      <c r="E48" s="1"/>
      <c r="F48" s="1"/>
    </row>
    <row r="49" spans="1:6" x14ac:dyDescent="0.2">
      <c r="A49" s="44" t="s">
        <v>133</v>
      </c>
      <c r="B49" s="47" t="s">
        <v>133</v>
      </c>
      <c r="C49" s="48" t="s">
        <v>133</v>
      </c>
      <c r="D49" s="49" t="s">
        <v>133</v>
      </c>
      <c r="E49" s="1"/>
      <c r="F49" s="1"/>
    </row>
    <row r="50" spans="1:6" x14ac:dyDescent="0.2">
      <c r="A50" s="44" t="s">
        <v>133</v>
      </c>
      <c r="B50" s="6" t="s">
        <v>73</v>
      </c>
      <c r="C50" s="50" t="s">
        <v>133</v>
      </c>
      <c r="D50" s="41">
        <f>D48-D46</f>
        <v>-4.1504757922134726E-3</v>
      </c>
      <c r="E50" s="1"/>
      <c r="F50" s="1"/>
    </row>
    <row r="51" spans="1:6" x14ac:dyDescent="0.2">
      <c r="A51" s="44" t="s">
        <v>133</v>
      </c>
      <c r="B51" s="47" t="s">
        <v>133</v>
      </c>
      <c r="C51" s="48" t="s">
        <v>133</v>
      </c>
      <c r="D51" s="49" t="s">
        <v>133</v>
      </c>
      <c r="E51" s="1"/>
      <c r="F51" s="1"/>
    </row>
    <row r="52" spans="1:6" x14ac:dyDescent="0.2">
      <c r="A52" s="44" t="s">
        <v>133</v>
      </c>
      <c r="B52" s="6" t="s">
        <v>74</v>
      </c>
      <c r="C52" s="7" t="s">
        <v>75</v>
      </c>
      <c r="D52" s="36">
        <v>0</v>
      </c>
      <c r="E52" s="1"/>
      <c r="F52" s="1"/>
    </row>
    <row r="53" spans="1:6" x14ac:dyDescent="0.2">
      <c r="A53" s="44" t="s">
        <v>133</v>
      </c>
      <c r="B53" s="46" t="s">
        <v>133</v>
      </c>
      <c r="C53" s="7" t="s">
        <v>76</v>
      </c>
      <c r="D53" s="40">
        <f>(D35-D52)/D28</f>
        <v>6.6504757922134722E-3</v>
      </c>
      <c r="E53" s="1"/>
      <c r="F53" s="1"/>
    </row>
    <row r="54" spans="1:6" x14ac:dyDescent="0.2">
      <c r="A54" s="44" t="s">
        <v>133</v>
      </c>
      <c r="B54" s="47" t="s">
        <v>133</v>
      </c>
      <c r="C54" s="48" t="s">
        <v>133</v>
      </c>
      <c r="D54" s="49" t="s">
        <v>133</v>
      </c>
      <c r="E54" s="1"/>
      <c r="F54" s="1"/>
    </row>
    <row r="55" spans="1:6" x14ac:dyDescent="0.2">
      <c r="A55" s="44" t="s">
        <v>133</v>
      </c>
      <c r="B55" s="3" t="s">
        <v>77</v>
      </c>
      <c r="C55" s="48" t="s">
        <v>133</v>
      </c>
      <c r="D55" s="49" t="s">
        <v>133</v>
      </c>
      <c r="E55" s="1"/>
      <c r="F55" s="1"/>
    </row>
    <row r="56" spans="1:6" x14ac:dyDescent="0.2">
      <c r="A56" s="44" t="s">
        <v>133</v>
      </c>
      <c r="B56" s="47" t="s">
        <v>133</v>
      </c>
      <c r="C56" s="48" t="s">
        <v>133</v>
      </c>
      <c r="D56" s="49" t="s">
        <v>133</v>
      </c>
      <c r="E56" s="1"/>
      <c r="F56" s="1"/>
    </row>
    <row r="57" spans="1:6" x14ac:dyDescent="0.2">
      <c r="A57" s="44" t="s">
        <v>133</v>
      </c>
      <c r="B57" s="6" t="s">
        <v>78</v>
      </c>
      <c r="C57" s="50" t="s">
        <v>133</v>
      </c>
      <c r="D57" s="42">
        <f>D24+D35-D52</f>
        <v>90.621528864754566</v>
      </c>
      <c r="E57" s="1"/>
      <c r="F57" s="1"/>
    </row>
    <row r="58" spans="1:6" x14ac:dyDescent="0.2">
      <c r="A58" s="44" t="s">
        <v>133</v>
      </c>
      <c r="B58" s="47" t="s">
        <v>133</v>
      </c>
      <c r="C58" s="48" t="s">
        <v>133</v>
      </c>
      <c r="D58" s="49" t="s">
        <v>133</v>
      </c>
      <c r="E58" s="1"/>
      <c r="F58" s="1"/>
    </row>
    <row r="59" spans="1:6" x14ac:dyDescent="0.2">
      <c r="A59" s="44" t="s">
        <v>133</v>
      </c>
      <c r="B59" s="6" t="s">
        <v>79</v>
      </c>
      <c r="C59" s="50" t="s">
        <v>133</v>
      </c>
      <c r="D59" s="40">
        <f>D57/D26</f>
        <v>2.5559951166919449E-3</v>
      </c>
      <c r="E59" s="1"/>
      <c r="F59" s="1"/>
    </row>
    <row r="60" spans="1:6" x14ac:dyDescent="0.2">
      <c r="A60" s="44" t="s">
        <v>133</v>
      </c>
      <c r="B60" s="47" t="s">
        <v>133</v>
      </c>
      <c r="C60" s="48" t="s">
        <v>133</v>
      </c>
      <c r="D60" s="49" t="s">
        <v>133</v>
      </c>
      <c r="E60" s="1"/>
      <c r="F60" s="1"/>
    </row>
    <row r="61" spans="1:6" x14ac:dyDescent="0.2">
      <c r="A61" s="44" t="s">
        <v>133</v>
      </c>
      <c r="B61" s="3" t="s">
        <v>80</v>
      </c>
      <c r="C61" s="48" t="s">
        <v>133</v>
      </c>
      <c r="D61" s="49" t="s">
        <v>133</v>
      </c>
      <c r="E61" s="1"/>
      <c r="F61" s="1"/>
    </row>
    <row r="62" spans="1:6" x14ac:dyDescent="0.2">
      <c r="A62" s="44" t="s">
        <v>133</v>
      </c>
      <c r="B62" s="6" t="s">
        <v>81</v>
      </c>
      <c r="C62" s="50" t="s">
        <v>133</v>
      </c>
      <c r="D62" s="40">
        <v>1.2999999999999999E-3</v>
      </c>
      <c r="E62" s="1"/>
      <c r="F62" s="1"/>
    </row>
    <row r="63" spans="1:6" ht="15" thickBot="1" x14ac:dyDescent="0.25">
      <c r="A63" s="44" t="s">
        <v>133</v>
      </c>
      <c r="B63" s="8" t="s">
        <v>82</v>
      </c>
      <c r="C63" s="51" t="s">
        <v>133</v>
      </c>
      <c r="D63" s="43">
        <f>D62+D30</f>
        <v>3.1458257066221311E-3</v>
      </c>
      <c r="E63" s="1"/>
      <c r="F63" s="1"/>
    </row>
  </sheetData>
  <conditionalFormatting sqref="D50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6" ht="15" x14ac:dyDescent="0.25">
      <c r="A1" s="1"/>
      <c r="B1" s="23" t="s">
        <v>119</v>
      </c>
    </row>
    <row r="2" spans="1:6" x14ac:dyDescent="0.2">
      <c r="A2" s="1"/>
      <c r="B2" s="24" t="s">
        <v>120</v>
      </c>
      <c r="D2" s="27">
        <v>45291</v>
      </c>
    </row>
    <row r="3" spans="1:6" ht="15.75" x14ac:dyDescent="0.25">
      <c r="A3" s="1"/>
      <c r="B3" s="26" t="s">
        <v>124</v>
      </c>
    </row>
    <row r="4" spans="1:6" x14ac:dyDescent="0.2">
      <c r="A4" s="1"/>
      <c r="B4" s="3"/>
      <c r="C4" s="4"/>
      <c r="D4" s="28" t="s">
        <v>41</v>
      </c>
      <c r="E4" s="1"/>
      <c r="F4" s="1"/>
    </row>
    <row r="5" spans="1:6" x14ac:dyDescent="0.2">
      <c r="A5" s="1"/>
      <c r="B5" s="33" t="s">
        <v>40</v>
      </c>
      <c r="C5" s="34"/>
      <c r="D5" s="29"/>
      <c r="E5" s="1"/>
      <c r="F5" s="1"/>
    </row>
    <row r="6" spans="1:6" x14ac:dyDescent="0.2">
      <c r="A6" s="44" t="s">
        <v>133</v>
      </c>
      <c r="B6" s="6" t="s">
        <v>42</v>
      </c>
      <c r="C6" s="45" t="s">
        <v>134</v>
      </c>
      <c r="D6" s="77" t="s">
        <v>137</v>
      </c>
      <c r="E6" s="1"/>
      <c r="F6" s="1"/>
    </row>
    <row r="7" spans="1:6" x14ac:dyDescent="0.2">
      <c r="A7" s="44" t="s">
        <v>133</v>
      </c>
      <c r="B7" s="46" t="s">
        <v>133</v>
      </c>
      <c r="C7" s="7" t="s">
        <v>43</v>
      </c>
      <c r="D7" s="36">
        <v>0</v>
      </c>
      <c r="E7" s="1"/>
      <c r="F7" s="1"/>
    </row>
    <row r="8" spans="1:6" x14ac:dyDescent="0.2">
      <c r="A8" s="44" t="s">
        <v>133</v>
      </c>
      <c r="B8" s="46" t="s">
        <v>133</v>
      </c>
      <c r="C8" s="7" t="s">
        <v>44</v>
      </c>
      <c r="D8" s="36">
        <v>2.8950565494335798</v>
      </c>
      <c r="E8" s="1"/>
      <c r="F8" s="1"/>
    </row>
    <row r="9" spans="1:6" x14ac:dyDescent="0.2">
      <c r="A9" s="44" t="s">
        <v>133</v>
      </c>
      <c r="B9" s="47" t="s">
        <v>133</v>
      </c>
      <c r="C9" s="48" t="s">
        <v>133</v>
      </c>
      <c r="D9" s="49" t="s">
        <v>133</v>
      </c>
      <c r="E9" s="1"/>
      <c r="F9" s="1"/>
    </row>
    <row r="10" spans="1:6" x14ac:dyDescent="0.2">
      <c r="A10" s="44" t="s">
        <v>133</v>
      </c>
      <c r="B10" s="6" t="s">
        <v>45</v>
      </c>
      <c r="C10" s="50" t="s">
        <v>133</v>
      </c>
      <c r="D10" s="35">
        <f>SUM(D11:D12)</f>
        <v>6.8881542511270002E-2</v>
      </c>
      <c r="E10" s="1"/>
      <c r="F10" s="1"/>
    </row>
    <row r="11" spans="1:6" x14ac:dyDescent="0.2">
      <c r="A11" s="44" t="s">
        <v>133</v>
      </c>
      <c r="B11" s="46" t="s">
        <v>133</v>
      </c>
      <c r="C11" s="7" t="s">
        <v>46</v>
      </c>
      <c r="D11" s="36">
        <v>0</v>
      </c>
      <c r="E11" s="1"/>
      <c r="F11" s="1"/>
    </row>
    <row r="12" spans="1:6" x14ac:dyDescent="0.2">
      <c r="A12" s="44" t="s">
        <v>133</v>
      </c>
      <c r="B12" s="46" t="s">
        <v>133</v>
      </c>
      <c r="C12" s="7" t="s">
        <v>47</v>
      </c>
      <c r="D12" s="36">
        <v>6.8881542511270002E-2</v>
      </c>
      <c r="E12" s="1"/>
      <c r="F12" s="1"/>
    </row>
    <row r="13" spans="1:6" x14ac:dyDescent="0.2">
      <c r="A13" s="44" t="s">
        <v>133</v>
      </c>
      <c r="B13" s="47" t="s">
        <v>133</v>
      </c>
      <c r="C13" s="48" t="s">
        <v>133</v>
      </c>
      <c r="D13" s="49" t="s">
        <v>133</v>
      </c>
      <c r="E13" s="1"/>
      <c r="F13" s="1"/>
    </row>
    <row r="14" spans="1:6" x14ac:dyDescent="0.2">
      <c r="A14" s="44" t="s">
        <v>133</v>
      </c>
      <c r="B14" s="6" t="s">
        <v>48</v>
      </c>
      <c r="C14" s="50" t="s">
        <v>133</v>
      </c>
      <c r="D14" s="35">
        <f>SUM(D15:D16)</f>
        <v>0</v>
      </c>
      <c r="E14" s="1"/>
      <c r="F14" s="1"/>
    </row>
    <row r="15" spans="1:6" x14ac:dyDescent="0.2">
      <c r="A15" s="44" t="s">
        <v>133</v>
      </c>
      <c r="B15" s="46" t="s">
        <v>133</v>
      </c>
      <c r="C15" s="7" t="s">
        <v>49</v>
      </c>
      <c r="D15" s="36">
        <v>0</v>
      </c>
      <c r="E15" s="1"/>
      <c r="F15" s="1"/>
    </row>
    <row r="16" spans="1:6" x14ac:dyDescent="0.2">
      <c r="A16" s="44" t="s">
        <v>133</v>
      </c>
      <c r="B16" s="46" t="s">
        <v>133</v>
      </c>
      <c r="C16" s="7" t="s">
        <v>50</v>
      </c>
      <c r="D16" s="36">
        <v>0</v>
      </c>
      <c r="E16" s="1"/>
      <c r="F16" s="1"/>
    </row>
    <row r="17" spans="1:6" x14ac:dyDescent="0.2">
      <c r="A17" s="44" t="s">
        <v>133</v>
      </c>
      <c r="B17" s="47" t="s">
        <v>133</v>
      </c>
      <c r="C17" s="48" t="s">
        <v>133</v>
      </c>
      <c r="D17" s="49" t="s">
        <v>133</v>
      </c>
      <c r="E17" s="1"/>
      <c r="F17" s="1"/>
    </row>
    <row r="18" spans="1:6" x14ac:dyDescent="0.2">
      <c r="A18" s="44" t="s">
        <v>133</v>
      </c>
      <c r="B18" s="6" t="s">
        <v>51</v>
      </c>
      <c r="C18" s="50" t="s">
        <v>133</v>
      </c>
      <c r="D18" s="37">
        <v>0</v>
      </c>
      <c r="E18" s="1"/>
      <c r="F18" s="1"/>
    </row>
    <row r="19" spans="1:6" x14ac:dyDescent="0.2">
      <c r="A19" s="44" t="s">
        <v>133</v>
      </c>
      <c r="B19" s="47" t="s">
        <v>133</v>
      </c>
      <c r="C19" s="48" t="s">
        <v>133</v>
      </c>
      <c r="D19" s="49" t="s">
        <v>133</v>
      </c>
      <c r="E19" s="1"/>
      <c r="F19" s="1"/>
    </row>
    <row r="20" spans="1:6" x14ac:dyDescent="0.2">
      <c r="A20" s="44" t="s">
        <v>133</v>
      </c>
      <c r="B20" s="6" t="s">
        <v>52</v>
      </c>
      <c r="C20" s="50" t="s">
        <v>133</v>
      </c>
      <c r="D20" s="37">
        <v>0</v>
      </c>
      <c r="E20" s="1"/>
      <c r="F20" s="1"/>
    </row>
    <row r="21" spans="1:6" x14ac:dyDescent="0.2">
      <c r="A21" s="44" t="s">
        <v>133</v>
      </c>
      <c r="B21" s="47" t="s">
        <v>133</v>
      </c>
      <c r="C21" s="48" t="s">
        <v>133</v>
      </c>
      <c r="D21" s="49" t="s">
        <v>133</v>
      </c>
      <c r="E21" s="1"/>
      <c r="F21" s="1"/>
    </row>
    <row r="22" spans="1:6" x14ac:dyDescent="0.2">
      <c r="A22" s="44" t="s">
        <v>133</v>
      </c>
      <c r="B22" s="6" t="s">
        <v>53</v>
      </c>
      <c r="C22" s="50" t="s">
        <v>133</v>
      </c>
      <c r="D22" s="38">
        <v>0</v>
      </c>
      <c r="E22" s="1"/>
      <c r="F22" s="1"/>
    </row>
    <row r="23" spans="1:6" x14ac:dyDescent="0.2">
      <c r="A23" s="44" t="s">
        <v>133</v>
      </c>
      <c r="B23" s="47" t="s">
        <v>133</v>
      </c>
      <c r="C23" s="48" t="s">
        <v>133</v>
      </c>
      <c r="D23" s="49" t="s">
        <v>133</v>
      </c>
      <c r="E23" s="1"/>
      <c r="F23" s="1"/>
    </row>
    <row r="24" spans="1:6" x14ac:dyDescent="0.2">
      <c r="A24" s="44" t="s">
        <v>133</v>
      </c>
      <c r="B24" s="6" t="s">
        <v>54</v>
      </c>
      <c r="C24" s="50" t="s">
        <v>133</v>
      </c>
      <c r="D24" s="39">
        <f>D6+D10+D14+D18+D20+D22</f>
        <v>3.0688815425112699</v>
      </c>
      <c r="E24" s="1"/>
      <c r="F24" s="1"/>
    </row>
    <row r="25" spans="1:6" x14ac:dyDescent="0.2">
      <c r="A25" s="44" t="s">
        <v>133</v>
      </c>
      <c r="B25" s="47" t="s">
        <v>133</v>
      </c>
      <c r="C25" s="48" t="s">
        <v>133</v>
      </c>
      <c r="D25" s="49" t="s">
        <v>133</v>
      </c>
      <c r="E25" s="1"/>
      <c r="F25" s="1"/>
    </row>
    <row r="26" spans="1:6" x14ac:dyDescent="0.2">
      <c r="A26" s="44" t="s">
        <v>133</v>
      </c>
      <c r="B26" s="6" t="s">
        <v>55</v>
      </c>
      <c r="C26" s="50" t="s">
        <v>133</v>
      </c>
      <c r="D26" s="37">
        <f>(D28+D27)/2</f>
        <v>9560.5</v>
      </c>
      <c r="E26" s="1"/>
      <c r="F26" s="1"/>
    </row>
    <row r="27" spans="1:6" x14ac:dyDescent="0.2">
      <c r="A27" s="44" t="s">
        <v>133</v>
      </c>
      <c r="B27" s="46" t="s">
        <v>133</v>
      </c>
      <c r="C27" s="7" t="s">
        <v>56</v>
      </c>
      <c r="D27" s="36">
        <v>8938</v>
      </c>
      <c r="E27" s="1"/>
      <c r="F27" s="1"/>
    </row>
    <row r="28" spans="1:6" x14ac:dyDescent="0.2">
      <c r="A28" s="44" t="s">
        <v>133</v>
      </c>
      <c r="B28" s="46" t="s">
        <v>133</v>
      </c>
      <c r="C28" s="7" t="s">
        <v>57</v>
      </c>
      <c r="D28" s="36">
        <v>10183</v>
      </c>
      <c r="E28" s="1"/>
      <c r="F28" s="1"/>
    </row>
    <row r="29" spans="1:6" x14ac:dyDescent="0.2">
      <c r="A29" s="44" t="s">
        <v>133</v>
      </c>
      <c r="B29" s="47" t="s">
        <v>133</v>
      </c>
      <c r="C29" s="48" t="s">
        <v>133</v>
      </c>
      <c r="D29" s="49" t="s">
        <v>133</v>
      </c>
      <c r="E29" s="1"/>
      <c r="F29" s="1"/>
    </row>
    <row r="30" spans="1:6" x14ac:dyDescent="0.2">
      <c r="A30" s="44" t="s">
        <v>133</v>
      </c>
      <c r="B30" s="6" t="s">
        <v>58</v>
      </c>
      <c r="C30" s="50" t="s">
        <v>133</v>
      </c>
      <c r="D30" s="40">
        <f>D24/D26</f>
        <v>3.2099592516199673E-4</v>
      </c>
      <c r="E30" s="1"/>
      <c r="F30" s="1"/>
    </row>
    <row r="31" spans="1:6" x14ac:dyDescent="0.2">
      <c r="A31" s="44" t="s">
        <v>133</v>
      </c>
      <c r="B31" s="47" t="s">
        <v>133</v>
      </c>
      <c r="C31" s="48" t="s">
        <v>133</v>
      </c>
      <c r="D31" s="49" t="s">
        <v>133</v>
      </c>
      <c r="E31" s="1"/>
      <c r="F31" s="1"/>
    </row>
    <row r="32" spans="1:6" x14ac:dyDescent="0.2">
      <c r="A32" s="44" t="s">
        <v>133</v>
      </c>
      <c r="B32" s="3" t="s">
        <v>59</v>
      </c>
      <c r="C32" s="48" t="s">
        <v>133</v>
      </c>
      <c r="D32" s="49" t="s">
        <v>133</v>
      </c>
      <c r="E32" s="1"/>
      <c r="F32" s="1"/>
    </row>
    <row r="33" spans="1:6" x14ac:dyDescent="0.2">
      <c r="A33" s="44" t="s">
        <v>133</v>
      </c>
      <c r="B33" s="6" t="s">
        <v>60</v>
      </c>
      <c r="C33" s="50" t="s">
        <v>133</v>
      </c>
      <c r="D33" s="36">
        <v>0</v>
      </c>
      <c r="E33" s="1"/>
      <c r="F33" s="1"/>
    </row>
    <row r="34" spans="1:6" x14ac:dyDescent="0.2">
      <c r="A34" s="44" t="s">
        <v>133</v>
      </c>
      <c r="B34" s="47" t="s">
        <v>133</v>
      </c>
      <c r="C34" s="48" t="s">
        <v>133</v>
      </c>
      <c r="D34" s="49" t="s">
        <v>133</v>
      </c>
      <c r="E34" s="1"/>
      <c r="F34" s="1"/>
    </row>
    <row r="35" spans="1:6" x14ac:dyDescent="0.2">
      <c r="A35" s="44" t="s">
        <v>133</v>
      </c>
      <c r="B35" s="6" t="s">
        <v>61</v>
      </c>
      <c r="C35" s="50" t="s">
        <v>133</v>
      </c>
      <c r="D35" s="35">
        <f>SUM(D36:D44)</f>
        <v>0</v>
      </c>
      <c r="E35" s="1"/>
      <c r="F35" s="1"/>
    </row>
    <row r="36" spans="1:6" x14ac:dyDescent="0.2">
      <c r="A36" s="44" t="s">
        <v>133</v>
      </c>
      <c r="B36" s="46" t="s">
        <v>133</v>
      </c>
      <c r="C36" s="7" t="s">
        <v>62</v>
      </c>
      <c r="D36" s="36">
        <v>0</v>
      </c>
      <c r="E36" s="1"/>
      <c r="F36" s="1"/>
    </row>
    <row r="37" spans="1:6" x14ac:dyDescent="0.2">
      <c r="A37" s="44" t="s">
        <v>133</v>
      </c>
      <c r="B37" s="46" t="s">
        <v>133</v>
      </c>
      <c r="C37" s="7" t="s">
        <v>63</v>
      </c>
      <c r="D37" s="36">
        <v>0</v>
      </c>
      <c r="E37" s="1"/>
      <c r="F37" s="1"/>
    </row>
    <row r="38" spans="1:6" x14ac:dyDescent="0.2">
      <c r="A38" s="44" t="s">
        <v>133</v>
      </c>
      <c r="B38" s="46" t="s">
        <v>133</v>
      </c>
      <c r="C38" s="7" t="s">
        <v>64</v>
      </c>
      <c r="D38" s="36">
        <v>0</v>
      </c>
      <c r="E38" s="1"/>
      <c r="F38" s="1"/>
    </row>
    <row r="39" spans="1:6" x14ac:dyDescent="0.2">
      <c r="A39" s="44" t="s">
        <v>133</v>
      </c>
      <c r="B39" s="46" t="s">
        <v>133</v>
      </c>
      <c r="C39" s="7" t="s">
        <v>65</v>
      </c>
      <c r="D39" s="36">
        <v>0</v>
      </c>
      <c r="E39" s="1"/>
      <c r="F39" s="1"/>
    </row>
    <row r="40" spans="1:6" x14ac:dyDescent="0.2">
      <c r="A40" s="44" t="s">
        <v>133</v>
      </c>
      <c r="B40" s="46" t="s">
        <v>133</v>
      </c>
      <c r="C40" s="7" t="s">
        <v>66</v>
      </c>
      <c r="D40" s="36">
        <v>0</v>
      </c>
      <c r="E40" s="1"/>
      <c r="F40" s="1"/>
    </row>
    <row r="41" spans="1:6" x14ac:dyDescent="0.2">
      <c r="A41" s="44" t="s">
        <v>133</v>
      </c>
      <c r="B41" s="46" t="s">
        <v>133</v>
      </c>
      <c r="C41" s="7" t="s">
        <v>67</v>
      </c>
      <c r="D41" s="36">
        <v>0</v>
      </c>
      <c r="E41" s="1"/>
      <c r="F41" s="1"/>
    </row>
    <row r="42" spans="1:6" x14ac:dyDescent="0.2">
      <c r="A42" s="44" t="s">
        <v>133</v>
      </c>
      <c r="B42" s="46" t="s">
        <v>133</v>
      </c>
      <c r="C42" s="7" t="s">
        <v>68</v>
      </c>
      <c r="D42" s="36">
        <v>0</v>
      </c>
      <c r="E42" s="1"/>
      <c r="F42" s="1"/>
    </row>
    <row r="43" spans="1:6" x14ac:dyDescent="0.2">
      <c r="A43" s="44" t="s">
        <v>133</v>
      </c>
      <c r="B43" s="46" t="s">
        <v>133</v>
      </c>
      <c r="C43" s="7" t="s">
        <v>69</v>
      </c>
      <c r="D43" s="36">
        <v>0</v>
      </c>
      <c r="E43" s="1"/>
      <c r="F43" s="1"/>
    </row>
    <row r="44" spans="1:6" x14ac:dyDescent="0.2">
      <c r="A44" s="44" t="s">
        <v>133</v>
      </c>
      <c r="B44" s="46" t="s">
        <v>133</v>
      </c>
      <c r="C44" s="7" t="s">
        <v>70</v>
      </c>
      <c r="D44" s="36">
        <v>0</v>
      </c>
      <c r="E44" s="1"/>
      <c r="F44" s="1"/>
    </row>
    <row r="45" spans="1:6" x14ac:dyDescent="0.2">
      <c r="A45" s="44" t="s">
        <v>133</v>
      </c>
      <c r="B45" s="47" t="s">
        <v>133</v>
      </c>
      <c r="C45" s="48" t="s">
        <v>133</v>
      </c>
      <c r="D45" s="49" t="s">
        <v>133</v>
      </c>
      <c r="E45" s="1"/>
      <c r="F45" s="1"/>
    </row>
    <row r="46" spans="1:6" x14ac:dyDescent="0.2">
      <c r="A46" s="44" t="s">
        <v>133</v>
      </c>
      <c r="B46" s="6" t="s">
        <v>71</v>
      </c>
      <c r="C46" s="50" t="s">
        <v>133</v>
      </c>
      <c r="D46" s="40">
        <f>D35/D28</f>
        <v>0</v>
      </c>
      <c r="E46" s="1"/>
      <c r="F46" s="1"/>
    </row>
    <row r="47" spans="1:6" x14ac:dyDescent="0.2">
      <c r="A47" s="44" t="s">
        <v>133</v>
      </c>
      <c r="B47" s="47" t="s">
        <v>133</v>
      </c>
      <c r="C47" s="48" t="s">
        <v>133</v>
      </c>
      <c r="D47" s="49" t="s">
        <v>133</v>
      </c>
      <c r="E47" s="1"/>
      <c r="F47" s="2"/>
    </row>
    <row r="48" spans="1:6" x14ac:dyDescent="0.2">
      <c r="A48" s="44" t="s">
        <v>133</v>
      </c>
      <c r="B48" s="6" t="s">
        <v>72</v>
      </c>
      <c r="C48" s="50" t="s">
        <v>133</v>
      </c>
      <c r="D48" s="40">
        <v>2.0000000000000001E-4</v>
      </c>
      <c r="E48" s="1"/>
      <c r="F48" s="1"/>
    </row>
    <row r="49" spans="1:6" x14ac:dyDescent="0.2">
      <c r="A49" s="44" t="s">
        <v>133</v>
      </c>
      <c r="B49" s="47" t="s">
        <v>133</v>
      </c>
      <c r="C49" s="48" t="s">
        <v>133</v>
      </c>
      <c r="D49" s="49" t="s">
        <v>133</v>
      </c>
      <c r="E49" s="1"/>
      <c r="F49" s="1"/>
    </row>
    <row r="50" spans="1:6" x14ac:dyDescent="0.2">
      <c r="A50" s="44" t="s">
        <v>133</v>
      </c>
      <c r="B50" s="6" t="s">
        <v>73</v>
      </c>
      <c r="C50" s="50" t="s">
        <v>133</v>
      </c>
      <c r="D50" s="41">
        <f>D48-D46</f>
        <v>2.0000000000000001E-4</v>
      </c>
      <c r="E50" s="1"/>
      <c r="F50" s="1"/>
    </row>
    <row r="51" spans="1:6" x14ac:dyDescent="0.2">
      <c r="A51" s="44" t="s">
        <v>133</v>
      </c>
      <c r="B51" s="47" t="s">
        <v>133</v>
      </c>
      <c r="C51" s="48" t="s">
        <v>133</v>
      </c>
      <c r="D51" s="49" t="s">
        <v>133</v>
      </c>
      <c r="E51" s="1"/>
      <c r="F51" s="1"/>
    </row>
    <row r="52" spans="1:6" x14ac:dyDescent="0.2">
      <c r="A52" s="44" t="s">
        <v>133</v>
      </c>
      <c r="B52" s="6" t="s">
        <v>74</v>
      </c>
      <c r="C52" s="7" t="s">
        <v>75</v>
      </c>
      <c r="D52" s="36">
        <v>0</v>
      </c>
      <c r="E52" s="1"/>
      <c r="F52" s="1"/>
    </row>
    <row r="53" spans="1:6" x14ac:dyDescent="0.2">
      <c r="A53" s="44" t="s">
        <v>133</v>
      </c>
      <c r="B53" s="46" t="s">
        <v>133</v>
      </c>
      <c r="C53" s="7" t="s">
        <v>76</v>
      </c>
      <c r="D53" s="40">
        <f>(D35-D52)/D28</f>
        <v>0</v>
      </c>
      <c r="E53" s="1"/>
      <c r="F53" s="1"/>
    </row>
    <row r="54" spans="1:6" x14ac:dyDescent="0.2">
      <c r="A54" s="44" t="s">
        <v>133</v>
      </c>
      <c r="B54" s="47" t="s">
        <v>133</v>
      </c>
      <c r="C54" s="48" t="s">
        <v>133</v>
      </c>
      <c r="D54" s="49" t="s">
        <v>133</v>
      </c>
      <c r="E54" s="1"/>
      <c r="F54" s="1"/>
    </row>
    <row r="55" spans="1:6" x14ac:dyDescent="0.2">
      <c r="A55" s="44" t="s">
        <v>133</v>
      </c>
      <c r="B55" s="3" t="s">
        <v>77</v>
      </c>
      <c r="C55" s="48" t="s">
        <v>133</v>
      </c>
      <c r="D55" s="49" t="s">
        <v>133</v>
      </c>
      <c r="E55" s="1"/>
      <c r="F55" s="1"/>
    </row>
    <row r="56" spans="1:6" x14ac:dyDescent="0.2">
      <c r="A56" s="44" t="s">
        <v>133</v>
      </c>
      <c r="B56" s="47" t="s">
        <v>133</v>
      </c>
      <c r="C56" s="48" t="s">
        <v>133</v>
      </c>
      <c r="D56" s="49" t="s">
        <v>133</v>
      </c>
      <c r="E56" s="1"/>
      <c r="F56" s="1"/>
    </row>
    <row r="57" spans="1:6" x14ac:dyDescent="0.2">
      <c r="A57" s="44" t="s">
        <v>133</v>
      </c>
      <c r="B57" s="6" t="s">
        <v>78</v>
      </c>
      <c r="C57" s="50" t="s">
        <v>133</v>
      </c>
      <c r="D57" s="42">
        <f>D24+D35-D52</f>
        <v>3.0688815425112699</v>
      </c>
      <c r="E57" s="1"/>
      <c r="F57" s="1"/>
    </row>
    <row r="58" spans="1:6" x14ac:dyDescent="0.2">
      <c r="A58" s="44" t="s">
        <v>133</v>
      </c>
      <c r="B58" s="47" t="s">
        <v>133</v>
      </c>
      <c r="C58" s="48" t="s">
        <v>133</v>
      </c>
      <c r="D58" s="49" t="s">
        <v>133</v>
      </c>
      <c r="E58" s="1"/>
      <c r="F58" s="1"/>
    </row>
    <row r="59" spans="1:6" x14ac:dyDescent="0.2">
      <c r="A59" s="44" t="s">
        <v>133</v>
      </c>
      <c r="B59" s="6" t="s">
        <v>79</v>
      </c>
      <c r="C59" s="50" t="s">
        <v>133</v>
      </c>
      <c r="D59" s="40">
        <f>D57/D26</f>
        <v>3.2099592516199673E-4</v>
      </c>
      <c r="E59" s="1"/>
      <c r="F59" s="1"/>
    </row>
    <row r="60" spans="1:6" x14ac:dyDescent="0.2">
      <c r="A60" s="44" t="s">
        <v>133</v>
      </c>
      <c r="B60" s="47" t="s">
        <v>133</v>
      </c>
      <c r="C60" s="48" t="s">
        <v>133</v>
      </c>
      <c r="D60" s="49" t="s">
        <v>133</v>
      </c>
      <c r="E60" s="1"/>
      <c r="F60" s="1"/>
    </row>
    <row r="61" spans="1:6" x14ac:dyDescent="0.2">
      <c r="A61" s="44" t="s">
        <v>133</v>
      </c>
      <c r="B61" s="3" t="s">
        <v>80</v>
      </c>
      <c r="C61" s="48" t="s">
        <v>133</v>
      </c>
      <c r="D61" s="49" t="s">
        <v>133</v>
      </c>
      <c r="E61" s="1"/>
      <c r="F61" s="1"/>
    </row>
    <row r="62" spans="1:6" x14ac:dyDescent="0.2">
      <c r="A62" s="44" t="s">
        <v>133</v>
      </c>
      <c r="B62" s="6" t="s">
        <v>81</v>
      </c>
      <c r="C62" s="50" t="s">
        <v>133</v>
      </c>
      <c r="D62" s="40">
        <v>2.0000000000000001E-4</v>
      </c>
      <c r="E62" s="1"/>
      <c r="F62" s="1"/>
    </row>
    <row r="63" spans="1:6" ht="15" thickBot="1" x14ac:dyDescent="0.25">
      <c r="A63" s="44" t="s">
        <v>133</v>
      </c>
      <c r="B63" s="8" t="s">
        <v>82</v>
      </c>
      <c r="C63" s="51" t="s">
        <v>133</v>
      </c>
      <c r="D63" s="43">
        <f>D62+D30</f>
        <v>5.2099592516199672E-4</v>
      </c>
      <c r="E63" s="1"/>
      <c r="F63" s="1"/>
    </row>
  </sheetData>
  <conditionalFormatting sqref="D50">
    <cfRule type="cellIs" dxfId="13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6" ht="15" x14ac:dyDescent="0.25">
      <c r="A1" s="1"/>
      <c r="B1" s="23" t="s">
        <v>119</v>
      </c>
    </row>
    <row r="2" spans="1:6" x14ac:dyDescent="0.2">
      <c r="A2" s="1"/>
      <c r="B2" s="24" t="s">
        <v>120</v>
      </c>
      <c r="D2" s="27">
        <v>45291</v>
      </c>
    </row>
    <row r="3" spans="1:6" ht="15.75" x14ac:dyDescent="0.25">
      <c r="A3" s="1"/>
      <c r="B3" s="26" t="s">
        <v>125</v>
      </c>
    </row>
    <row r="4" spans="1:6" x14ac:dyDescent="0.2">
      <c r="A4" s="1"/>
      <c r="B4" s="3"/>
      <c r="C4" s="4"/>
      <c r="D4" s="28" t="s">
        <v>41</v>
      </c>
      <c r="E4" s="1"/>
      <c r="F4" s="1"/>
    </row>
    <row r="5" spans="1:6" x14ac:dyDescent="0.2">
      <c r="A5" s="1"/>
      <c r="B5" s="33" t="s">
        <v>40</v>
      </c>
      <c r="C5" s="34"/>
      <c r="D5" s="29"/>
      <c r="E5" s="1"/>
      <c r="F5" s="1"/>
    </row>
    <row r="6" spans="1:6" x14ac:dyDescent="0.2">
      <c r="A6" s="44" t="s">
        <v>133</v>
      </c>
      <c r="B6" s="6" t="s">
        <v>42</v>
      </c>
      <c r="C6" s="45" t="s">
        <v>134</v>
      </c>
      <c r="D6" s="77" t="s">
        <v>137</v>
      </c>
      <c r="E6" s="1"/>
      <c r="F6" s="1"/>
    </row>
    <row r="7" spans="1:6" x14ac:dyDescent="0.2">
      <c r="A7" s="44" t="s">
        <v>133</v>
      </c>
      <c r="B7" s="46" t="s">
        <v>133</v>
      </c>
      <c r="C7" s="7" t="s">
        <v>43</v>
      </c>
      <c r="D7" s="36">
        <v>0</v>
      </c>
      <c r="E7" s="1"/>
      <c r="F7" s="1"/>
    </row>
    <row r="8" spans="1:6" x14ac:dyDescent="0.2">
      <c r="A8" s="44" t="s">
        <v>133</v>
      </c>
      <c r="B8" s="46" t="s">
        <v>133</v>
      </c>
      <c r="C8" s="7" t="s">
        <v>44</v>
      </c>
      <c r="D8" s="36">
        <v>3.2849798635604301</v>
      </c>
      <c r="E8" s="1"/>
      <c r="F8" s="1"/>
    </row>
    <row r="9" spans="1:6" x14ac:dyDescent="0.2">
      <c r="A9" s="44" t="s">
        <v>133</v>
      </c>
      <c r="B9" s="47" t="s">
        <v>133</v>
      </c>
      <c r="C9" s="48" t="s">
        <v>133</v>
      </c>
      <c r="D9" s="49" t="s">
        <v>133</v>
      </c>
      <c r="E9" s="1"/>
      <c r="F9" s="1"/>
    </row>
    <row r="10" spans="1:6" x14ac:dyDescent="0.2">
      <c r="A10" s="44" t="s">
        <v>133</v>
      </c>
      <c r="B10" s="6" t="s">
        <v>45</v>
      </c>
      <c r="C10" s="50" t="s">
        <v>133</v>
      </c>
      <c r="D10" s="35">
        <f>SUM(D11:D12)</f>
        <v>6.7002676536919992E-2</v>
      </c>
      <c r="E10" s="1"/>
      <c r="F10" s="1"/>
    </row>
    <row r="11" spans="1:6" x14ac:dyDescent="0.2">
      <c r="A11" s="44" t="s">
        <v>133</v>
      </c>
      <c r="B11" s="46" t="s">
        <v>133</v>
      </c>
      <c r="C11" s="7" t="s">
        <v>46</v>
      </c>
      <c r="D11" s="36">
        <v>0</v>
      </c>
      <c r="E11" s="1"/>
      <c r="F11" s="1"/>
    </row>
    <row r="12" spans="1:6" x14ac:dyDescent="0.2">
      <c r="A12" s="44" t="s">
        <v>133</v>
      </c>
      <c r="B12" s="46" t="s">
        <v>133</v>
      </c>
      <c r="C12" s="7" t="s">
        <v>47</v>
      </c>
      <c r="D12" s="36">
        <v>6.7002676536919992E-2</v>
      </c>
      <c r="E12" s="1"/>
      <c r="F12" s="1"/>
    </row>
    <row r="13" spans="1:6" x14ac:dyDescent="0.2">
      <c r="A13" s="44" t="s">
        <v>133</v>
      </c>
      <c r="B13" s="47" t="s">
        <v>133</v>
      </c>
      <c r="C13" s="48" t="s">
        <v>133</v>
      </c>
      <c r="D13" s="49" t="s">
        <v>133</v>
      </c>
      <c r="E13" s="1"/>
      <c r="F13" s="1"/>
    </row>
    <row r="14" spans="1:6" x14ac:dyDescent="0.2">
      <c r="A14" s="44" t="s">
        <v>133</v>
      </c>
      <c r="B14" s="6" t="s">
        <v>48</v>
      </c>
      <c r="C14" s="50" t="s">
        <v>133</v>
      </c>
      <c r="D14" s="35">
        <f>SUM(D15:D16)</f>
        <v>0</v>
      </c>
      <c r="E14" s="1"/>
      <c r="F14" s="1"/>
    </row>
    <row r="15" spans="1:6" x14ac:dyDescent="0.2">
      <c r="A15" s="44" t="s">
        <v>133</v>
      </c>
      <c r="B15" s="46" t="s">
        <v>133</v>
      </c>
      <c r="C15" s="7" t="s">
        <v>49</v>
      </c>
      <c r="D15" s="36">
        <v>0</v>
      </c>
      <c r="E15" s="1"/>
      <c r="F15" s="1"/>
    </row>
    <row r="16" spans="1:6" x14ac:dyDescent="0.2">
      <c r="A16" s="44" t="s">
        <v>133</v>
      </c>
      <c r="B16" s="46" t="s">
        <v>133</v>
      </c>
      <c r="C16" s="7" t="s">
        <v>50</v>
      </c>
      <c r="D16" s="36">
        <v>0</v>
      </c>
      <c r="E16" s="1"/>
      <c r="F16" s="1"/>
    </row>
    <row r="17" spans="1:6" x14ac:dyDescent="0.2">
      <c r="A17" s="44" t="s">
        <v>133</v>
      </c>
      <c r="B17" s="47" t="s">
        <v>133</v>
      </c>
      <c r="C17" s="48" t="s">
        <v>133</v>
      </c>
      <c r="D17" s="49" t="s">
        <v>133</v>
      </c>
      <c r="E17" s="1"/>
      <c r="F17" s="1"/>
    </row>
    <row r="18" spans="1:6" x14ac:dyDescent="0.2">
      <c r="A18" s="44" t="s">
        <v>133</v>
      </c>
      <c r="B18" s="6" t="s">
        <v>51</v>
      </c>
      <c r="C18" s="50" t="s">
        <v>133</v>
      </c>
      <c r="D18" s="37">
        <v>0</v>
      </c>
      <c r="E18" s="1"/>
      <c r="F18" s="1"/>
    </row>
    <row r="19" spans="1:6" x14ac:dyDescent="0.2">
      <c r="A19" s="44" t="s">
        <v>133</v>
      </c>
      <c r="B19" s="47" t="s">
        <v>133</v>
      </c>
      <c r="C19" s="48" t="s">
        <v>133</v>
      </c>
      <c r="D19" s="49" t="s">
        <v>133</v>
      </c>
      <c r="E19" s="1"/>
      <c r="F19" s="1"/>
    </row>
    <row r="20" spans="1:6" x14ac:dyDescent="0.2">
      <c r="A20" s="44" t="s">
        <v>133</v>
      </c>
      <c r="B20" s="6" t="s">
        <v>52</v>
      </c>
      <c r="C20" s="50" t="s">
        <v>133</v>
      </c>
      <c r="D20" s="37">
        <v>0</v>
      </c>
      <c r="E20" s="1"/>
      <c r="F20" s="1"/>
    </row>
    <row r="21" spans="1:6" x14ac:dyDescent="0.2">
      <c r="A21" s="44" t="s">
        <v>133</v>
      </c>
      <c r="B21" s="47" t="s">
        <v>133</v>
      </c>
      <c r="C21" s="48" t="s">
        <v>133</v>
      </c>
      <c r="D21" s="49" t="s">
        <v>133</v>
      </c>
      <c r="E21" s="1"/>
      <c r="F21" s="1"/>
    </row>
    <row r="22" spans="1:6" x14ac:dyDescent="0.2">
      <c r="A22" s="44" t="s">
        <v>133</v>
      </c>
      <c r="B22" s="6" t="s">
        <v>53</v>
      </c>
      <c r="C22" s="50" t="s">
        <v>133</v>
      </c>
      <c r="D22" s="38">
        <v>0</v>
      </c>
      <c r="E22" s="1"/>
      <c r="F22" s="1"/>
    </row>
    <row r="23" spans="1:6" x14ac:dyDescent="0.2">
      <c r="A23" s="44" t="s">
        <v>133</v>
      </c>
      <c r="B23" s="47" t="s">
        <v>133</v>
      </c>
      <c r="C23" s="48" t="s">
        <v>133</v>
      </c>
      <c r="D23" s="49" t="s">
        <v>133</v>
      </c>
      <c r="E23" s="1"/>
      <c r="F23" s="1"/>
    </row>
    <row r="24" spans="1:6" x14ac:dyDescent="0.2">
      <c r="A24" s="44" t="s">
        <v>133</v>
      </c>
      <c r="B24" s="6" t="s">
        <v>54</v>
      </c>
      <c r="C24" s="50" t="s">
        <v>133</v>
      </c>
      <c r="D24" s="39">
        <f>D6+D10+D14+D18+D20+D22</f>
        <v>3.0670026765369198</v>
      </c>
      <c r="E24" s="1"/>
      <c r="F24" s="1"/>
    </row>
    <row r="25" spans="1:6" x14ac:dyDescent="0.2">
      <c r="A25" s="44" t="s">
        <v>133</v>
      </c>
      <c r="B25" s="47" t="s">
        <v>133</v>
      </c>
      <c r="C25" s="48" t="s">
        <v>133</v>
      </c>
      <c r="D25" s="49" t="s">
        <v>133</v>
      </c>
      <c r="E25" s="1"/>
      <c r="F25" s="1"/>
    </row>
    <row r="26" spans="1:6" x14ac:dyDescent="0.2">
      <c r="A26" s="44" t="s">
        <v>133</v>
      </c>
      <c r="B26" s="6" t="s">
        <v>55</v>
      </c>
      <c r="C26" s="50" t="s">
        <v>133</v>
      </c>
      <c r="D26" s="37">
        <f>(D28+D27)/2</f>
        <v>16779</v>
      </c>
      <c r="E26" s="1"/>
      <c r="F26" s="1"/>
    </row>
    <row r="27" spans="1:6" x14ac:dyDescent="0.2">
      <c r="A27" s="44" t="s">
        <v>133</v>
      </c>
      <c r="B27" s="46" t="s">
        <v>133</v>
      </c>
      <c r="C27" s="7" t="s">
        <v>56</v>
      </c>
      <c r="D27" s="36">
        <v>17394</v>
      </c>
      <c r="E27" s="1"/>
      <c r="F27" s="1"/>
    </row>
    <row r="28" spans="1:6" x14ac:dyDescent="0.2">
      <c r="A28" s="44" t="s">
        <v>133</v>
      </c>
      <c r="B28" s="46" t="s">
        <v>133</v>
      </c>
      <c r="C28" s="7" t="s">
        <v>57</v>
      </c>
      <c r="D28" s="36">
        <v>16164</v>
      </c>
      <c r="E28" s="1"/>
      <c r="F28" s="1"/>
    </row>
    <row r="29" spans="1:6" x14ac:dyDescent="0.2">
      <c r="A29" s="44" t="s">
        <v>133</v>
      </c>
      <c r="B29" s="47" t="s">
        <v>133</v>
      </c>
      <c r="C29" s="48" t="s">
        <v>133</v>
      </c>
      <c r="D29" s="49" t="s">
        <v>133</v>
      </c>
      <c r="E29" s="1"/>
      <c r="F29" s="1"/>
    </row>
    <row r="30" spans="1:6" x14ac:dyDescent="0.2">
      <c r="A30" s="44" t="s">
        <v>133</v>
      </c>
      <c r="B30" s="6" t="s">
        <v>58</v>
      </c>
      <c r="C30" s="50" t="s">
        <v>133</v>
      </c>
      <c r="D30" s="40">
        <f>D24/D26</f>
        <v>1.8278816833761964E-4</v>
      </c>
      <c r="E30" s="1"/>
      <c r="F30" s="1"/>
    </row>
    <row r="31" spans="1:6" x14ac:dyDescent="0.2">
      <c r="A31" s="44" t="s">
        <v>133</v>
      </c>
      <c r="B31" s="47" t="s">
        <v>133</v>
      </c>
      <c r="C31" s="48" t="s">
        <v>133</v>
      </c>
      <c r="D31" s="49" t="s">
        <v>133</v>
      </c>
      <c r="E31" s="1"/>
      <c r="F31" s="1"/>
    </row>
    <row r="32" spans="1:6" x14ac:dyDescent="0.2">
      <c r="A32" s="44" t="s">
        <v>133</v>
      </c>
      <c r="B32" s="3" t="s">
        <v>59</v>
      </c>
      <c r="C32" s="48" t="s">
        <v>133</v>
      </c>
      <c r="D32" s="49" t="s">
        <v>133</v>
      </c>
      <c r="E32" s="1"/>
      <c r="F32" s="1"/>
    </row>
    <row r="33" spans="1:6" x14ac:dyDescent="0.2">
      <c r="A33" s="44" t="s">
        <v>133</v>
      </c>
      <c r="B33" s="6" t="s">
        <v>60</v>
      </c>
      <c r="C33" s="50" t="s">
        <v>133</v>
      </c>
      <c r="D33" s="36">
        <v>0</v>
      </c>
      <c r="E33" s="1"/>
      <c r="F33" s="1"/>
    </row>
    <row r="34" spans="1:6" x14ac:dyDescent="0.2">
      <c r="A34" s="44" t="s">
        <v>133</v>
      </c>
      <c r="B34" s="47" t="s">
        <v>133</v>
      </c>
      <c r="C34" s="48" t="s">
        <v>133</v>
      </c>
      <c r="D34" s="49" t="s">
        <v>133</v>
      </c>
      <c r="E34" s="1"/>
      <c r="F34" s="1"/>
    </row>
    <row r="35" spans="1:6" x14ac:dyDescent="0.2">
      <c r="A35" s="44" t="s">
        <v>133</v>
      </c>
      <c r="B35" s="6" t="s">
        <v>61</v>
      </c>
      <c r="C35" s="50" t="s">
        <v>133</v>
      </c>
      <c r="D35" s="35">
        <f>SUM(D36:D44)</f>
        <v>0</v>
      </c>
      <c r="E35" s="1"/>
      <c r="F35" s="1"/>
    </row>
    <row r="36" spans="1:6" x14ac:dyDescent="0.2">
      <c r="A36" s="44" t="s">
        <v>133</v>
      </c>
      <c r="B36" s="46" t="s">
        <v>133</v>
      </c>
      <c r="C36" s="7" t="s">
        <v>62</v>
      </c>
      <c r="D36" s="36">
        <v>0</v>
      </c>
      <c r="E36" s="1"/>
      <c r="F36" s="1"/>
    </row>
    <row r="37" spans="1:6" x14ac:dyDescent="0.2">
      <c r="A37" s="44" t="s">
        <v>133</v>
      </c>
      <c r="B37" s="46" t="s">
        <v>133</v>
      </c>
      <c r="C37" s="7" t="s">
        <v>63</v>
      </c>
      <c r="D37" s="36">
        <v>0</v>
      </c>
      <c r="E37" s="1"/>
      <c r="F37" s="1"/>
    </row>
    <row r="38" spans="1:6" x14ac:dyDescent="0.2">
      <c r="A38" s="44" t="s">
        <v>133</v>
      </c>
      <c r="B38" s="46" t="s">
        <v>133</v>
      </c>
      <c r="C38" s="7" t="s">
        <v>64</v>
      </c>
      <c r="D38" s="36">
        <v>0</v>
      </c>
      <c r="E38" s="1"/>
      <c r="F38" s="1"/>
    </row>
    <row r="39" spans="1:6" x14ac:dyDescent="0.2">
      <c r="A39" s="44" t="s">
        <v>133</v>
      </c>
      <c r="B39" s="46" t="s">
        <v>133</v>
      </c>
      <c r="C39" s="7" t="s">
        <v>65</v>
      </c>
      <c r="D39" s="36">
        <v>0</v>
      </c>
      <c r="E39" s="1"/>
      <c r="F39" s="1"/>
    </row>
    <row r="40" spans="1:6" x14ac:dyDescent="0.2">
      <c r="A40" s="44" t="s">
        <v>133</v>
      </c>
      <c r="B40" s="46" t="s">
        <v>133</v>
      </c>
      <c r="C40" s="7" t="s">
        <v>66</v>
      </c>
      <c r="D40" s="36">
        <v>0</v>
      </c>
      <c r="E40" s="1"/>
      <c r="F40" s="1"/>
    </row>
    <row r="41" spans="1:6" x14ac:dyDescent="0.2">
      <c r="A41" s="44" t="s">
        <v>133</v>
      </c>
      <c r="B41" s="46" t="s">
        <v>133</v>
      </c>
      <c r="C41" s="7" t="s">
        <v>67</v>
      </c>
      <c r="D41" s="36">
        <v>0</v>
      </c>
      <c r="E41" s="1"/>
      <c r="F41" s="1"/>
    </row>
    <row r="42" spans="1:6" x14ac:dyDescent="0.2">
      <c r="A42" s="44" t="s">
        <v>133</v>
      </c>
      <c r="B42" s="46" t="s">
        <v>133</v>
      </c>
      <c r="C42" s="7" t="s">
        <v>68</v>
      </c>
      <c r="D42" s="36">
        <v>0</v>
      </c>
      <c r="E42" s="1"/>
      <c r="F42" s="1"/>
    </row>
    <row r="43" spans="1:6" x14ac:dyDescent="0.2">
      <c r="A43" s="44" t="s">
        <v>133</v>
      </c>
      <c r="B43" s="46" t="s">
        <v>133</v>
      </c>
      <c r="C43" s="7" t="s">
        <v>69</v>
      </c>
      <c r="D43" s="36">
        <v>0</v>
      </c>
      <c r="E43" s="1"/>
      <c r="F43" s="1"/>
    </row>
    <row r="44" spans="1:6" x14ac:dyDescent="0.2">
      <c r="A44" s="44" t="s">
        <v>133</v>
      </c>
      <c r="B44" s="46" t="s">
        <v>133</v>
      </c>
      <c r="C44" s="7" t="s">
        <v>70</v>
      </c>
      <c r="D44" s="36">
        <v>0</v>
      </c>
      <c r="E44" s="1"/>
      <c r="F44" s="1"/>
    </row>
    <row r="45" spans="1:6" x14ac:dyDescent="0.2">
      <c r="A45" s="44" t="s">
        <v>133</v>
      </c>
      <c r="B45" s="47" t="s">
        <v>133</v>
      </c>
      <c r="C45" s="48" t="s">
        <v>133</v>
      </c>
      <c r="D45" s="49" t="s">
        <v>133</v>
      </c>
      <c r="E45" s="1"/>
      <c r="F45" s="1"/>
    </row>
    <row r="46" spans="1:6" x14ac:dyDescent="0.2">
      <c r="A46" s="44" t="s">
        <v>133</v>
      </c>
      <c r="B46" s="6" t="s">
        <v>71</v>
      </c>
      <c r="C46" s="50" t="s">
        <v>133</v>
      </c>
      <c r="D46" s="40">
        <f>D35/D28</f>
        <v>0</v>
      </c>
      <c r="E46" s="1"/>
      <c r="F46" s="1"/>
    </row>
    <row r="47" spans="1:6" x14ac:dyDescent="0.2">
      <c r="A47" s="44" t="s">
        <v>133</v>
      </c>
      <c r="B47" s="47" t="s">
        <v>133</v>
      </c>
      <c r="C47" s="48" t="s">
        <v>133</v>
      </c>
      <c r="D47" s="49" t="s">
        <v>133</v>
      </c>
      <c r="E47" s="1"/>
      <c r="F47" s="2"/>
    </row>
    <row r="48" spans="1:6" x14ac:dyDescent="0.2">
      <c r="A48" s="44" t="s">
        <v>133</v>
      </c>
      <c r="B48" s="6" t="s">
        <v>72</v>
      </c>
      <c r="C48" s="50" t="s">
        <v>133</v>
      </c>
      <c r="D48" s="40">
        <v>2.0000000000000001E-4</v>
      </c>
      <c r="E48" s="1"/>
      <c r="F48" s="1"/>
    </row>
    <row r="49" spans="1:6" x14ac:dyDescent="0.2">
      <c r="A49" s="44" t="s">
        <v>133</v>
      </c>
      <c r="B49" s="47" t="s">
        <v>133</v>
      </c>
      <c r="C49" s="48" t="s">
        <v>133</v>
      </c>
      <c r="D49" s="49" t="s">
        <v>133</v>
      </c>
      <c r="E49" s="1"/>
      <c r="F49" s="1"/>
    </row>
    <row r="50" spans="1:6" x14ac:dyDescent="0.2">
      <c r="A50" s="44" t="s">
        <v>133</v>
      </c>
      <c r="B50" s="6" t="s">
        <v>73</v>
      </c>
      <c r="C50" s="50" t="s">
        <v>133</v>
      </c>
      <c r="D50" s="41">
        <f>D48-D46</f>
        <v>2.0000000000000001E-4</v>
      </c>
      <c r="E50" s="1"/>
      <c r="F50" s="1"/>
    </row>
    <row r="51" spans="1:6" x14ac:dyDescent="0.2">
      <c r="A51" s="44" t="s">
        <v>133</v>
      </c>
      <c r="B51" s="47" t="s">
        <v>133</v>
      </c>
      <c r="C51" s="48" t="s">
        <v>133</v>
      </c>
      <c r="D51" s="49" t="s">
        <v>133</v>
      </c>
      <c r="E51" s="1"/>
      <c r="F51" s="1"/>
    </row>
    <row r="52" spans="1:6" x14ac:dyDescent="0.2">
      <c r="A52" s="44" t="s">
        <v>133</v>
      </c>
      <c r="B52" s="6" t="s">
        <v>74</v>
      </c>
      <c r="C52" s="7" t="s">
        <v>75</v>
      </c>
      <c r="D52" s="36">
        <v>0</v>
      </c>
      <c r="E52" s="1"/>
      <c r="F52" s="1"/>
    </row>
    <row r="53" spans="1:6" x14ac:dyDescent="0.2">
      <c r="A53" s="44" t="s">
        <v>133</v>
      </c>
      <c r="B53" s="46" t="s">
        <v>133</v>
      </c>
      <c r="C53" s="7" t="s">
        <v>76</v>
      </c>
      <c r="D53" s="40">
        <f>(D35-D52)/D28</f>
        <v>0</v>
      </c>
      <c r="E53" s="1"/>
      <c r="F53" s="1"/>
    </row>
    <row r="54" spans="1:6" x14ac:dyDescent="0.2">
      <c r="A54" s="44" t="s">
        <v>133</v>
      </c>
      <c r="B54" s="47" t="s">
        <v>133</v>
      </c>
      <c r="C54" s="48" t="s">
        <v>133</v>
      </c>
      <c r="D54" s="49" t="s">
        <v>133</v>
      </c>
      <c r="E54" s="1"/>
      <c r="F54" s="1"/>
    </row>
    <row r="55" spans="1:6" x14ac:dyDescent="0.2">
      <c r="A55" s="44" t="s">
        <v>133</v>
      </c>
      <c r="B55" s="3" t="s">
        <v>77</v>
      </c>
      <c r="C55" s="48" t="s">
        <v>133</v>
      </c>
      <c r="D55" s="49" t="s">
        <v>133</v>
      </c>
      <c r="E55" s="1"/>
      <c r="F55" s="1"/>
    </row>
    <row r="56" spans="1:6" x14ac:dyDescent="0.2">
      <c r="A56" s="44" t="s">
        <v>133</v>
      </c>
      <c r="B56" s="47" t="s">
        <v>133</v>
      </c>
      <c r="C56" s="48" t="s">
        <v>133</v>
      </c>
      <c r="D56" s="49" t="s">
        <v>133</v>
      </c>
      <c r="E56" s="1"/>
      <c r="F56" s="1"/>
    </row>
    <row r="57" spans="1:6" x14ac:dyDescent="0.2">
      <c r="A57" s="44" t="s">
        <v>133</v>
      </c>
      <c r="B57" s="6" t="s">
        <v>78</v>
      </c>
      <c r="C57" s="50" t="s">
        <v>133</v>
      </c>
      <c r="D57" s="42">
        <f>D24+D35-D52</f>
        <v>3.0670026765369198</v>
      </c>
      <c r="E57" s="1"/>
      <c r="F57" s="1"/>
    </row>
    <row r="58" spans="1:6" x14ac:dyDescent="0.2">
      <c r="A58" s="44" t="s">
        <v>133</v>
      </c>
      <c r="B58" s="47" t="s">
        <v>133</v>
      </c>
      <c r="C58" s="48" t="s">
        <v>133</v>
      </c>
      <c r="D58" s="49" t="s">
        <v>133</v>
      </c>
      <c r="E58" s="1"/>
      <c r="F58" s="1"/>
    </row>
    <row r="59" spans="1:6" x14ac:dyDescent="0.2">
      <c r="A59" s="44" t="s">
        <v>133</v>
      </c>
      <c r="B59" s="6" t="s">
        <v>79</v>
      </c>
      <c r="C59" s="50" t="s">
        <v>133</v>
      </c>
      <c r="D59" s="40">
        <f>D57/D26</f>
        <v>1.8278816833761964E-4</v>
      </c>
      <c r="E59" s="1"/>
      <c r="F59" s="1"/>
    </row>
    <row r="60" spans="1:6" x14ac:dyDescent="0.2">
      <c r="A60" s="44" t="s">
        <v>133</v>
      </c>
      <c r="B60" s="47" t="s">
        <v>133</v>
      </c>
      <c r="C60" s="48" t="s">
        <v>133</v>
      </c>
      <c r="D60" s="49" t="s">
        <v>133</v>
      </c>
      <c r="E60" s="1"/>
      <c r="F60" s="1"/>
    </row>
    <row r="61" spans="1:6" x14ac:dyDescent="0.2">
      <c r="A61" s="44" t="s">
        <v>133</v>
      </c>
      <c r="B61" s="3" t="s">
        <v>80</v>
      </c>
      <c r="C61" s="48" t="s">
        <v>133</v>
      </c>
      <c r="D61" s="49" t="s">
        <v>133</v>
      </c>
      <c r="E61" s="1"/>
      <c r="F61" s="1"/>
    </row>
    <row r="62" spans="1:6" x14ac:dyDescent="0.2">
      <c r="A62" s="44" t="s">
        <v>133</v>
      </c>
      <c r="B62" s="6" t="s">
        <v>81</v>
      </c>
      <c r="C62" s="50" t="s">
        <v>133</v>
      </c>
      <c r="D62" s="40">
        <v>2.0000000000000001E-4</v>
      </c>
      <c r="E62" s="1"/>
      <c r="F62" s="1"/>
    </row>
    <row r="63" spans="1:6" ht="15" thickBot="1" x14ac:dyDescent="0.25">
      <c r="A63" s="44" t="s">
        <v>133</v>
      </c>
      <c r="B63" s="8" t="s">
        <v>82</v>
      </c>
      <c r="C63" s="51" t="s">
        <v>133</v>
      </c>
      <c r="D63" s="43">
        <f>D62+D30</f>
        <v>3.8278816833761968E-4</v>
      </c>
      <c r="E63" s="1"/>
      <c r="F63" s="1"/>
    </row>
  </sheetData>
  <conditionalFormatting sqref="D50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6" ht="15" x14ac:dyDescent="0.25">
      <c r="A1" s="1"/>
      <c r="B1" s="23" t="s">
        <v>119</v>
      </c>
    </row>
    <row r="2" spans="1:6" x14ac:dyDescent="0.2">
      <c r="A2" s="1"/>
      <c r="B2" s="24" t="s">
        <v>120</v>
      </c>
      <c r="D2" s="27">
        <v>45291</v>
      </c>
    </row>
    <row r="3" spans="1:6" ht="15.75" x14ac:dyDescent="0.25">
      <c r="A3" s="1"/>
      <c r="B3" s="26" t="s">
        <v>126</v>
      </c>
    </row>
    <row r="4" spans="1:6" x14ac:dyDescent="0.2">
      <c r="A4" s="1"/>
      <c r="B4" s="3"/>
      <c r="C4" s="4"/>
      <c r="D4" s="28" t="s">
        <v>41</v>
      </c>
      <c r="E4" s="1"/>
      <c r="F4" s="1"/>
    </row>
    <row r="5" spans="1:6" x14ac:dyDescent="0.2">
      <c r="A5" s="1"/>
      <c r="B5" s="33" t="s">
        <v>40</v>
      </c>
      <c r="C5" s="34"/>
      <c r="D5" s="29"/>
      <c r="E5" s="1"/>
      <c r="F5" s="1"/>
    </row>
    <row r="6" spans="1:6" x14ac:dyDescent="0.2">
      <c r="A6" s="44" t="s">
        <v>133</v>
      </c>
      <c r="B6" s="6" t="s">
        <v>42</v>
      </c>
      <c r="C6" s="45" t="s">
        <v>134</v>
      </c>
      <c r="D6" s="77" t="s">
        <v>138</v>
      </c>
      <c r="E6" s="1"/>
      <c r="F6" s="1"/>
    </row>
    <row r="7" spans="1:6" x14ac:dyDescent="0.2">
      <c r="A7" s="44" t="s">
        <v>133</v>
      </c>
      <c r="B7" s="46" t="s">
        <v>133</v>
      </c>
      <c r="C7" s="7" t="s">
        <v>43</v>
      </c>
      <c r="D7" s="36">
        <v>0</v>
      </c>
      <c r="E7" s="1"/>
      <c r="F7" s="1"/>
    </row>
    <row r="8" spans="1:6" x14ac:dyDescent="0.2">
      <c r="A8" s="44" t="s">
        <v>133</v>
      </c>
      <c r="B8" s="46" t="s">
        <v>133</v>
      </c>
      <c r="C8" s="7" t="s">
        <v>44</v>
      </c>
      <c r="D8" s="36">
        <v>9.5560717402022934</v>
      </c>
      <c r="E8" s="1"/>
      <c r="F8" s="1"/>
    </row>
    <row r="9" spans="1:6" x14ac:dyDescent="0.2">
      <c r="A9" s="44" t="s">
        <v>133</v>
      </c>
      <c r="B9" s="47" t="s">
        <v>133</v>
      </c>
      <c r="C9" s="48" t="s">
        <v>133</v>
      </c>
      <c r="D9" s="49" t="s">
        <v>133</v>
      </c>
      <c r="E9" s="1"/>
      <c r="F9" s="1"/>
    </row>
    <row r="10" spans="1:6" x14ac:dyDescent="0.2">
      <c r="A10" s="44" t="s">
        <v>133</v>
      </c>
      <c r="B10" s="6" t="s">
        <v>45</v>
      </c>
      <c r="C10" s="50" t="s">
        <v>133</v>
      </c>
      <c r="D10" s="35">
        <f>SUM(D11:D12)</f>
        <v>0.40482640506645007</v>
      </c>
      <c r="E10" s="1"/>
      <c r="F10" s="1"/>
    </row>
    <row r="11" spans="1:6" x14ac:dyDescent="0.2">
      <c r="A11" s="44" t="s">
        <v>133</v>
      </c>
      <c r="B11" s="46" t="s">
        <v>133</v>
      </c>
      <c r="C11" s="7" t="s">
        <v>46</v>
      </c>
      <c r="D11" s="36">
        <v>0</v>
      </c>
      <c r="E11" s="1"/>
      <c r="F11" s="1"/>
    </row>
    <row r="12" spans="1:6" x14ac:dyDescent="0.2">
      <c r="A12" s="44" t="s">
        <v>133</v>
      </c>
      <c r="B12" s="46" t="s">
        <v>133</v>
      </c>
      <c r="C12" s="7" t="s">
        <v>47</v>
      </c>
      <c r="D12" s="36">
        <v>0.40482640506645007</v>
      </c>
      <c r="E12" s="1"/>
      <c r="F12" s="1"/>
    </row>
    <row r="13" spans="1:6" x14ac:dyDescent="0.2">
      <c r="A13" s="44" t="s">
        <v>133</v>
      </c>
      <c r="B13" s="47" t="s">
        <v>133</v>
      </c>
      <c r="C13" s="48" t="s">
        <v>133</v>
      </c>
      <c r="D13" s="49" t="s">
        <v>133</v>
      </c>
      <c r="E13" s="1"/>
      <c r="F13" s="1"/>
    </row>
    <row r="14" spans="1:6" x14ac:dyDescent="0.2">
      <c r="A14" s="44" t="s">
        <v>133</v>
      </c>
      <c r="B14" s="6" t="s">
        <v>48</v>
      </c>
      <c r="C14" s="50" t="s">
        <v>133</v>
      </c>
      <c r="D14" s="35">
        <f>SUM(D15:D16)</f>
        <v>2.0154898614500683</v>
      </c>
      <c r="E14" s="1"/>
      <c r="F14" s="1"/>
    </row>
    <row r="15" spans="1:6" x14ac:dyDescent="0.2">
      <c r="A15" s="44" t="s">
        <v>133</v>
      </c>
      <c r="B15" s="46" t="s">
        <v>133</v>
      </c>
      <c r="C15" s="7" t="s">
        <v>49</v>
      </c>
      <c r="D15" s="36">
        <v>2.0154898614500683</v>
      </c>
      <c r="E15" s="1"/>
      <c r="F15" s="1"/>
    </row>
    <row r="16" spans="1:6" x14ac:dyDescent="0.2">
      <c r="A16" s="44" t="s">
        <v>133</v>
      </c>
      <c r="B16" s="46" t="s">
        <v>133</v>
      </c>
      <c r="C16" s="7" t="s">
        <v>50</v>
      </c>
      <c r="D16" s="36">
        <v>0</v>
      </c>
      <c r="E16" s="1"/>
      <c r="F16" s="1"/>
    </row>
    <row r="17" spans="1:6" x14ac:dyDescent="0.2">
      <c r="A17" s="44" t="s">
        <v>133</v>
      </c>
      <c r="B17" s="47" t="s">
        <v>133</v>
      </c>
      <c r="C17" s="48" t="s">
        <v>133</v>
      </c>
      <c r="D17" s="49" t="s">
        <v>133</v>
      </c>
      <c r="E17" s="1"/>
      <c r="F17" s="1"/>
    </row>
    <row r="18" spans="1:6" x14ac:dyDescent="0.2">
      <c r="A18" s="44" t="s">
        <v>133</v>
      </c>
      <c r="B18" s="6" t="s">
        <v>51</v>
      </c>
      <c r="C18" s="50" t="s">
        <v>133</v>
      </c>
      <c r="D18" s="37">
        <v>2.9323855457096779</v>
      </c>
      <c r="E18" s="1"/>
      <c r="F18" s="1"/>
    </row>
    <row r="19" spans="1:6" x14ac:dyDescent="0.2">
      <c r="A19" s="44" t="s">
        <v>133</v>
      </c>
      <c r="B19" s="47" t="s">
        <v>133</v>
      </c>
      <c r="C19" s="48" t="s">
        <v>133</v>
      </c>
      <c r="D19" s="49" t="s">
        <v>133</v>
      </c>
      <c r="E19" s="1"/>
      <c r="F19" s="1"/>
    </row>
    <row r="20" spans="1:6" x14ac:dyDescent="0.2">
      <c r="A20" s="44" t="s">
        <v>133</v>
      </c>
      <c r="B20" s="6" t="s">
        <v>52</v>
      </c>
      <c r="C20" s="50" t="s">
        <v>133</v>
      </c>
      <c r="D20" s="37">
        <v>2.7519152116528764E-2</v>
      </c>
      <c r="E20" s="1"/>
      <c r="F20" s="1"/>
    </row>
    <row r="21" spans="1:6" x14ac:dyDescent="0.2">
      <c r="A21" s="44" t="s">
        <v>133</v>
      </c>
      <c r="B21" s="47" t="s">
        <v>133</v>
      </c>
      <c r="C21" s="48" t="s">
        <v>133</v>
      </c>
      <c r="D21" s="49" t="s">
        <v>133</v>
      </c>
      <c r="E21" s="1"/>
      <c r="F21" s="1"/>
    </row>
    <row r="22" spans="1:6" x14ac:dyDescent="0.2">
      <c r="A22" s="44" t="s">
        <v>133</v>
      </c>
      <c r="B22" s="6" t="s">
        <v>53</v>
      </c>
      <c r="C22" s="50" t="s">
        <v>133</v>
      </c>
      <c r="D22" s="38">
        <v>0</v>
      </c>
      <c r="E22" s="1"/>
      <c r="F22" s="1"/>
    </row>
    <row r="23" spans="1:6" x14ac:dyDescent="0.2">
      <c r="A23" s="44" t="s">
        <v>133</v>
      </c>
      <c r="B23" s="47" t="s">
        <v>133</v>
      </c>
      <c r="C23" s="48" t="s">
        <v>133</v>
      </c>
      <c r="D23" s="49" t="s">
        <v>133</v>
      </c>
      <c r="E23" s="1"/>
      <c r="F23" s="1"/>
    </row>
    <row r="24" spans="1:6" x14ac:dyDescent="0.2">
      <c r="A24" s="44" t="s">
        <v>133</v>
      </c>
      <c r="B24" s="6" t="s">
        <v>54</v>
      </c>
      <c r="C24" s="50" t="s">
        <v>133</v>
      </c>
      <c r="D24" s="39">
        <f>D6+D10+D14+D18+D20+D22</f>
        <v>15.380220964342726</v>
      </c>
      <c r="E24" s="1"/>
      <c r="F24" s="1"/>
    </row>
    <row r="25" spans="1:6" x14ac:dyDescent="0.2">
      <c r="A25" s="44" t="s">
        <v>133</v>
      </c>
      <c r="B25" s="47" t="s">
        <v>133</v>
      </c>
      <c r="C25" s="48" t="s">
        <v>133</v>
      </c>
      <c r="D25" s="49" t="s">
        <v>133</v>
      </c>
      <c r="E25" s="1"/>
      <c r="F25" s="1"/>
    </row>
    <row r="26" spans="1:6" x14ac:dyDescent="0.2">
      <c r="A26" s="44" t="s">
        <v>133</v>
      </c>
      <c r="B26" s="6" t="s">
        <v>55</v>
      </c>
      <c r="C26" s="50" t="s">
        <v>133</v>
      </c>
      <c r="D26" s="37">
        <f>(D28+D27)/2</f>
        <v>54420.5</v>
      </c>
      <c r="E26" s="1"/>
      <c r="F26" s="1"/>
    </row>
    <row r="27" spans="1:6" x14ac:dyDescent="0.2">
      <c r="A27" s="44" t="s">
        <v>133</v>
      </c>
      <c r="B27" s="46" t="s">
        <v>133</v>
      </c>
      <c r="C27" s="7" t="s">
        <v>56</v>
      </c>
      <c r="D27" s="36">
        <v>53426</v>
      </c>
      <c r="E27" s="1"/>
      <c r="F27" s="1"/>
    </row>
    <row r="28" spans="1:6" x14ac:dyDescent="0.2">
      <c r="A28" s="44" t="s">
        <v>133</v>
      </c>
      <c r="B28" s="46" t="s">
        <v>133</v>
      </c>
      <c r="C28" s="7" t="s">
        <v>57</v>
      </c>
      <c r="D28" s="36">
        <v>55415</v>
      </c>
      <c r="E28" s="1"/>
      <c r="F28" s="1"/>
    </row>
    <row r="29" spans="1:6" x14ac:dyDescent="0.2">
      <c r="A29" s="44" t="s">
        <v>133</v>
      </c>
      <c r="B29" s="47" t="s">
        <v>133</v>
      </c>
      <c r="C29" s="48" t="s">
        <v>133</v>
      </c>
      <c r="D29" s="49" t="s">
        <v>133</v>
      </c>
      <c r="E29" s="1"/>
      <c r="F29" s="1"/>
    </row>
    <row r="30" spans="1:6" x14ac:dyDescent="0.2">
      <c r="A30" s="44" t="s">
        <v>133</v>
      </c>
      <c r="B30" s="6" t="s">
        <v>58</v>
      </c>
      <c r="C30" s="50" t="s">
        <v>133</v>
      </c>
      <c r="D30" s="40">
        <f>D24/D26</f>
        <v>2.8261814875539044E-4</v>
      </c>
      <c r="E30" s="1"/>
      <c r="F30" s="1"/>
    </row>
    <row r="31" spans="1:6" x14ac:dyDescent="0.2">
      <c r="A31" s="44" t="s">
        <v>133</v>
      </c>
      <c r="B31" s="47" t="s">
        <v>133</v>
      </c>
      <c r="C31" s="48" t="s">
        <v>133</v>
      </c>
      <c r="D31" s="49" t="s">
        <v>133</v>
      </c>
      <c r="E31" s="1"/>
      <c r="F31" s="1"/>
    </row>
    <row r="32" spans="1:6" x14ac:dyDescent="0.2">
      <c r="A32" s="44" t="s">
        <v>133</v>
      </c>
      <c r="B32" s="3" t="s">
        <v>59</v>
      </c>
      <c r="C32" s="48" t="s">
        <v>133</v>
      </c>
      <c r="D32" s="49" t="s">
        <v>133</v>
      </c>
      <c r="E32" s="1"/>
      <c r="F32" s="1"/>
    </row>
    <row r="33" spans="1:6" x14ac:dyDescent="0.2">
      <c r="A33" s="44" t="s">
        <v>133</v>
      </c>
      <c r="B33" s="6" t="s">
        <v>60</v>
      </c>
      <c r="C33" s="50" t="s">
        <v>133</v>
      </c>
      <c r="D33" s="36">
        <v>1.1371169982472742</v>
      </c>
      <c r="E33" s="1"/>
      <c r="F33" s="1"/>
    </row>
    <row r="34" spans="1:6" x14ac:dyDescent="0.2">
      <c r="A34" s="44" t="s">
        <v>133</v>
      </c>
      <c r="B34" s="47" t="s">
        <v>133</v>
      </c>
      <c r="C34" s="48" t="s">
        <v>133</v>
      </c>
      <c r="D34" s="49" t="s">
        <v>133</v>
      </c>
      <c r="E34" s="1"/>
      <c r="F34" s="1"/>
    </row>
    <row r="35" spans="1:6" x14ac:dyDescent="0.2">
      <c r="A35" s="44" t="s">
        <v>133</v>
      </c>
      <c r="B35" s="6" t="s">
        <v>61</v>
      </c>
      <c r="C35" s="50" t="s">
        <v>133</v>
      </c>
      <c r="D35" s="35">
        <f>SUM(D36:D44)</f>
        <v>7.826232982785986</v>
      </c>
      <c r="E35" s="1"/>
      <c r="F35" s="1"/>
    </row>
    <row r="36" spans="1:6" x14ac:dyDescent="0.2">
      <c r="A36" s="44" t="s">
        <v>133</v>
      </c>
      <c r="B36" s="46" t="s">
        <v>133</v>
      </c>
      <c r="C36" s="7" t="s">
        <v>62</v>
      </c>
      <c r="D36" s="36">
        <v>7.8123402701200002E-3</v>
      </c>
      <c r="E36" s="1"/>
      <c r="F36" s="1"/>
    </row>
    <row r="37" spans="1:6" x14ac:dyDescent="0.2">
      <c r="A37" s="44" t="s">
        <v>133</v>
      </c>
      <c r="B37" s="46" t="s">
        <v>133</v>
      </c>
      <c r="C37" s="7" t="s">
        <v>63</v>
      </c>
      <c r="D37" s="36">
        <v>2.6751738789964152</v>
      </c>
      <c r="E37" s="1"/>
      <c r="F37" s="1"/>
    </row>
    <row r="38" spans="1:6" x14ac:dyDescent="0.2">
      <c r="A38" s="44" t="s">
        <v>133</v>
      </c>
      <c r="B38" s="46" t="s">
        <v>133</v>
      </c>
      <c r="C38" s="7" t="s">
        <v>64</v>
      </c>
      <c r="D38" s="36">
        <v>0</v>
      </c>
      <c r="E38" s="1"/>
      <c r="F38" s="1"/>
    </row>
    <row r="39" spans="1:6" x14ac:dyDescent="0.2">
      <c r="A39" s="44" t="s">
        <v>133</v>
      </c>
      <c r="B39" s="46" t="s">
        <v>133</v>
      </c>
      <c r="C39" s="7" t="s">
        <v>65</v>
      </c>
      <c r="D39" s="36">
        <v>0</v>
      </c>
      <c r="E39" s="1"/>
      <c r="F39" s="1"/>
    </row>
    <row r="40" spans="1:6" x14ac:dyDescent="0.2">
      <c r="A40" s="44" t="s">
        <v>133</v>
      </c>
      <c r="B40" s="46" t="s">
        <v>133</v>
      </c>
      <c r="C40" s="7" t="s">
        <v>66</v>
      </c>
      <c r="D40" s="36">
        <v>0.13757999999999998</v>
      </c>
      <c r="E40" s="1"/>
      <c r="F40" s="1"/>
    </row>
    <row r="41" spans="1:6" x14ac:dyDescent="0.2">
      <c r="A41" s="44" t="s">
        <v>133</v>
      </c>
      <c r="B41" s="46" t="s">
        <v>133</v>
      </c>
      <c r="C41" s="7" t="s">
        <v>67</v>
      </c>
      <c r="D41" s="36">
        <v>2.2806199507623806</v>
      </c>
      <c r="E41" s="1"/>
      <c r="F41" s="1"/>
    </row>
    <row r="42" spans="1:6" x14ac:dyDescent="0.2">
      <c r="A42" s="44" t="s">
        <v>133</v>
      </c>
      <c r="B42" s="46" t="s">
        <v>133</v>
      </c>
      <c r="C42" s="7" t="s">
        <v>68</v>
      </c>
      <c r="D42" s="36">
        <v>0</v>
      </c>
      <c r="E42" s="1"/>
      <c r="F42" s="1"/>
    </row>
    <row r="43" spans="1:6" x14ac:dyDescent="0.2">
      <c r="A43" s="44" t="s">
        <v>133</v>
      </c>
      <c r="B43" s="46" t="s">
        <v>133</v>
      </c>
      <c r="C43" s="7" t="s">
        <v>69</v>
      </c>
      <c r="D43" s="36">
        <v>2.7250468127570704</v>
      </c>
      <c r="E43" s="1"/>
      <c r="F43" s="1"/>
    </row>
    <row r="44" spans="1:6" x14ac:dyDescent="0.2">
      <c r="A44" s="44" t="s">
        <v>133</v>
      </c>
      <c r="B44" s="46" t="s">
        <v>133</v>
      </c>
      <c r="C44" s="7" t="s">
        <v>70</v>
      </c>
      <c r="D44" s="36">
        <v>0</v>
      </c>
      <c r="E44" s="1"/>
      <c r="F44" s="1"/>
    </row>
    <row r="45" spans="1:6" x14ac:dyDescent="0.2">
      <c r="A45" s="44" t="s">
        <v>133</v>
      </c>
      <c r="B45" s="47" t="s">
        <v>133</v>
      </c>
      <c r="C45" s="48" t="s">
        <v>133</v>
      </c>
      <c r="D45" s="49" t="s">
        <v>133</v>
      </c>
      <c r="E45" s="1"/>
      <c r="F45" s="1"/>
    </row>
    <row r="46" spans="1:6" x14ac:dyDescent="0.2">
      <c r="A46" s="44" t="s">
        <v>133</v>
      </c>
      <c r="B46" s="6" t="s">
        <v>71</v>
      </c>
      <c r="C46" s="50" t="s">
        <v>133</v>
      </c>
      <c r="D46" s="40">
        <f>D35/D28</f>
        <v>1.4122950433611813E-4</v>
      </c>
      <c r="E46" s="1"/>
      <c r="F46" s="1"/>
    </row>
    <row r="47" spans="1:6" x14ac:dyDescent="0.2">
      <c r="A47" s="44" t="s">
        <v>133</v>
      </c>
      <c r="B47" s="47" t="s">
        <v>133</v>
      </c>
      <c r="C47" s="48" t="s">
        <v>133</v>
      </c>
      <c r="D47" s="49" t="s">
        <v>133</v>
      </c>
      <c r="E47" s="1"/>
      <c r="F47" s="2"/>
    </row>
    <row r="48" spans="1:6" x14ac:dyDescent="0.2">
      <c r="A48" s="44" t="s">
        <v>133</v>
      </c>
      <c r="B48" s="6" t="s">
        <v>72</v>
      </c>
      <c r="C48" s="50" t="s">
        <v>133</v>
      </c>
      <c r="D48" s="40">
        <v>1E-3</v>
      </c>
      <c r="E48" s="1"/>
      <c r="F48" s="1"/>
    </row>
    <row r="49" spans="1:6" x14ac:dyDescent="0.2">
      <c r="A49" s="44" t="s">
        <v>133</v>
      </c>
      <c r="B49" s="47" t="s">
        <v>133</v>
      </c>
      <c r="C49" s="48" t="s">
        <v>133</v>
      </c>
      <c r="D49" s="49" t="s">
        <v>133</v>
      </c>
      <c r="E49" s="1"/>
      <c r="F49" s="1"/>
    </row>
    <row r="50" spans="1:6" x14ac:dyDescent="0.2">
      <c r="A50" s="44" t="s">
        <v>133</v>
      </c>
      <c r="B50" s="6" t="s">
        <v>73</v>
      </c>
      <c r="C50" s="50" t="s">
        <v>133</v>
      </c>
      <c r="D50" s="41">
        <f>D48-D46</f>
        <v>8.5877049566388192E-4</v>
      </c>
      <c r="E50" s="1"/>
      <c r="F50" s="1"/>
    </row>
    <row r="51" spans="1:6" x14ac:dyDescent="0.2">
      <c r="A51" s="44" t="s">
        <v>133</v>
      </c>
      <c r="B51" s="47" t="s">
        <v>133</v>
      </c>
      <c r="C51" s="48" t="s">
        <v>133</v>
      </c>
      <c r="D51" s="49" t="s">
        <v>133</v>
      </c>
      <c r="E51" s="1"/>
      <c r="F51" s="1"/>
    </row>
    <row r="52" spans="1:6" x14ac:dyDescent="0.2">
      <c r="A52" s="44" t="s">
        <v>133</v>
      </c>
      <c r="B52" s="6" t="s">
        <v>74</v>
      </c>
      <c r="C52" s="7" t="s">
        <v>75</v>
      </c>
      <c r="D52" s="36">
        <v>0</v>
      </c>
      <c r="E52" s="1"/>
      <c r="F52" s="1"/>
    </row>
    <row r="53" spans="1:6" x14ac:dyDescent="0.2">
      <c r="A53" s="44" t="s">
        <v>133</v>
      </c>
      <c r="B53" s="46" t="s">
        <v>133</v>
      </c>
      <c r="C53" s="7" t="s">
        <v>76</v>
      </c>
      <c r="D53" s="40">
        <f>(D35-D52)/D28</f>
        <v>1.4122950433611813E-4</v>
      </c>
      <c r="E53" s="1"/>
      <c r="F53" s="1"/>
    </row>
    <row r="54" spans="1:6" x14ac:dyDescent="0.2">
      <c r="A54" s="44" t="s">
        <v>133</v>
      </c>
      <c r="B54" s="47" t="s">
        <v>133</v>
      </c>
      <c r="C54" s="48" t="s">
        <v>133</v>
      </c>
      <c r="D54" s="49" t="s">
        <v>133</v>
      </c>
      <c r="E54" s="1"/>
      <c r="F54" s="1"/>
    </row>
    <row r="55" spans="1:6" x14ac:dyDescent="0.2">
      <c r="A55" s="44" t="s">
        <v>133</v>
      </c>
      <c r="B55" s="3" t="s">
        <v>77</v>
      </c>
      <c r="C55" s="48" t="s">
        <v>133</v>
      </c>
      <c r="D55" s="49" t="s">
        <v>133</v>
      </c>
      <c r="E55" s="1"/>
      <c r="F55" s="1"/>
    </row>
    <row r="56" spans="1:6" x14ac:dyDescent="0.2">
      <c r="A56" s="44" t="s">
        <v>133</v>
      </c>
      <c r="B56" s="47" t="s">
        <v>133</v>
      </c>
      <c r="C56" s="48" t="s">
        <v>133</v>
      </c>
      <c r="D56" s="49" t="s">
        <v>133</v>
      </c>
      <c r="E56" s="1"/>
      <c r="F56" s="1"/>
    </row>
    <row r="57" spans="1:6" x14ac:dyDescent="0.2">
      <c r="A57" s="44" t="s">
        <v>133</v>
      </c>
      <c r="B57" s="6" t="s">
        <v>78</v>
      </c>
      <c r="C57" s="50" t="s">
        <v>133</v>
      </c>
      <c r="D57" s="42">
        <f>D24+D35-D52</f>
        <v>23.206453947128711</v>
      </c>
      <c r="E57" s="1"/>
      <c r="F57" s="1"/>
    </row>
    <row r="58" spans="1:6" x14ac:dyDescent="0.2">
      <c r="A58" s="44" t="s">
        <v>133</v>
      </c>
      <c r="B58" s="47" t="s">
        <v>133</v>
      </c>
      <c r="C58" s="48" t="s">
        <v>133</v>
      </c>
      <c r="D58" s="49" t="s">
        <v>133</v>
      </c>
      <c r="E58" s="1"/>
      <c r="F58" s="1"/>
    </row>
    <row r="59" spans="1:6" x14ac:dyDescent="0.2">
      <c r="A59" s="44" t="s">
        <v>133</v>
      </c>
      <c r="B59" s="6" t="s">
        <v>79</v>
      </c>
      <c r="C59" s="50" t="s">
        <v>133</v>
      </c>
      <c r="D59" s="40">
        <f>D57/D26</f>
        <v>4.2642853239365148E-4</v>
      </c>
      <c r="E59" s="1"/>
      <c r="F59" s="1"/>
    </row>
    <row r="60" spans="1:6" x14ac:dyDescent="0.2">
      <c r="A60" s="44" t="s">
        <v>133</v>
      </c>
      <c r="B60" s="47" t="s">
        <v>133</v>
      </c>
      <c r="C60" s="48" t="s">
        <v>133</v>
      </c>
      <c r="D60" s="49" t="s">
        <v>133</v>
      </c>
      <c r="E60" s="1"/>
      <c r="F60" s="1"/>
    </row>
    <row r="61" spans="1:6" x14ac:dyDescent="0.2">
      <c r="A61" s="44" t="s">
        <v>133</v>
      </c>
      <c r="B61" s="3" t="s">
        <v>80</v>
      </c>
      <c r="C61" s="48" t="s">
        <v>133</v>
      </c>
      <c r="D61" s="49" t="s">
        <v>133</v>
      </c>
      <c r="E61" s="1"/>
      <c r="F61" s="1"/>
    </row>
    <row r="62" spans="1:6" x14ac:dyDescent="0.2">
      <c r="A62" s="44" t="s">
        <v>133</v>
      </c>
      <c r="B62" s="6" t="s">
        <v>81</v>
      </c>
      <c r="C62" s="50" t="s">
        <v>133</v>
      </c>
      <c r="D62" s="40">
        <v>1E-3</v>
      </c>
      <c r="E62" s="1"/>
      <c r="F62" s="1"/>
    </row>
    <row r="63" spans="1:6" ht="15" thickBot="1" x14ac:dyDescent="0.25">
      <c r="A63" s="44" t="s">
        <v>133</v>
      </c>
      <c r="B63" s="8" t="s">
        <v>82</v>
      </c>
      <c r="C63" s="51" t="s">
        <v>133</v>
      </c>
      <c r="D63" s="43">
        <f>D62+D30</f>
        <v>1.2826181487553905E-3</v>
      </c>
      <c r="E63" s="1"/>
      <c r="F63" s="1"/>
    </row>
  </sheetData>
  <conditionalFormatting sqref="D50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12" hidden="1" customWidth="1"/>
    <col min="7" max="7" width="12.375" hidden="1" customWidth="1"/>
    <col min="8" max="8" width="10.625" hidden="1" customWidth="1"/>
    <col min="9" max="52" width="0" hidden="1" customWidth="1"/>
    <col min="53" max="16384" width="9" hidden="1"/>
  </cols>
  <sheetData>
    <row r="1" spans="1:6" ht="15" x14ac:dyDescent="0.25">
      <c r="A1" s="1"/>
      <c r="B1" s="23" t="s">
        <v>119</v>
      </c>
    </row>
    <row r="2" spans="1:6" x14ac:dyDescent="0.2">
      <c r="A2" s="1"/>
      <c r="B2" s="24" t="s">
        <v>120</v>
      </c>
      <c r="D2" s="27">
        <v>45291</v>
      </c>
    </row>
    <row r="3" spans="1:6" ht="15.75" x14ac:dyDescent="0.25">
      <c r="A3" s="1"/>
      <c r="B3" s="26" t="s">
        <v>127</v>
      </c>
    </row>
    <row r="4" spans="1:6" x14ac:dyDescent="0.2">
      <c r="A4" s="1"/>
      <c r="B4" s="3"/>
      <c r="C4" s="4"/>
      <c r="D4" s="28" t="s">
        <v>41</v>
      </c>
      <c r="E4" s="1"/>
      <c r="F4" s="1"/>
    </row>
    <row r="5" spans="1:6" x14ac:dyDescent="0.2">
      <c r="A5" s="1"/>
      <c r="B5" s="33" t="s">
        <v>40</v>
      </c>
      <c r="C5" s="34"/>
      <c r="D5" s="29"/>
      <c r="E5" s="1"/>
      <c r="F5" s="1"/>
    </row>
    <row r="6" spans="1:6" x14ac:dyDescent="0.2">
      <c r="A6" s="44" t="s">
        <v>133</v>
      </c>
      <c r="B6" s="6" t="s">
        <v>42</v>
      </c>
      <c r="C6" s="45" t="s">
        <v>134</v>
      </c>
      <c r="D6" s="77" t="s">
        <v>138</v>
      </c>
      <c r="E6" s="1"/>
      <c r="F6" s="1"/>
    </row>
    <row r="7" spans="1:6" x14ac:dyDescent="0.2">
      <c r="A7" s="44" t="s">
        <v>133</v>
      </c>
      <c r="B7" s="46" t="s">
        <v>133</v>
      </c>
      <c r="C7" s="7" t="s">
        <v>43</v>
      </c>
      <c r="D7" s="36">
        <v>0</v>
      </c>
      <c r="E7" s="1"/>
      <c r="F7" s="1"/>
    </row>
    <row r="8" spans="1:6" x14ac:dyDescent="0.2">
      <c r="A8" s="44" t="s">
        <v>133</v>
      </c>
      <c r="B8" s="46" t="s">
        <v>133</v>
      </c>
      <c r="C8" s="7" t="s">
        <v>44</v>
      </c>
      <c r="D8" s="36">
        <v>10.27879485781818</v>
      </c>
      <c r="E8" s="1"/>
      <c r="F8" s="1"/>
    </row>
    <row r="9" spans="1:6" x14ac:dyDescent="0.2">
      <c r="A9" s="44" t="s">
        <v>133</v>
      </c>
      <c r="B9" s="47" t="s">
        <v>133</v>
      </c>
      <c r="C9" s="48" t="s">
        <v>133</v>
      </c>
      <c r="D9" s="49" t="s">
        <v>133</v>
      </c>
      <c r="E9" s="1"/>
      <c r="F9" s="1"/>
    </row>
    <row r="10" spans="1:6" x14ac:dyDescent="0.2">
      <c r="A10" s="44" t="s">
        <v>133</v>
      </c>
      <c r="B10" s="6" t="s">
        <v>45</v>
      </c>
      <c r="C10" s="50" t="s">
        <v>133</v>
      </c>
      <c r="D10" s="35">
        <f>SUM(D11:D12)</f>
        <v>6.3042110585900007E-2</v>
      </c>
      <c r="E10" s="1"/>
      <c r="F10" s="1"/>
    </row>
    <row r="11" spans="1:6" x14ac:dyDescent="0.2">
      <c r="A11" s="44" t="s">
        <v>133</v>
      </c>
      <c r="B11" s="46" t="s">
        <v>133</v>
      </c>
      <c r="C11" s="7" t="s">
        <v>46</v>
      </c>
      <c r="D11" s="36">
        <v>0</v>
      </c>
      <c r="E11" s="1"/>
      <c r="F11" s="1"/>
    </row>
    <row r="12" spans="1:6" x14ac:dyDescent="0.2">
      <c r="A12" s="44" t="s">
        <v>133</v>
      </c>
      <c r="B12" s="46" t="s">
        <v>133</v>
      </c>
      <c r="C12" s="7" t="s">
        <v>47</v>
      </c>
      <c r="D12" s="36">
        <v>6.3042110585900007E-2</v>
      </c>
      <c r="E12" s="1"/>
      <c r="F12" s="1"/>
    </row>
    <row r="13" spans="1:6" x14ac:dyDescent="0.2">
      <c r="A13" s="44" t="s">
        <v>133</v>
      </c>
      <c r="B13" s="47" t="s">
        <v>133</v>
      </c>
      <c r="C13" s="48" t="s">
        <v>133</v>
      </c>
      <c r="D13" s="49" t="s">
        <v>133</v>
      </c>
      <c r="E13" s="1"/>
      <c r="F13" s="1"/>
    </row>
    <row r="14" spans="1:6" x14ac:dyDescent="0.2">
      <c r="A14" s="44" t="s">
        <v>133</v>
      </c>
      <c r="B14" s="6" t="s">
        <v>48</v>
      </c>
      <c r="C14" s="50" t="s">
        <v>133</v>
      </c>
      <c r="D14" s="35">
        <f>SUM(D15:D16)</f>
        <v>0</v>
      </c>
      <c r="E14" s="1"/>
      <c r="F14" s="1"/>
    </row>
    <row r="15" spans="1:6" x14ac:dyDescent="0.2">
      <c r="A15" s="44" t="s">
        <v>133</v>
      </c>
      <c r="B15" s="46" t="s">
        <v>133</v>
      </c>
      <c r="C15" s="7" t="s">
        <v>49</v>
      </c>
      <c r="D15" s="36">
        <v>0</v>
      </c>
      <c r="E15" s="1"/>
      <c r="F15" s="1"/>
    </row>
    <row r="16" spans="1:6" x14ac:dyDescent="0.2">
      <c r="A16" s="44" t="s">
        <v>133</v>
      </c>
      <c r="B16" s="46" t="s">
        <v>133</v>
      </c>
      <c r="C16" s="7" t="s">
        <v>50</v>
      </c>
      <c r="D16" s="36">
        <v>0</v>
      </c>
      <c r="E16" s="1"/>
      <c r="F16" s="1"/>
    </row>
    <row r="17" spans="1:6" x14ac:dyDescent="0.2">
      <c r="A17" s="44" t="s">
        <v>133</v>
      </c>
      <c r="B17" s="47" t="s">
        <v>133</v>
      </c>
      <c r="C17" s="48" t="s">
        <v>133</v>
      </c>
      <c r="D17" s="49" t="s">
        <v>133</v>
      </c>
      <c r="E17" s="1"/>
      <c r="F17" s="1"/>
    </row>
    <row r="18" spans="1:6" x14ac:dyDescent="0.2">
      <c r="A18" s="44" t="s">
        <v>133</v>
      </c>
      <c r="B18" s="6" t="s">
        <v>51</v>
      </c>
      <c r="C18" s="50" t="s">
        <v>133</v>
      </c>
      <c r="D18" s="37">
        <v>22.185719999999996</v>
      </c>
      <c r="E18" s="1"/>
      <c r="F18" s="1"/>
    </row>
    <row r="19" spans="1:6" x14ac:dyDescent="0.2">
      <c r="A19" s="44" t="s">
        <v>133</v>
      </c>
      <c r="B19" s="47" t="s">
        <v>133</v>
      </c>
      <c r="C19" s="48" t="s">
        <v>133</v>
      </c>
      <c r="D19" s="49" t="s">
        <v>133</v>
      </c>
      <c r="E19" s="1"/>
      <c r="F19" s="1"/>
    </row>
    <row r="20" spans="1:6" x14ac:dyDescent="0.2">
      <c r="A20" s="44" t="s">
        <v>133</v>
      </c>
      <c r="B20" s="6" t="s">
        <v>52</v>
      </c>
      <c r="C20" s="50" t="s">
        <v>133</v>
      </c>
      <c r="D20" s="37">
        <v>0</v>
      </c>
      <c r="E20" s="1"/>
      <c r="F20" s="1"/>
    </row>
    <row r="21" spans="1:6" x14ac:dyDescent="0.2">
      <c r="A21" s="44" t="s">
        <v>133</v>
      </c>
      <c r="B21" s="47" t="s">
        <v>133</v>
      </c>
      <c r="C21" s="48" t="s">
        <v>133</v>
      </c>
      <c r="D21" s="49" t="s">
        <v>133</v>
      </c>
      <c r="E21" s="1"/>
      <c r="F21" s="1"/>
    </row>
    <row r="22" spans="1:6" x14ac:dyDescent="0.2">
      <c r="A22" s="44" t="s">
        <v>133</v>
      </c>
      <c r="B22" s="6" t="s">
        <v>53</v>
      </c>
      <c r="C22" s="50" t="s">
        <v>133</v>
      </c>
      <c r="D22" s="38">
        <v>0</v>
      </c>
      <c r="E22" s="1"/>
      <c r="F22" s="1"/>
    </row>
    <row r="23" spans="1:6" x14ac:dyDescent="0.2">
      <c r="A23" s="44" t="s">
        <v>133</v>
      </c>
      <c r="B23" s="47" t="s">
        <v>133</v>
      </c>
      <c r="C23" s="48" t="s">
        <v>133</v>
      </c>
      <c r="D23" s="49" t="s">
        <v>133</v>
      </c>
      <c r="E23" s="1"/>
      <c r="F23" s="1"/>
    </row>
    <row r="24" spans="1:6" x14ac:dyDescent="0.2">
      <c r="A24" s="44" t="s">
        <v>133</v>
      </c>
      <c r="B24" s="6" t="s">
        <v>54</v>
      </c>
      <c r="C24" s="50" t="s">
        <v>133</v>
      </c>
      <c r="D24" s="39">
        <f>D6+D10+D14+D18+D20+D22</f>
        <v>32.248762110585901</v>
      </c>
      <c r="E24" s="1"/>
      <c r="F24" s="1"/>
    </row>
    <row r="25" spans="1:6" x14ac:dyDescent="0.2">
      <c r="A25" s="44" t="s">
        <v>133</v>
      </c>
      <c r="B25" s="47" t="s">
        <v>133</v>
      </c>
      <c r="C25" s="48" t="s">
        <v>133</v>
      </c>
      <c r="D25" s="49" t="s">
        <v>133</v>
      </c>
      <c r="E25" s="1"/>
      <c r="F25" s="1"/>
    </row>
    <row r="26" spans="1:6" x14ac:dyDescent="0.2">
      <c r="A26" s="44" t="s">
        <v>133</v>
      </c>
      <c r="B26" s="6" t="s">
        <v>55</v>
      </c>
      <c r="C26" s="50" t="s">
        <v>133</v>
      </c>
      <c r="D26" s="37">
        <f>(D28+D27)/2</f>
        <v>37703.5</v>
      </c>
      <c r="E26" s="1"/>
      <c r="F26" s="1"/>
    </row>
    <row r="27" spans="1:6" x14ac:dyDescent="0.2">
      <c r="A27" s="44" t="s">
        <v>133</v>
      </c>
      <c r="B27" s="46" t="s">
        <v>133</v>
      </c>
      <c r="C27" s="7" t="s">
        <v>56</v>
      </c>
      <c r="D27" s="36">
        <v>39544</v>
      </c>
      <c r="E27" s="1"/>
      <c r="F27" s="1"/>
    </row>
    <row r="28" spans="1:6" x14ac:dyDescent="0.2">
      <c r="A28" s="44" t="s">
        <v>133</v>
      </c>
      <c r="B28" s="46" t="s">
        <v>133</v>
      </c>
      <c r="C28" s="7" t="s">
        <v>57</v>
      </c>
      <c r="D28" s="36">
        <v>35863</v>
      </c>
      <c r="E28" s="1"/>
      <c r="F28" s="1"/>
    </row>
    <row r="29" spans="1:6" x14ac:dyDescent="0.2">
      <c r="A29" s="44" t="s">
        <v>133</v>
      </c>
      <c r="B29" s="47" t="s">
        <v>133</v>
      </c>
      <c r="C29" s="48" t="s">
        <v>133</v>
      </c>
      <c r="D29" s="49" t="s">
        <v>133</v>
      </c>
      <c r="E29" s="1"/>
      <c r="F29" s="1"/>
    </row>
    <row r="30" spans="1:6" x14ac:dyDescent="0.2">
      <c r="A30" s="44" t="s">
        <v>133</v>
      </c>
      <c r="B30" s="6" t="s">
        <v>58</v>
      </c>
      <c r="C30" s="50" t="s">
        <v>133</v>
      </c>
      <c r="D30" s="40">
        <f>D24/D26</f>
        <v>8.5532542364995029E-4</v>
      </c>
      <c r="E30" s="1"/>
      <c r="F30" s="1"/>
    </row>
    <row r="31" spans="1:6" x14ac:dyDescent="0.2">
      <c r="A31" s="44" t="s">
        <v>133</v>
      </c>
      <c r="B31" s="47" t="s">
        <v>133</v>
      </c>
      <c r="C31" s="48" t="s">
        <v>133</v>
      </c>
      <c r="D31" s="49" t="s">
        <v>133</v>
      </c>
      <c r="E31" s="1"/>
      <c r="F31" s="1"/>
    </row>
    <row r="32" spans="1:6" x14ac:dyDescent="0.2">
      <c r="A32" s="44" t="s">
        <v>133</v>
      </c>
      <c r="B32" s="3" t="s">
        <v>59</v>
      </c>
      <c r="C32" s="48" t="s">
        <v>133</v>
      </c>
      <c r="D32" s="49" t="s">
        <v>133</v>
      </c>
      <c r="E32" s="1"/>
      <c r="F32" s="1"/>
    </row>
    <row r="33" spans="1:6" x14ac:dyDescent="0.2">
      <c r="A33" s="44" t="s">
        <v>133</v>
      </c>
      <c r="B33" s="6" t="s">
        <v>60</v>
      </c>
      <c r="C33" s="50" t="s">
        <v>133</v>
      </c>
      <c r="D33" s="36">
        <v>0</v>
      </c>
      <c r="E33" s="1"/>
      <c r="F33" s="1"/>
    </row>
    <row r="34" spans="1:6" x14ac:dyDescent="0.2">
      <c r="A34" s="44" t="s">
        <v>133</v>
      </c>
      <c r="B34" s="47" t="s">
        <v>133</v>
      </c>
      <c r="C34" s="48" t="s">
        <v>133</v>
      </c>
      <c r="D34" s="49" t="s">
        <v>133</v>
      </c>
      <c r="E34" s="1"/>
      <c r="F34" s="1"/>
    </row>
    <row r="35" spans="1:6" x14ac:dyDescent="0.2">
      <c r="A35" s="44" t="s">
        <v>133</v>
      </c>
      <c r="B35" s="6" t="s">
        <v>61</v>
      </c>
      <c r="C35" s="50" t="s">
        <v>133</v>
      </c>
      <c r="D35" s="35">
        <f>SUM(D36:D44)</f>
        <v>17.783820000000002</v>
      </c>
      <c r="E35" s="1"/>
      <c r="F35" s="1"/>
    </row>
    <row r="36" spans="1:6" x14ac:dyDescent="0.2">
      <c r="A36" s="44" t="s">
        <v>133</v>
      </c>
      <c r="B36" s="46" t="s">
        <v>133</v>
      </c>
      <c r="C36" s="7" t="s">
        <v>62</v>
      </c>
      <c r="D36" s="36">
        <v>0</v>
      </c>
      <c r="E36" s="1"/>
      <c r="F36" s="1"/>
    </row>
    <row r="37" spans="1:6" x14ac:dyDescent="0.2">
      <c r="A37" s="44" t="s">
        <v>133</v>
      </c>
      <c r="B37" s="46" t="s">
        <v>133</v>
      </c>
      <c r="C37" s="7" t="s">
        <v>63</v>
      </c>
      <c r="D37" s="36">
        <v>0</v>
      </c>
      <c r="E37" s="1"/>
      <c r="F37" s="1"/>
    </row>
    <row r="38" spans="1:6" x14ac:dyDescent="0.2">
      <c r="A38" s="44" t="s">
        <v>133</v>
      </c>
      <c r="B38" s="46" t="s">
        <v>133</v>
      </c>
      <c r="C38" s="7" t="s">
        <v>64</v>
      </c>
      <c r="D38" s="36">
        <v>0</v>
      </c>
      <c r="E38" s="1"/>
      <c r="F38" s="1"/>
    </row>
    <row r="39" spans="1:6" x14ac:dyDescent="0.2">
      <c r="A39" s="44" t="s">
        <v>133</v>
      </c>
      <c r="B39" s="46" t="s">
        <v>133</v>
      </c>
      <c r="C39" s="7" t="s">
        <v>65</v>
      </c>
      <c r="D39" s="36">
        <v>0</v>
      </c>
      <c r="E39" s="1"/>
      <c r="F39" s="1"/>
    </row>
    <row r="40" spans="1:6" x14ac:dyDescent="0.2">
      <c r="A40" s="44" t="s">
        <v>133</v>
      </c>
      <c r="B40" s="46" t="s">
        <v>133</v>
      </c>
      <c r="C40" s="7" t="s">
        <v>66</v>
      </c>
      <c r="D40" s="36">
        <v>-3.9999999999999996E-5</v>
      </c>
      <c r="E40" s="1"/>
      <c r="F40" s="1"/>
    </row>
    <row r="41" spans="1:6" x14ac:dyDescent="0.2">
      <c r="A41" s="44" t="s">
        <v>133</v>
      </c>
      <c r="B41" s="46" t="s">
        <v>133</v>
      </c>
      <c r="C41" s="7" t="s">
        <v>67</v>
      </c>
      <c r="D41" s="36">
        <v>17.783860000000001</v>
      </c>
      <c r="E41" s="1"/>
      <c r="F41" s="1"/>
    </row>
    <row r="42" spans="1:6" x14ac:dyDescent="0.2">
      <c r="A42" s="44" t="s">
        <v>133</v>
      </c>
      <c r="B42" s="46" t="s">
        <v>133</v>
      </c>
      <c r="C42" s="7" t="s">
        <v>68</v>
      </c>
      <c r="D42" s="36">
        <v>0</v>
      </c>
      <c r="E42" s="1"/>
      <c r="F42" s="1"/>
    </row>
    <row r="43" spans="1:6" x14ac:dyDescent="0.2">
      <c r="A43" s="44" t="s">
        <v>133</v>
      </c>
      <c r="B43" s="46" t="s">
        <v>133</v>
      </c>
      <c r="C43" s="7" t="s">
        <v>69</v>
      </c>
      <c r="D43" s="36">
        <v>0</v>
      </c>
      <c r="E43" s="1"/>
      <c r="F43" s="1"/>
    </row>
    <row r="44" spans="1:6" x14ac:dyDescent="0.2">
      <c r="A44" s="44" t="s">
        <v>133</v>
      </c>
      <c r="B44" s="46" t="s">
        <v>133</v>
      </c>
      <c r="C44" s="7" t="s">
        <v>70</v>
      </c>
      <c r="D44" s="36">
        <v>0</v>
      </c>
      <c r="E44" s="1"/>
      <c r="F44" s="1"/>
    </row>
    <row r="45" spans="1:6" x14ac:dyDescent="0.2">
      <c r="A45" s="44" t="s">
        <v>133</v>
      </c>
      <c r="B45" s="47" t="s">
        <v>133</v>
      </c>
      <c r="C45" s="48" t="s">
        <v>133</v>
      </c>
      <c r="D45" s="49" t="s">
        <v>133</v>
      </c>
      <c r="E45" s="1"/>
      <c r="F45" s="1"/>
    </row>
    <row r="46" spans="1:6" x14ac:dyDescent="0.2">
      <c r="A46" s="44" t="s">
        <v>133</v>
      </c>
      <c r="B46" s="6" t="s">
        <v>71</v>
      </c>
      <c r="C46" s="50" t="s">
        <v>133</v>
      </c>
      <c r="D46" s="40">
        <f>D35/D28</f>
        <v>4.9588210690683994E-4</v>
      </c>
      <c r="E46" s="1"/>
      <c r="F46" s="1"/>
    </row>
    <row r="47" spans="1:6" x14ac:dyDescent="0.2">
      <c r="A47" s="44" t="s">
        <v>133</v>
      </c>
      <c r="B47" s="47" t="s">
        <v>133</v>
      </c>
      <c r="C47" s="48" t="s">
        <v>133</v>
      </c>
      <c r="D47" s="49" t="s">
        <v>133</v>
      </c>
      <c r="E47" s="1"/>
      <c r="F47" s="2"/>
    </row>
    <row r="48" spans="1:6" x14ac:dyDescent="0.2">
      <c r="A48" s="44" t="s">
        <v>133</v>
      </c>
      <c r="B48" s="6" t="s">
        <v>72</v>
      </c>
      <c r="C48" s="50" t="s">
        <v>133</v>
      </c>
      <c r="D48" s="40">
        <v>1.2999999999999999E-3</v>
      </c>
      <c r="E48" s="1"/>
      <c r="F48" s="1"/>
    </row>
    <row r="49" spans="1:6" x14ac:dyDescent="0.2">
      <c r="A49" s="44" t="s">
        <v>133</v>
      </c>
      <c r="B49" s="47" t="s">
        <v>133</v>
      </c>
      <c r="C49" s="48" t="s">
        <v>133</v>
      </c>
      <c r="D49" s="49" t="s">
        <v>133</v>
      </c>
      <c r="E49" s="1"/>
      <c r="F49" s="1"/>
    </row>
    <row r="50" spans="1:6" x14ac:dyDescent="0.2">
      <c r="A50" s="44" t="s">
        <v>133</v>
      </c>
      <c r="B50" s="6" t="s">
        <v>73</v>
      </c>
      <c r="C50" s="50" t="s">
        <v>133</v>
      </c>
      <c r="D50" s="41">
        <f>D48-D46</f>
        <v>8.0411789309316E-4</v>
      </c>
      <c r="E50" s="1"/>
      <c r="F50" s="1"/>
    </row>
    <row r="51" spans="1:6" x14ac:dyDescent="0.2">
      <c r="A51" s="44" t="s">
        <v>133</v>
      </c>
      <c r="B51" s="47" t="s">
        <v>133</v>
      </c>
      <c r="C51" s="48" t="s">
        <v>133</v>
      </c>
      <c r="D51" s="49" t="s">
        <v>133</v>
      </c>
      <c r="E51" s="1"/>
      <c r="F51" s="1"/>
    </row>
    <row r="52" spans="1:6" x14ac:dyDescent="0.2">
      <c r="A52" s="44" t="s">
        <v>133</v>
      </c>
      <c r="B52" s="6" t="s">
        <v>74</v>
      </c>
      <c r="C52" s="7" t="s">
        <v>75</v>
      </c>
      <c r="D52" s="36">
        <v>0</v>
      </c>
      <c r="E52" s="1"/>
      <c r="F52" s="1"/>
    </row>
    <row r="53" spans="1:6" x14ac:dyDescent="0.2">
      <c r="A53" s="44" t="s">
        <v>133</v>
      </c>
      <c r="B53" s="46" t="s">
        <v>133</v>
      </c>
      <c r="C53" s="7" t="s">
        <v>76</v>
      </c>
      <c r="D53" s="40">
        <f>(D35-D52)/D28</f>
        <v>4.9588210690683994E-4</v>
      </c>
      <c r="E53" s="1"/>
      <c r="F53" s="1"/>
    </row>
    <row r="54" spans="1:6" x14ac:dyDescent="0.2">
      <c r="A54" s="44" t="s">
        <v>133</v>
      </c>
      <c r="B54" s="47" t="s">
        <v>133</v>
      </c>
      <c r="C54" s="48" t="s">
        <v>133</v>
      </c>
      <c r="D54" s="49" t="s">
        <v>133</v>
      </c>
      <c r="E54" s="1"/>
      <c r="F54" s="1"/>
    </row>
    <row r="55" spans="1:6" x14ac:dyDescent="0.2">
      <c r="A55" s="44" t="s">
        <v>133</v>
      </c>
      <c r="B55" s="3" t="s">
        <v>77</v>
      </c>
      <c r="C55" s="48" t="s">
        <v>133</v>
      </c>
      <c r="D55" s="49" t="s">
        <v>133</v>
      </c>
      <c r="E55" s="1"/>
      <c r="F55" s="1"/>
    </row>
    <row r="56" spans="1:6" x14ac:dyDescent="0.2">
      <c r="A56" s="44" t="s">
        <v>133</v>
      </c>
      <c r="B56" s="47" t="s">
        <v>133</v>
      </c>
      <c r="C56" s="48" t="s">
        <v>133</v>
      </c>
      <c r="D56" s="49" t="s">
        <v>133</v>
      </c>
      <c r="E56" s="1"/>
      <c r="F56" s="1"/>
    </row>
    <row r="57" spans="1:6" x14ac:dyDescent="0.2">
      <c r="A57" s="44" t="s">
        <v>133</v>
      </c>
      <c r="B57" s="6" t="s">
        <v>78</v>
      </c>
      <c r="C57" s="50" t="s">
        <v>133</v>
      </c>
      <c r="D57" s="42">
        <f>D24+D35-D52</f>
        <v>50.032582110585906</v>
      </c>
      <c r="E57" s="1"/>
      <c r="F57" s="1"/>
    </row>
    <row r="58" spans="1:6" x14ac:dyDescent="0.2">
      <c r="A58" s="44" t="s">
        <v>133</v>
      </c>
      <c r="B58" s="47" t="s">
        <v>133</v>
      </c>
      <c r="C58" s="48" t="s">
        <v>133</v>
      </c>
      <c r="D58" s="49" t="s">
        <v>133</v>
      </c>
      <c r="E58" s="1"/>
      <c r="F58" s="1"/>
    </row>
    <row r="59" spans="1:6" x14ac:dyDescent="0.2">
      <c r="A59" s="44" t="s">
        <v>133</v>
      </c>
      <c r="B59" s="6" t="s">
        <v>79</v>
      </c>
      <c r="C59" s="50" t="s">
        <v>133</v>
      </c>
      <c r="D59" s="40">
        <f>D57/D26</f>
        <v>1.3270009975356639E-3</v>
      </c>
      <c r="E59" s="1"/>
      <c r="F59" s="1"/>
    </row>
    <row r="60" spans="1:6" x14ac:dyDescent="0.2">
      <c r="A60" s="44" t="s">
        <v>133</v>
      </c>
      <c r="B60" s="47" t="s">
        <v>133</v>
      </c>
      <c r="C60" s="48" t="s">
        <v>133</v>
      </c>
      <c r="D60" s="49" t="s">
        <v>133</v>
      </c>
      <c r="E60" s="1"/>
      <c r="F60" s="1"/>
    </row>
    <row r="61" spans="1:6" x14ac:dyDescent="0.2">
      <c r="A61" s="44" t="s">
        <v>133</v>
      </c>
      <c r="B61" s="3" t="s">
        <v>80</v>
      </c>
      <c r="C61" s="48" t="s">
        <v>133</v>
      </c>
      <c r="D61" s="49" t="s">
        <v>133</v>
      </c>
      <c r="E61" s="1"/>
      <c r="F61" s="1"/>
    </row>
    <row r="62" spans="1:6" x14ac:dyDescent="0.2">
      <c r="A62" s="44" t="s">
        <v>133</v>
      </c>
      <c r="B62" s="6" t="s">
        <v>81</v>
      </c>
      <c r="C62" s="50" t="s">
        <v>133</v>
      </c>
      <c r="D62" s="40">
        <v>1E-3</v>
      </c>
      <c r="E62" s="1"/>
      <c r="F62" s="1"/>
    </row>
    <row r="63" spans="1:6" ht="15" thickBot="1" x14ac:dyDescent="0.25">
      <c r="A63" s="44" t="s">
        <v>133</v>
      </c>
      <c r="B63" s="8" t="s">
        <v>82</v>
      </c>
      <c r="C63" s="51" t="s">
        <v>133</v>
      </c>
      <c r="D63" s="43">
        <f>D62+D30</f>
        <v>1.8553254236499503E-3</v>
      </c>
      <c r="E63" s="1"/>
      <c r="F63" s="1"/>
    </row>
  </sheetData>
  <conditionalFormatting sqref="D50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12" hidden="1" customWidth="1"/>
    <col min="7" max="7" width="12.375" hidden="1" customWidth="1"/>
    <col min="8" max="8" width="10.625" hidden="1" customWidth="1"/>
    <col min="9" max="52" width="0" hidden="1" customWidth="1"/>
    <col min="53" max="16384" width="9" hidden="1"/>
  </cols>
  <sheetData>
    <row r="1" spans="1:6" ht="15" x14ac:dyDescent="0.25">
      <c r="A1" s="1"/>
      <c r="B1" s="23" t="s">
        <v>119</v>
      </c>
    </row>
    <row r="2" spans="1:6" x14ac:dyDescent="0.2">
      <c r="A2" s="1"/>
      <c r="B2" s="24" t="s">
        <v>120</v>
      </c>
      <c r="D2" s="27">
        <v>45291</v>
      </c>
    </row>
    <row r="3" spans="1:6" ht="15.75" x14ac:dyDescent="0.25">
      <c r="A3" s="1"/>
      <c r="B3" s="26" t="s">
        <v>128</v>
      </c>
    </row>
    <row r="4" spans="1:6" x14ac:dyDescent="0.2">
      <c r="A4" s="1"/>
      <c r="B4" s="3"/>
      <c r="C4" s="4"/>
      <c r="D4" s="28" t="s">
        <v>41</v>
      </c>
      <c r="E4" s="1"/>
      <c r="F4" s="1"/>
    </row>
    <row r="5" spans="1:6" x14ac:dyDescent="0.2">
      <c r="A5" s="1"/>
      <c r="B5" s="33" t="s">
        <v>40</v>
      </c>
      <c r="C5" s="34"/>
      <c r="D5" s="29"/>
      <c r="E5" s="1"/>
      <c r="F5" s="1"/>
    </row>
    <row r="6" spans="1:6" x14ac:dyDescent="0.2">
      <c r="A6" s="44" t="s">
        <v>133</v>
      </c>
      <c r="B6" s="6" t="s">
        <v>42</v>
      </c>
      <c r="C6" s="45" t="s">
        <v>134</v>
      </c>
      <c r="D6" s="77" t="s">
        <v>139</v>
      </c>
      <c r="E6" s="1"/>
      <c r="F6" s="1"/>
    </row>
    <row r="7" spans="1:6" x14ac:dyDescent="0.2">
      <c r="A7" s="44" t="s">
        <v>133</v>
      </c>
      <c r="B7" s="46" t="s">
        <v>133</v>
      </c>
      <c r="C7" s="7" t="s">
        <v>43</v>
      </c>
      <c r="D7" s="36">
        <v>0</v>
      </c>
      <c r="E7" s="1"/>
      <c r="F7" s="1"/>
    </row>
    <row r="8" spans="1:6" x14ac:dyDescent="0.2">
      <c r="A8" s="44" t="s">
        <v>133</v>
      </c>
      <c r="B8" s="46" t="s">
        <v>133</v>
      </c>
      <c r="C8" s="7" t="s">
        <v>44</v>
      </c>
      <c r="D8" s="36">
        <v>66.656117324531252</v>
      </c>
      <c r="E8" s="1"/>
      <c r="F8" s="1"/>
    </row>
    <row r="9" spans="1:6" x14ac:dyDescent="0.2">
      <c r="A9" s="44" t="s">
        <v>133</v>
      </c>
      <c r="B9" s="47" t="s">
        <v>133</v>
      </c>
      <c r="C9" s="48" t="s">
        <v>133</v>
      </c>
      <c r="D9" s="49" t="s">
        <v>133</v>
      </c>
      <c r="E9" s="1"/>
      <c r="F9" s="1"/>
    </row>
    <row r="10" spans="1:6" x14ac:dyDescent="0.2">
      <c r="A10" s="44" t="s">
        <v>133</v>
      </c>
      <c r="B10" s="6" t="s">
        <v>45</v>
      </c>
      <c r="C10" s="50" t="s">
        <v>133</v>
      </c>
      <c r="D10" s="35">
        <f>SUM(D11:D12)</f>
        <v>0.11369508146106996</v>
      </c>
      <c r="E10" s="1"/>
      <c r="F10" s="1"/>
    </row>
    <row r="11" spans="1:6" x14ac:dyDescent="0.2">
      <c r="A11" s="44" t="s">
        <v>133</v>
      </c>
      <c r="B11" s="46" t="s">
        <v>133</v>
      </c>
      <c r="C11" s="7" t="s">
        <v>46</v>
      </c>
      <c r="D11" s="36">
        <v>0</v>
      </c>
      <c r="E11" s="1"/>
      <c r="F11" s="1"/>
    </row>
    <row r="12" spans="1:6" x14ac:dyDescent="0.2">
      <c r="A12" s="44" t="s">
        <v>133</v>
      </c>
      <c r="B12" s="46" t="s">
        <v>133</v>
      </c>
      <c r="C12" s="7" t="s">
        <v>47</v>
      </c>
      <c r="D12" s="36">
        <v>0.11369508146106996</v>
      </c>
      <c r="E12" s="1"/>
      <c r="F12" s="1"/>
    </row>
    <row r="13" spans="1:6" x14ac:dyDescent="0.2">
      <c r="A13" s="44" t="s">
        <v>133</v>
      </c>
      <c r="B13" s="47" t="s">
        <v>133</v>
      </c>
      <c r="C13" s="48" t="s">
        <v>133</v>
      </c>
      <c r="D13" s="49" t="s">
        <v>133</v>
      </c>
      <c r="E13" s="1"/>
      <c r="F13" s="1"/>
    </row>
    <row r="14" spans="1:6" x14ac:dyDescent="0.2">
      <c r="A14" s="44" t="s">
        <v>133</v>
      </c>
      <c r="B14" s="6" t="s">
        <v>48</v>
      </c>
      <c r="C14" s="50" t="s">
        <v>133</v>
      </c>
      <c r="D14" s="35">
        <f>SUM(D15:D16)</f>
        <v>0</v>
      </c>
      <c r="E14" s="1"/>
      <c r="F14" s="1"/>
    </row>
    <row r="15" spans="1:6" x14ac:dyDescent="0.2">
      <c r="A15" s="44" t="s">
        <v>133</v>
      </c>
      <c r="B15" s="46" t="s">
        <v>133</v>
      </c>
      <c r="C15" s="7" t="s">
        <v>49</v>
      </c>
      <c r="D15" s="36">
        <v>0</v>
      </c>
      <c r="E15" s="1"/>
      <c r="F15" s="1"/>
    </row>
    <row r="16" spans="1:6" x14ac:dyDescent="0.2">
      <c r="A16" s="44" t="s">
        <v>133</v>
      </c>
      <c r="B16" s="46" t="s">
        <v>133</v>
      </c>
      <c r="C16" s="7" t="s">
        <v>50</v>
      </c>
      <c r="D16" s="36">
        <v>0</v>
      </c>
      <c r="E16" s="1"/>
      <c r="F16" s="1"/>
    </row>
    <row r="17" spans="1:6" x14ac:dyDescent="0.2">
      <c r="A17" s="44" t="s">
        <v>133</v>
      </c>
      <c r="B17" s="47" t="s">
        <v>133</v>
      </c>
      <c r="C17" s="48" t="s">
        <v>133</v>
      </c>
      <c r="D17" s="49" t="s">
        <v>133</v>
      </c>
      <c r="E17" s="1"/>
      <c r="F17" s="1"/>
    </row>
    <row r="18" spans="1:6" x14ac:dyDescent="0.2">
      <c r="A18" s="44" t="s">
        <v>133</v>
      </c>
      <c r="B18" s="6" t="s">
        <v>51</v>
      </c>
      <c r="C18" s="50" t="s">
        <v>133</v>
      </c>
      <c r="D18" s="37">
        <v>0</v>
      </c>
      <c r="E18" s="1"/>
      <c r="F18" s="1"/>
    </row>
    <row r="19" spans="1:6" x14ac:dyDescent="0.2">
      <c r="A19" s="44" t="s">
        <v>133</v>
      </c>
      <c r="B19" s="47" t="s">
        <v>133</v>
      </c>
      <c r="C19" s="48" t="s">
        <v>133</v>
      </c>
      <c r="D19" s="49" t="s">
        <v>133</v>
      </c>
      <c r="E19" s="1"/>
      <c r="F19" s="1"/>
    </row>
    <row r="20" spans="1:6" x14ac:dyDescent="0.2">
      <c r="A20" s="44" t="s">
        <v>133</v>
      </c>
      <c r="B20" s="6" t="s">
        <v>52</v>
      </c>
      <c r="C20" s="50" t="s">
        <v>133</v>
      </c>
      <c r="D20" s="37">
        <v>0</v>
      </c>
      <c r="E20" s="1"/>
      <c r="F20" s="1"/>
    </row>
    <row r="21" spans="1:6" x14ac:dyDescent="0.2">
      <c r="A21" s="44" t="s">
        <v>133</v>
      </c>
      <c r="B21" s="47" t="s">
        <v>133</v>
      </c>
      <c r="C21" s="48" t="s">
        <v>133</v>
      </c>
      <c r="D21" s="49" t="s">
        <v>133</v>
      </c>
      <c r="E21" s="1"/>
      <c r="F21" s="1"/>
    </row>
    <row r="22" spans="1:6" x14ac:dyDescent="0.2">
      <c r="A22" s="44" t="s">
        <v>133</v>
      </c>
      <c r="B22" s="6" t="s">
        <v>53</v>
      </c>
      <c r="C22" s="50" t="s">
        <v>133</v>
      </c>
      <c r="D22" s="38">
        <v>0</v>
      </c>
      <c r="E22" s="1"/>
      <c r="F22" s="1"/>
    </row>
    <row r="23" spans="1:6" x14ac:dyDescent="0.2">
      <c r="A23" s="44" t="s">
        <v>133</v>
      </c>
      <c r="B23" s="47" t="s">
        <v>133</v>
      </c>
      <c r="C23" s="48" t="s">
        <v>133</v>
      </c>
      <c r="D23" s="49" t="s">
        <v>133</v>
      </c>
      <c r="E23" s="1"/>
      <c r="F23" s="1"/>
    </row>
    <row r="24" spans="1:6" x14ac:dyDescent="0.2">
      <c r="A24" s="44" t="s">
        <v>133</v>
      </c>
      <c r="B24" s="6" t="s">
        <v>54</v>
      </c>
      <c r="C24" s="50" t="s">
        <v>133</v>
      </c>
      <c r="D24" s="39">
        <f>D6+D10+D14+D18+D20+D22</f>
        <v>67.113695081461074</v>
      </c>
      <c r="E24" s="1"/>
      <c r="F24" s="1"/>
    </row>
    <row r="25" spans="1:6" x14ac:dyDescent="0.2">
      <c r="A25" s="44" t="s">
        <v>133</v>
      </c>
      <c r="B25" s="47" t="s">
        <v>133</v>
      </c>
      <c r="C25" s="48" t="s">
        <v>133</v>
      </c>
      <c r="D25" s="49" t="s">
        <v>133</v>
      </c>
      <c r="E25" s="1"/>
      <c r="F25" s="1"/>
    </row>
    <row r="26" spans="1:6" x14ac:dyDescent="0.2">
      <c r="A26" s="44" t="s">
        <v>133</v>
      </c>
      <c r="B26" s="6" t="s">
        <v>55</v>
      </c>
      <c r="C26" s="50" t="s">
        <v>133</v>
      </c>
      <c r="D26" s="37">
        <f>(D28+D27)/2</f>
        <v>142486</v>
      </c>
      <c r="E26" s="1"/>
      <c r="F26" s="1"/>
    </row>
    <row r="27" spans="1:6" x14ac:dyDescent="0.2">
      <c r="A27" s="44" t="s">
        <v>133</v>
      </c>
      <c r="B27" s="46" t="s">
        <v>133</v>
      </c>
      <c r="C27" s="7" t="s">
        <v>56</v>
      </c>
      <c r="D27" s="36">
        <v>227313</v>
      </c>
      <c r="E27" s="1"/>
      <c r="F27" s="1"/>
    </row>
    <row r="28" spans="1:6" x14ac:dyDescent="0.2">
      <c r="A28" s="44" t="s">
        <v>133</v>
      </c>
      <c r="B28" s="46" t="s">
        <v>133</v>
      </c>
      <c r="C28" s="7" t="s">
        <v>57</v>
      </c>
      <c r="D28" s="36">
        <v>57659</v>
      </c>
      <c r="E28" s="1"/>
      <c r="F28" s="1"/>
    </row>
    <row r="29" spans="1:6" x14ac:dyDescent="0.2">
      <c r="A29" s="44" t="s">
        <v>133</v>
      </c>
      <c r="B29" s="47" t="s">
        <v>133</v>
      </c>
      <c r="C29" s="48" t="s">
        <v>133</v>
      </c>
      <c r="D29" s="49" t="s">
        <v>133</v>
      </c>
      <c r="E29" s="1"/>
      <c r="F29" s="1"/>
    </row>
    <row r="30" spans="1:6" x14ac:dyDescent="0.2">
      <c r="A30" s="44" t="s">
        <v>133</v>
      </c>
      <c r="B30" s="6" t="s">
        <v>58</v>
      </c>
      <c r="C30" s="50" t="s">
        <v>133</v>
      </c>
      <c r="D30" s="40">
        <f>D24/D26</f>
        <v>4.7101957442458259E-4</v>
      </c>
      <c r="E30" s="1"/>
      <c r="F30" s="1"/>
    </row>
    <row r="31" spans="1:6" x14ac:dyDescent="0.2">
      <c r="A31" s="44" t="s">
        <v>133</v>
      </c>
      <c r="B31" s="47" t="s">
        <v>133</v>
      </c>
      <c r="C31" s="48" t="s">
        <v>133</v>
      </c>
      <c r="D31" s="49" t="s">
        <v>133</v>
      </c>
      <c r="E31" s="1"/>
      <c r="F31" s="1"/>
    </row>
    <row r="32" spans="1:6" x14ac:dyDescent="0.2">
      <c r="A32" s="44" t="s">
        <v>133</v>
      </c>
      <c r="B32" s="3" t="s">
        <v>59</v>
      </c>
      <c r="C32" s="48" t="s">
        <v>133</v>
      </c>
      <c r="D32" s="49" t="s">
        <v>133</v>
      </c>
      <c r="E32" s="1"/>
      <c r="F32" s="1"/>
    </row>
    <row r="33" spans="1:6" x14ac:dyDescent="0.2">
      <c r="A33" s="44" t="s">
        <v>133</v>
      </c>
      <c r="B33" s="6" t="s">
        <v>60</v>
      </c>
      <c r="C33" s="50" t="s">
        <v>133</v>
      </c>
      <c r="D33" s="36">
        <v>0</v>
      </c>
      <c r="E33" s="1"/>
      <c r="F33" s="1"/>
    </row>
    <row r="34" spans="1:6" x14ac:dyDescent="0.2">
      <c r="A34" s="44" t="s">
        <v>133</v>
      </c>
      <c r="B34" s="47" t="s">
        <v>133</v>
      </c>
      <c r="C34" s="48" t="s">
        <v>133</v>
      </c>
      <c r="D34" s="49" t="s">
        <v>133</v>
      </c>
      <c r="E34" s="1"/>
      <c r="F34" s="1"/>
    </row>
    <row r="35" spans="1:6" x14ac:dyDescent="0.2">
      <c r="A35" s="44" t="s">
        <v>133</v>
      </c>
      <c r="B35" s="6" t="s">
        <v>61</v>
      </c>
      <c r="C35" s="50" t="s">
        <v>133</v>
      </c>
      <c r="D35" s="35">
        <f>SUM(D36:D44)</f>
        <v>35.19892722973227</v>
      </c>
      <c r="E35" s="1"/>
      <c r="F35" s="1"/>
    </row>
    <row r="36" spans="1:6" x14ac:dyDescent="0.2">
      <c r="A36" s="44" t="s">
        <v>133</v>
      </c>
      <c r="B36" s="46" t="s">
        <v>133</v>
      </c>
      <c r="C36" s="7" t="s">
        <v>62</v>
      </c>
      <c r="D36" s="36">
        <v>0</v>
      </c>
      <c r="E36" s="1"/>
      <c r="F36" s="1"/>
    </row>
    <row r="37" spans="1:6" x14ac:dyDescent="0.2">
      <c r="A37" s="44" t="s">
        <v>133</v>
      </c>
      <c r="B37" s="46" t="s">
        <v>133</v>
      </c>
      <c r="C37" s="7" t="s">
        <v>63</v>
      </c>
      <c r="D37" s="36">
        <v>0</v>
      </c>
      <c r="E37" s="1"/>
      <c r="F37" s="1"/>
    </row>
    <row r="38" spans="1:6" x14ac:dyDescent="0.2">
      <c r="A38" s="44" t="s">
        <v>133</v>
      </c>
      <c r="B38" s="46" t="s">
        <v>133</v>
      </c>
      <c r="C38" s="7" t="s">
        <v>64</v>
      </c>
      <c r="D38" s="36">
        <v>0</v>
      </c>
      <c r="E38" s="1"/>
      <c r="F38" s="1"/>
    </row>
    <row r="39" spans="1:6" x14ac:dyDescent="0.2">
      <c r="A39" s="44" t="s">
        <v>133</v>
      </c>
      <c r="B39" s="46" t="s">
        <v>133</v>
      </c>
      <c r="C39" s="7" t="s">
        <v>65</v>
      </c>
      <c r="D39" s="36">
        <v>0</v>
      </c>
      <c r="E39" s="1"/>
      <c r="F39" s="1"/>
    </row>
    <row r="40" spans="1:6" x14ac:dyDescent="0.2">
      <c r="A40" s="44" t="s">
        <v>133</v>
      </c>
      <c r="B40" s="46" t="s">
        <v>133</v>
      </c>
      <c r="C40" s="7" t="s">
        <v>66</v>
      </c>
      <c r="D40" s="36">
        <v>0</v>
      </c>
      <c r="E40" s="1"/>
      <c r="F40" s="1"/>
    </row>
    <row r="41" spans="1:6" x14ac:dyDescent="0.2">
      <c r="A41" s="44" t="s">
        <v>133</v>
      </c>
      <c r="B41" s="46" t="s">
        <v>133</v>
      </c>
      <c r="C41" s="7" t="s">
        <v>67</v>
      </c>
      <c r="D41" s="36">
        <v>35.19892722973227</v>
      </c>
      <c r="E41" s="1"/>
      <c r="F41" s="1"/>
    </row>
    <row r="42" spans="1:6" x14ac:dyDescent="0.2">
      <c r="A42" s="44" t="s">
        <v>133</v>
      </c>
      <c r="B42" s="46" t="s">
        <v>133</v>
      </c>
      <c r="C42" s="7" t="s">
        <v>68</v>
      </c>
      <c r="D42" s="36">
        <v>0</v>
      </c>
      <c r="E42" s="1"/>
      <c r="F42" s="1"/>
    </row>
    <row r="43" spans="1:6" x14ac:dyDescent="0.2">
      <c r="A43" s="44" t="s">
        <v>133</v>
      </c>
      <c r="B43" s="46" t="s">
        <v>133</v>
      </c>
      <c r="C43" s="7" t="s">
        <v>69</v>
      </c>
      <c r="D43" s="36">
        <v>0</v>
      </c>
      <c r="E43" s="1"/>
      <c r="F43" s="1"/>
    </row>
    <row r="44" spans="1:6" x14ac:dyDescent="0.2">
      <c r="A44" s="44" t="s">
        <v>133</v>
      </c>
      <c r="B44" s="46" t="s">
        <v>133</v>
      </c>
      <c r="C44" s="7" t="s">
        <v>70</v>
      </c>
      <c r="D44" s="36">
        <v>0</v>
      </c>
      <c r="E44" s="1"/>
      <c r="F44" s="1"/>
    </row>
    <row r="45" spans="1:6" x14ac:dyDescent="0.2">
      <c r="A45" s="44" t="s">
        <v>133</v>
      </c>
      <c r="B45" s="47" t="s">
        <v>133</v>
      </c>
      <c r="C45" s="48" t="s">
        <v>133</v>
      </c>
      <c r="D45" s="49" t="s">
        <v>133</v>
      </c>
      <c r="E45" s="1"/>
      <c r="F45" s="1"/>
    </row>
    <row r="46" spans="1:6" x14ac:dyDescent="0.2">
      <c r="A46" s="44" t="s">
        <v>133</v>
      </c>
      <c r="B46" s="6" t="s">
        <v>71</v>
      </c>
      <c r="C46" s="50" t="s">
        <v>133</v>
      </c>
      <c r="D46" s="40">
        <f>D35/D28</f>
        <v>6.1046718170159502E-4</v>
      </c>
      <c r="E46" s="1"/>
      <c r="F46" s="1"/>
    </row>
    <row r="47" spans="1:6" x14ac:dyDescent="0.2">
      <c r="A47" s="44" t="s">
        <v>133</v>
      </c>
      <c r="B47" s="47" t="s">
        <v>133</v>
      </c>
      <c r="C47" s="48" t="s">
        <v>133</v>
      </c>
      <c r="D47" s="49" t="s">
        <v>133</v>
      </c>
      <c r="E47" s="1"/>
      <c r="F47" s="2"/>
    </row>
    <row r="48" spans="1:6" x14ac:dyDescent="0.2">
      <c r="A48" s="44" t="s">
        <v>133</v>
      </c>
      <c r="B48" s="6" t="s">
        <v>72</v>
      </c>
      <c r="C48" s="50" t="s">
        <v>133</v>
      </c>
      <c r="D48" s="40">
        <v>1E-3</v>
      </c>
      <c r="E48" s="1"/>
      <c r="F48" s="1"/>
    </row>
    <row r="49" spans="1:6" x14ac:dyDescent="0.2">
      <c r="A49" s="44" t="s">
        <v>133</v>
      </c>
      <c r="B49" s="47" t="s">
        <v>133</v>
      </c>
      <c r="C49" s="48" t="s">
        <v>133</v>
      </c>
      <c r="D49" s="49" t="s">
        <v>133</v>
      </c>
      <c r="E49" s="1"/>
      <c r="F49" s="1"/>
    </row>
    <row r="50" spans="1:6" x14ac:dyDescent="0.2">
      <c r="A50" s="44" t="s">
        <v>133</v>
      </c>
      <c r="B50" s="6" t="s">
        <v>73</v>
      </c>
      <c r="C50" s="50" t="s">
        <v>133</v>
      </c>
      <c r="D50" s="41">
        <f>D48-D46</f>
        <v>3.89532818298405E-4</v>
      </c>
      <c r="E50" s="1"/>
      <c r="F50" s="1"/>
    </row>
    <row r="51" spans="1:6" x14ac:dyDescent="0.2">
      <c r="A51" s="44" t="s">
        <v>133</v>
      </c>
      <c r="B51" s="47" t="s">
        <v>133</v>
      </c>
      <c r="C51" s="48" t="s">
        <v>133</v>
      </c>
      <c r="D51" s="49" t="s">
        <v>133</v>
      </c>
      <c r="E51" s="1"/>
      <c r="F51" s="1"/>
    </row>
    <row r="52" spans="1:6" x14ac:dyDescent="0.2">
      <c r="A52" s="44" t="s">
        <v>133</v>
      </c>
      <c r="B52" s="6" t="s">
        <v>74</v>
      </c>
      <c r="C52" s="7" t="s">
        <v>75</v>
      </c>
      <c r="D52" s="36">
        <v>0</v>
      </c>
      <c r="E52" s="1"/>
      <c r="F52" s="1"/>
    </row>
    <row r="53" spans="1:6" x14ac:dyDescent="0.2">
      <c r="A53" s="44" t="s">
        <v>133</v>
      </c>
      <c r="B53" s="46" t="s">
        <v>133</v>
      </c>
      <c r="C53" s="7" t="s">
        <v>76</v>
      </c>
      <c r="D53" s="40">
        <f>(D35-D52)/D28</f>
        <v>6.1046718170159502E-4</v>
      </c>
      <c r="E53" s="1"/>
      <c r="F53" s="1"/>
    </row>
    <row r="54" spans="1:6" x14ac:dyDescent="0.2">
      <c r="A54" s="44" t="s">
        <v>133</v>
      </c>
      <c r="B54" s="47" t="s">
        <v>133</v>
      </c>
      <c r="C54" s="48" t="s">
        <v>133</v>
      </c>
      <c r="D54" s="49" t="s">
        <v>133</v>
      </c>
      <c r="E54" s="1"/>
      <c r="F54" s="1"/>
    </row>
    <row r="55" spans="1:6" x14ac:dyDescent="0.2">
      <c r="A55" s="44" t="s">
        <v>133</v>
      </c>
      <c r="B55" s="3" t="s">
        <v>77</v>
      </c>
      <c r="C55" s="48" t="s">
        <v>133</v>
      </c>
      <c r="D55" s="49" t="s">
        <v>133</v>
      </c>
      <c r="E55" s="1"/>
      <c r="F55" s="1"/>
    </row>
    <row r="56" spans="1:6" x14ac:dyDescent="0.2">
      <c r="A56" s="44" t="s">
        <v>133</v>
      </c>
      <c r="B56" s="47" t="s">
        <v>133</v>
      </c>
      <c r="C56" s="48" t="s">
        <v>133</v>
      </c>
      <c r="D56" s="49" t="s">
        <v>133</v>
      </c>
      <c r="E56" s="1"/>
      <c r="F56" s="1"/>
    </row>
    <row r="57" spans="1:6" x14ac:dyDescent="0.2">
      <c r="A57" s="44" t="s">
        <v>133</v>
      </c>
      <c r="B57" s="6" t="s">
        <v>78</v>
      </c>
      <c r="C57" s="50" t="s">
        <v>133</v>
      </c>
      <c r="D57" s="42">
        <f>D24+D35-D52</f>
        <v>102.31262231119334</v>
      </c>
      <c r="E57" s="1"/>
      <c r="F57" s="1"/>
    </row>
    <row r="58" spans="1:6" x14ac:dyDescent="0.2">
      <c r="A58" s="44" t="s">
        <v>133</v>
      </c>
      <c r="B58" s="47" t="s">
        <v>133</v>
      </c>
      <c r="C58" s="48" t="s">
        <v>133</v>
      </c>
      <c r="D58" s="49" t="s">
        <v>133</v>
      </c>
      <c r="E58" s="1"/>
      <c r="F58" s="1"/>
    </row>
    <row r="59" spans="1:6" x14ac:dyDescent="0.2">
      <c r="A59" s="44" t="s">
        <v>133</v>
      </c>
      <c r="B59" s="6" t="s">
        <v>79</v>
      </c>
      <c r="C59" s="50" t="s">
        <v>133</v>
      </c>
      <c r="D59" s="40">
        <f>D57/D26</f>
        <v>7.1805386010691111E-4</v>
      </c>
      <c r="E59" s="1"/>
      <c r="F59" s="1"/>
    </row>
    <row r="60" spans="1:6" x14ac:dyDescent="0.2">
      <c r="A60" s="44" t="s">
        <v>133</v>
      </c>
      <c r="B60" s="47" t="s">
        <v>133</v>
      </c>
      <c r="C60" s="48" t="s">
        <v>133</v>
      </c>
      <c r="D60" s="49" t="s">
        <v>133</v>
      </c>
      <c r="E60" s="1"/>
      <c r="F60" s="1"/>
    </row>
    <row r="61" spans="1:6" x14ac:dyDescent="0.2">
      <c r="A61" s="44" t="s">
        <v>133</v>
      </c>
      <c r="B61" s="3" t="s">
        <v>80</v>
      </c>
      <c r="C61" s="48" t="s">
        <v>133</v>
      </c>
      <c r="D61" s="49" t="s">
        <v>133</v>
      </c>
      <c r="E61" s="1"/>
      <c r="F61" s="1"/>
    </row>
    <row r="62" spans="1:6" x14ac:dyDescent="0.2">
      <c r="A62" s="44" t="s">
        <v>133</v>
      </c>
      <c r="B62" s="6" t="s">
        <v>81</v>
      </c>
      <c r="C62" s="50" t="s">
        <v>133</v>
      </c>
      <c r="D62" s="40">
        <v>8.0000000000000004E-4</v>
      </c>
      <c r="E62" s="1"/>
      <c r="F62" s="1"/>
    </row>
    <row r="63" spans="1:6" ht="15" thickBot="1" x14ac:dyDescent="0.25">
      <c r="A63" s="44" t="s">
        <v>133</v>
      </c>
      <c r="B63" s="8" t="s">
        <v>82</v>
      </c>
      <c r="C63" s="51" t="s">
        <v>133</v>
      </c>
      <c r="D63" s="43">
        <f>D62+D30</f>
        <v>1.2710195744245825E-3</v>
      </c>
      <c r="E63" s="1"/>
      <c r="F63" s="1"/>
    </row>
  </sheetData>
  <conditionalFormatting sqref="D50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Z63"/>
  <sheetViews>
    <sheetView rightToLeft="1" tabSelected="1" workbookViewId="0">
      <selection activeCell="B1" sqref="B1"/>
    </sheetView>
  </sheetViews>
  <sheetFormatPr defaultColWidth="0" defaultRowHeight="14.25" zeroHeight="1" x14ac:dyDescent="0.2"/>
  <cols>
    <col min="1" max="1" width="2.375" customWidth="1"/>
    <col min="2" max="2" width="103" bestFit="1" customWidth="1"/>
    <col min="3" max="3" width="109.375" bestFit="1" customWidth="1"/>
    <col min="4" max="4" width="12.625" customWidth="1"/>
    <col min="5" max="5" width="9.875" hidden="1" customWidth="1"/>
    <col min="6" max="6" width="17.25" hidden="1" customWidth="1"/>
    <col min="7" max="8" width="9.75" hidden="1" customWidth="1"/>
    <col min="9" max="52" width="0" hidden="1" customWidth="1"/>
    <col min="53" max="16384" width="9" hidden="1"/>
  </cols>
  <sheetData>
    <row r="1" spans="1:6" ht="15" x14ac:dyDescent="0.25">
      <c r="A1" s="1"/>
      <c r="B1" s="23" t="s">
        <v>119</v>
      </c>
      <c r="D1" s="1"/>
      <c r="E1" s="1"/>
      <c r="F1" s="1"/>
    </row>
    <row r="2" spans="1:6" x14ac:dyDescent="0.2">
      <c r="A2" s="1"/>
      <c r="B2" s="24" t="s">
        <v>120</v>
      </c>
      <c r="D2" s="27">
        <v>45291</v>
      </c>
      <c r="E2" s="1"/>
      <c r="F2" s="1"/>
    </row>
    <row r="3" spans="1:6" ht="15" x14ac:dyDescent="0.25">
      <c r="A3" s="1"/>
      <c r="B3" s="76" t="s">
        <v>129</v>
      </c>
      <c r="C3" s="76"/>
      <c r="D3" s="1"/>
      <c r="E3" s="1"/>
      <c r="F3" s="1"/>
    </row>
    <row r="4" spans="1:6" x14ac:dyDescent="0.2">
      <c r="A4" s="1"/>
      <c r="B4" s="3"/>
      <c r="C4" s="4"/>
      <c r="D4" s="28" t="s">
        <v>41</v>
      </c>
      <c r="E4" s="1"/>
      <c r="F4" s="1"/>
    </row>
    <row r="5" spans="1:6" x14ac:dyDescent="0.2">
      <c r="A5" s="1"/>
      <c r="B5" s="33" t="s">
        <v>40</v>
      </c>
      <c r="C5" s="34"/>
      <c r="D5" s="29"/>
      <c r="E5" s="1"/>
      <c r="F5" s="1"/>
    </row>
    <row r="6" spans="1:6" x14ac:dyDescent="0.2">
      <c r="A6" s="44" t="s">
        <v>133</v>
      </c>
      <c r="B6" s="5" t="s">
        <v>42</v>
      </c>
      <c r="C6" s="45" t="s">
        <v>134</v>
      </c>
      <c r="D6" s="35" t="s">
        <v>140</v>
      </c>
      <c r="E6" s="1"/>
      <c r="F6" s="1"/>
    </row>
    <row r="7" spans="1:6" x14ac:dyDescent="0.2">
      <c r="A7" s="44" t="s">
        <v>133</v>
      </c>
      <c r="B7" s="46" t="s">
        <v>133</v>
      </c>
      <c r="C7" s="7" t="s">
        <v>43</v>
      </c>
      <c r="D7" s="36">
        <f>'7936'!D7+'7934'!D7+'7933'!D7+'7932'!D7+'7931'!D7+'7935'!D7+'7937'!D7+'13563'!D7</f>
        <v>0</v>
      </c>
      <c r="E7" s="1"/>
      <c r="F7" s="1"/>
    </row>
    <row r="8" spans="1:6" x14ac:dyDescent="0.2">
      <c r="A8" s="44" t="s">
        <v>133</v>
      </c>
      <c r="B8" s="46" t="s">
        <v>133</v>
      </c>
      <c r="C8" s="7" t="s">
        <v>44</v>
      </c>
      <c r="D8" s="36">
        <f>'7936'!D8+'7934'!D8+'7933'!D8+'7932'!D8+'7931'!D8+'7935'!D8+'7937'!D8+'13563'!D8</f>
        <v>254.19637730427922</v>
      </c>
      <c r="E8" s="1"/>
      <c r="F8" s="1"/>
    </row>
    <row r="9" spans="1:6" x14ac:dyDescent="0.2">
      <c r="A9" s="44" t="s">
        <v>133</v>
      </c>
      <c r="B9" s="47" t="s">
        <v>133</v>
      </c>
      <c r="C9" s="48" t="s">
        <v>133</v>
      </c>
      <c r="D9" s="49" t="s">
        <v>133</v>
      </c>
      <c r="E9" s="1"/>
      <c r="F9" s="1"/>
    </row>
    <row r="10" spans="1:6" x14ac:dyDescent="0.2">
      <c r="A10" s="44" t="s">
        <v>133</v>
      </c>
      <c r="B10" s="6" t="s">
        <v>45</v>
      </c>
      <c r="C10" s="50" t="s">
        <v>133</v>
      </c>
      <c r="D10" s="35">
        <f>SUM(D11:D12)</f>
        <v>10.15815218136224</v>
      </c>
      <c r="E10" s="1"/>
      <c r="F10" s="1"/>
    </row>
    <row r="11" spans="1:6" x14ac:dyDescent="0.2">
      <c r="A11" s="44" t="s">
        <v>133</v>
      </c>
      <c r="B11" s="46" t="s">
        <v>133</v>
      </c>
      <c r="C11" s="7" t="s">
        <v>46</v>
      </c>
      <c r="D11" s="36">
        <f>'7936'!D11+'7934'!D11+'7933'!D11+'7932'!D11+'7931'!D11+'7935'!D11+'7937'!D11+'13563'!D11</f>
        <v>0</v>
      </c>
      <c r="E11" s="1"/>
      <c r="F11" s="1"/>
    </row>
    <row r="12" spans="1:6" x14ac:dyDescent="0.2">
      <c r="A12" s="44" t="s">
        <v>133</v>
      </c>
      <c r="B12" s="46" t="s">
        <v>133</v>
      </c>
      <c r="C12" s="7" t="s">
        <v>47</v>
      </c>
      <c r="D12" s="36">
        <f>'7936'!D12+'7934'!D12+'7933'!D12+'7932'!D12+'7931'!D12+'7935'!D12+'7937'!D12+'13563'!D12</f>
        <v>10.15815218136224</v>
      </c>
      <c r="E12" s="1"/>
      <c r="F12" s="1"/>
    </row>
    <row r="13" spans="1:6" x14ac:dyDescent="0.2">
      <c r="A13" s="44" t="s">
        <v>133</v>
      </c>
      <c r="B13" s="47" t="s">
        <v>133</v>
      </c>
      <c r="C13" s="48" t="s">
        <v>133</v>
      </c>
      <c r="D13" s="49" t="s">
        <v>133</v>
      </c>
      <c r="E13" s="1"/>
      <c r="F13" s="1"/>
    </row>
    <row r="14" spans="1:6" x14ac:dyDescent="0.2">
      <c r="A14" s="44" t="s">
        <v>133</v>
      </c>
      <c r="B14" s="6" t="s">
        <v>48</v>
      </c>
      <c r="C14" s="50" t="s">
        <v>133</v>
      </c>
      <c r="D14" s="35">
        <f>SUM(D15:D16)</f>
        <v>54.541840469188131</v>
      </c>
      <c r="E14" s="1"/>
      <c r="F14" s="1"/>
    </row>
    <row r="15" spans="1:6" x14ac:dyDescent="0.2">
      <c r="A15" s="44" t="s">
        <v>133</v>
      </c>
      <c r="B15" s="46" t="s">
        <v>133</v>
      </c>
      <c r="C15" s="7" t="s">
        <v>49</v>
      </c>
      <c r="D15" s="36">
        <f>'7936'!D15+'7934'!D15+'7933'!D15+'7932'!D15+'7931'!D15+'7935'!D15+'7937'!D15+'13563'!D15</f>
        <v>21.448930173773661</v>
      </c>
      <c r="E15" s="1"/>
      <c r="F15" s="1"/>
    </row>
    <row r="16" spans="1:6" x14ac:dyDescent="0.2">
      <c r="A16" s="44" t="s">
        <v>133</v>
      </c>
      <c r="B16" s="46" t="s">
        <v>133</v>
      </c>
      <c r="C16" s="7" t="s">
        <v>50</v>
      </c>
      <c r="D16" s="36">
        <f>'7936'!D16+'7934'!D16+'7933'!D16+'7932'!D16+'7931'!D16+'7935'!D16+'7937'!D16+'13563'!D16</f>
        <v>33.09291029541447</v>
      </c>
      <c r="E16" s="1"/>
      <c r="F16" s="1"/>
    </row>
    <row r="17" spans="1:6" x14ac:dyDescent="0.2">
      <c r="A17" s="44" t="s">
        <v>133</v>
      </c>
      <c r="B17" s="47" t="s">
        <v>133</v>
      </c>
      <c r="C17" s="48" t="s">
        <v>133</v>
      </c>
      <c r="D17" s="49" t="s">
        <v>133</v>
      </c>
      <c r="E17" s="1"/>
      <c r="F17" s="1"/>
    </row>
    <row r="18" spans="1:6" x14ac:dyDescent="0.2">
      <c r="A18" s="44" t="s">
        <v>133</v>
      </c>
      <c r="B18" s="6" t="s">
        <v>51</v>
      </c>
      <c r="C18" s="50" t="s">
        <v>133</v>
      </c>
      <c r="D18" s="37">
        <f>'7936'!D18+'7934'!D18+'7933'!D18+'7932'!D18+'7931'!D18+'7935'!D18+'7937'!D18+'13563'!D18</f>
        <v>482.18230296493647</v>
      </c>
      <c r="E18" s="1"/>
      <c r="F18" s="1"/>
    </row>
    <row r="19" spans="1:6" x14ac:dyDescent="0.2">
      <c r="A19" s="44" t="s">
        <v>133</v>
      </c>
      <c r="B19" s="47" t="s">
        <v>133</v>
      </c>
      <c r="C19" s="48" t="s">
        <v>133</v>
      </c>
      <c r="D19" s="52" t="s">
        <v>133</v>
      </c>
      <c r="E19" s="1"/>
      <c r="F19" s="1"/>
    </row>
    <row r="20" spans="1:6" x14ac:dyDescent="0.2">
      <c r="A20" s="44" t="s">
        <v>133</v>
      </c>
      <c r="B20" s="6" t="s">
        <v>52</v>
      </c>
      <c r="C20" s="50" t="s">
        <v>133</v>
      </c>
      <c r="D20" s="37">
        <f>'7936'!D20+'7934'!D20+'7933'!D20+'7932'!D20+'7931'!D20+'7935'!D20+'7937'!D20+'13563'!D20</f>
        <v>1.6591451729184596</v>
      </c>
      <c r="E20" s="1"/>
      <c r="F20" s="1"/>
    </row>
    <row r="21" spans="1:6" x14ac:dyDescent="0.2">
      <c r="A21" s="44" t="s">
        <v>133</v>
      </c>
      <c r="B21" s="47" t="s">
        <v>133</v>
      </c>
      <c r="C21" s="48" t="s">
        <v>133</v>
      </c>
      <c r="D21" s="52" t="s">
        <v>133</v>
      </c>
      <c r="E21" s="1"/>
      <c r="F21" s="1"/>
    </row>
    <row r="22" spans="1:6" x14ac:dyDescent="0.2">
      <c r="A22" s="44" t="s">
        <v>133</v>
      </c>
      <c r="B22" s="6" t="s">
        <v>53</v>
      </c>
      <c r="C22" s="50" t="s">
        <v>133</v>
      </c>
      <c r="D22" s="37">
        <f>'7936'!D22+'7934'!D22+'7933'!D22+'7932'!D22+'7931'!D22+'7935'!D22+'7937'!D22+'13563'!D22</f>
        <v>0</v>
      </c>
      <c r="E22" s="1"/>
      <c r="F22" s="1"/>
    </row>
    <row r="23" spans="1:6" x14ac:dyDescent="0.2">
      <c r="A23" s="44" t="s">
        <v>133</v>
      </c>
      <c r="B23" s="47" t="s">
        <v>133</v>
      </c>
      <c r="C23" s="48" t="s">
        <v>133</v>
      </c>
      <c r="D23" s="49" t="s">
        <v>133</v>
      </c>
      <c r="E23" s="1"/>
      <c r="F23" s="1"/>
    </row>
    <row r="24" spans="1:6" x14ac:dyDescent="0.2">
      <c r="A24" s="44" t="s">
        <v>133</v>
      </c>
      <c r="B24" s="6" t="s">
        <v>54</v>
      </c>
      <c r="C24" s="50" t="s">
        <v>133</v>
      </c>
      <c r="D24" s="39">
        <f>D6+D10+D14+D18+D20+D22</f>
        <v>802.54144078840523</v>
      </c>
      <c r="E24" s="1"/>
      <c r="F24" s="1"/>
    </row>
    <row r="25" spans="1:6" x14ac:dyDescent="0.2">
      <c r="A25" s="44" t="s">
        <v>133</v>
      </c>
      <c r="B25" s="47" t="s">
        <v>133</v>
      </c>
      <c r="C25" s="48" t="s">
        <v>133</v>
      </c>
      <c r="D25" s="49" t="s">
        <v>133</v>
      </c>
      <c r="E25" s="1"/>
      <c r="F25" s="1"/>
    </row>
    <row r="26" spans="1:6" x14ac:dyDescent="0.2">
      <c r="A26" s="44" t="s">
        <v>133</v>
      </c>
      <c r="B26" s="6" t="s">
        <v>55</v>
      </c>
      <c r="C26" s="50" t="s">
        <v>133</v>
      </c>
      <c r="D26" s="37">
        <f>(D28+D27)/2</f>
        <v>949762</v>
      </c>
      <c r="E26" s="1"/>
      <c r="F26" s="1"/>
    </row>
    <row r="27" spans="1:6" x14ac:dyDescent="0.2">
      <c r="A27" s="44" t="s">
        <v>133</v>
      </c>
      <c r="B27" s="46" t="s">
        <v>133</v>
      </c>
      <c r="C27" s="7" t="s">
        <v>56</v>
      </c>
      <c r="D27" s="36">
        <f>'7936'!D27+'7934'!D27+'7933'!D27+'7932'!D27+'7931'!D27+'7935'!D27+'7937'!D27+'13563'!D27</f>
        <v>1120931</v>
      </c>
      <c r="E27" s="1"/>
      <c r="F27" s="1"/>
    </row>
    <row r="28" spans="1:6" x14ac:dyDescent="0.2">
      <c r="A28" s="44" t="s">
        <v>133</v>
      </c>
      <c r="B28" s="46" t="s">
        <v>133</v>
      </c>
      <c r="C28" s="7" t="s">
        <v>57</v>
      </c>
      <c r="D28" s="36">
        <f>'7936'!D28+'7934'!D28+'7933'!D28+'7932'!D28+'7931'!D28+'7935'!D28+'7937'!D28+'13563'!D28</f>
        <v>778593</v>
      </c>
      <c r="E28" s="1"/>
      <c r="F28" s="1"/>
    </row>
    <row r="29" spans="1:6" x14ac:dyDescent="0.2">
      <c r="A29" s="44" t="s">
        <v>133</v>
      </c>
      <c r="B29" s="47" t="s">
        <v>133</v>
      </c>
      <c r="C29" s="48" t="s">
        <v>133</v>
      </c>
      <c r="D29" s="49" t="s">
        <v>133</v>
      </c>
      <c r="E29" s="1"/>
      <c r="F29" s="1"/>
    </row>
    <row r="30" spans="1:6" x14ac:dyDescent="0.2">
      <c r="A30" s="44" t="s">
        <v>133</v>
      </c>
      <c r="B30" s="6" t="s">
        <v>58</v>
      </c>
      <c r="C30" s="50" t="s">
        <v>133</v>
      </c>
      <c r="D30" s="40">
        <f>D24/D26</f>
        <v>8.44992156759699E-4</v>
      </c>
      <c r="E30" s="1"/>
      <c r="F30" s="1"/>
    </row>
    <row r="31" spans="1:6" x14ac:dyDescent="0.2">
      <c r="A31" s="44" t="s">
        <v>133</v>
      </c>
      <c r="B31" s="47" t="s">
        <v>133</v>
      </c>
      <c r="C31" s="48" t="s">
        <v>133</v>
      </c>
      <c r="D31" s="49" t="s">
        <v>133</v>
      </c>
      <c r="E31" s="1"/>
      <c r="F31" s="1"/>
    </row>
    <row r="32" spans="1:6" x14ac:dyDescent="0.2">
      <c r="A32" s="44" t="s">
        <v>133</v>
      </c>
      <c r="B32" s="3" t="s">
        <v>59</v>
      </c>
      <c r="C32" s="48" t="s">
        <v>133</v>
      </c>
      <c r="D32" s="49" t="s">
        <v>133</v>
      </c>
      <c r="E32" s="1"/>
      <c r="F32" s="1"/>
    </row>
    <row r="33" spans="1:6" x14ac:dyDescent="0.2">
      <c r="A33" s="44" t="s">
        <v>133</v>
      </c>
      <c r="B33" s="6" t="s">
        <v>60</v>
      </c>
      <c r="C33" s="50" t="s">
        <v>133</v>
      </c>
      <c r="D33" s="36">
        <f>'7936'!D33+'7934'!D33+'7933'!D33+'7932'!D33+'7931'!D33+'7935'!D33+'7937'!D33+'13563'!D33</f>
        <v>175.54570581602385</v>
      </c>
      <c r="E33" s="1"/>
      <c r="F33" s="1"/>
    </row>
    <row r="34" spans="1:6" x14ac:dyDescent="0.2">
      <c r="A34" s="44" t="s">
        <v>133</v>
      </c>
      <c r="B34" s="47" t="s">
        <v>133</v>
      </c>
      <c r="C34" s="48" t="s">
        <v>133</v>
      </c>
      <c r="D34" s="49" t="s">
        <v>133</v>
      </c>
      <c r="E34" s="1"/>
      <c r="F34" s="1"/>
    </row>
    <row r="35" spans="1:6" x14ac:dyDescent="0.2">
      <c r="A35" s="44" t="s">
        <v>133</v>
      </c>
      <c r="B35" s="6" t="s">
        <v>61</v>
      </c>
      <c r="C35" s="50" t="s">
        <v>133</v>
      </c>
      <c r="D35" s="35">
        <f>SUM(D36:D44)</f>
        <v>915.27051717479856</v>
      </c>
      <c r="E35" s="1"/>
      <c r="F35" s="1"/>
    </row>
    <row r="36" spans="1:6" x14ac:dyDescent="0.2">
      <c r="A36" s="44" t="s">
        <v>133</v>
      </c>
      <c r="B36" s="46" t="s">
        <v>133</v>
      </c>
      <c r="C36" s="7" t="s">
        <v>62</v>
      </c>
      <c r="D36" s="36">
        <f>'7936'!D36+'7934'!D36+'7933'!D36+'7932'!D36+'7931'!D36+'7935'!D36+'7937'!D36+'13563'!D36</f>
        <v>57.291581464619078</v>
      </c>
      <c r="E36" s="1"/>
      <c r="F36" s="1"/>
    </row>
    <row r="37" spans="1:6" x14ac:dyDescent="0.2">
      <c r="A37" s="44" t="s">
        <v>133</v>
      </c>
      <c r="B37" s="46" t="s">
        <v>133</v>
      </c>
      <c r="C37" s="7" t="s">
        <v>63</v>
      </c>
      <c r="D37" s="36">
        <f>'7936'!D37+'7934'!D37+'7933'!D37+'7932'!D37+'7931'!D37+'7935'!D37+'7937'!D37+'13563'!D37</f>
        <v>570.03581455336382</v>
      </c>
      <c r="E37" s="1"/>
      <c r="F37" s="1"/>
    </row>
    <row r="38" spans="1:6" x14ac:dyDescent="0.2">
      <c r="A38" s="44" t="s">
        <v>133</v>
      </c>
      <c r="B38" s="46" t="s">
        <v>133</v>
      </c>
      <c r="C38" s="7" t="s">
        <v>64</v>
      </c>
      <c r="D38" s="36">
        <f>'7936'!D38+'7934'!D38+'7933'!D38+'7932'!D38+'7931'!D38+'7935'!D38+'7937'!D38+'13563'!D38</f>
        <v>0</v>
      </c>
      <c r="E38" s="1"/>
      <c r="F38" s="1"/>
    </row>
    <row r="39" spans="1:6" x14ac:dyDescent="0.2">
      <c r="A39" s="44" t="s">
        <v>133</v>
      </c>
      <c r="B39" s="46" t="s">
        <v>133</v>
      </c>
      <c r="C39" s="7" t="s">
        <v>65</v>
      </c>
      <c r="D39" s="36">
        <f>'7936'!D39+'7934'!D39+'7933'!D39+'7932'!D39+'7931'!D39+'7935'!D39+'7937'!D39+'13563'!D39</f>
        <v>0</v>
      </c>
      <c r="E39" s="1"/>
      <c r="F39" s="1"/>
    </row>
    <row r="40" spans="1:6" x14ac:dyDescent="0.2">
      <c r="A40" s="44" t="s">
        <v>133</v>
      </c>
      <c r="B40" s="46" t="s">
        <v>133</v>
      </c>
      <c r="C40" s="7" t="s">
        <v>66</v>
      </c>
      <c r="D40" s="36">
        <f>'7936'!D40+'7934'!D40+'7933'!D40+'7932'!D40+'7931'!D40+'7935'!D40+'7937'!D40+'13563'!D40</f>
        <v>8.772219999999999</v>
      </c>
      <c r="E40" s="1"/>
      <c r="F40" s="1"/>
    </row>
    <row r="41" spans="1:6" x14ac:dyDescent="0.2">
      <c r="A41" s="44" t="s">
        <v>133</v>
      </c>
      <c r="B41" s="46" t="s">
        <v>133</v>
      </c>
      <c r="C41" s="7" t="s">
        <v>67</v>
      </c>
      <c r="D41" s="36">
        <f>'7936'!D41+'7934'!D41+'7933'!D41+'7932'!D41+'7931'!D41+'7935'!D41+'7937'!D41+'13563'!D41</f>
        <v>221.90485714247268</v>
      </c>
      <c r="E41" s="1"/>
      <c r="F41" s="1"/>
    </row>
    <row r="42" spans="1:6" x14ac:dyDescent="0.2">
      <c r="A42" s="44" t="s">
        <v>133</v>
      </c>
      <c r="B42" s="46" t="s">
        <v>133</v>
      </c>
      <c r="C42" s="7" t="s">
        <v>68</v>
      </c>
      <c r="D42" s="36">
        <f>'7936'!D42+'7934'!D42+'7933'!D42+'7932'!D42+'7931'!D42+'7935'!D42+'7937'!D42+'13563'!D42</f>
        <v>0</v>
      </c>
      <c r="E42" s="1"/>
      <c r="F42" s="1"/>
    </row>
    <row r="43" spans="1:6" x14ac:dyDescent="0.2">
      <c r="A43" s="44" t="s">
        <v>133</v>
      </c>
      <c r="B43" s="46" t="s">
        <v>133</v>
      </c>
      <c r="C43" s="7" t="s">
        <v>69</v>
      </c>
      <c r="D43" s="36">
        <f>'7936'!D43+'7934'!D43+'7933'!D43+'7932'!D43+'7931'!D43+'7935'!D43+'7937'!D43+'13563'!D43</f>
        <v>40.648801162389262</v>
      </c>
      <c r="E43" s="1"/>
      <c r="F43" s="1"/>
    </row>
    <row r="44" spans="1:6" x14ac:dyDescent="0.2">
      <c r="A44" s="44" t="s">
        <v>133</v>
      </c>
      <c r="B44" s="46" t="s">
        <v>133</v>
      </c>
      <c r="C44" s="7" t="s">
        <v>70</v>
      </c>
      <c r="D44" s="36">
        <f>'7936'!D44+'7934'!D44+'7933'!D44+'7932'!D44+'7931'!D44+'7935'!D44+'7937'!D44+'13563'!D44</f>
        <v>16.617242851953769</v>
      </c>
      <c r="E44" s="1"/>
      <c r="F44" s="1"/>
    </row>
    <row r="45" spans="1:6" x14ac:dyDescent="0.2">
      <c r="A45" s="44" t="s">
        <v>133</v>
      </c>
      <c r="B45" s="47" t="s">
        <v>133</v>
      </c>
      <c r="C45" s="48" t="s">
        <v>133</v>
      </c>
      <c r="D45" s="49" t="s">
        <v>133</v>
      </c>
      <c r="E45" s="1"/>
      <c r="F45" s="1"/>
    </row>
    <row r="46" spans="1:6" x14ac:dyDescent="0.2">
      <c r="A46" s="44" t="s">
        <v>133</v>
      </c>
      <c r="B46" s="6" t="s">
        <v>71</v>
      </c>
      <c r="C46" s="50" t="s">
        <v>133</v>
      </c>
      <c r="D46" s="40">
        <f>D35/D28</f>
        <v>1.1755442409253597E-3</v>
      </c>
      <c r="E46" s="1"/>
      <c r="F46" s="1"/>
    </row>
    <row r="47" spans="1:6" x14ac:dyDescent="0.2">
      <c r="A47" s="44" t="s">
        <v>133</v>
      </c>
      <c r="B47" s="47" t="s">
        <v>133</v>
      </c>
      <c r="C47" s="48" t="s">
        <v>133</v>
      </c>
      <c r="D47" s="49" t="s">
        <v>133</v>
      </c>
      <c r="E47" s="1"/>
      <c r="F47" s="2"/>
    </row>
    <row r="48" spans="1:6" x14ac:dyDescent="0.2">
      <c r="A48" s="44" t="s">
        <v>133</v>
      </c>
      <c r="B48" s="6" t="s">
        <v>72</v>
      </c>
      <c r="C48" s="50" t="s">
        <v>133</v>
      </c>
      <c r="D48" s="40">
        <v>1.8169436913947779E-3</v>
      </c>
      <c r="E48" s="1"/>
      <c r="F48" s="1"/>
    </row>
    <row r="49" spans="1:6" x14ac:dyDescent="0.2">
      <c r="A49" s="44" t="s">
        <v>133</v>
      </c>
      <c r="B49" s="47" t="s">
        <v>133</v>
      </c>
      <c r="C49" s="48" t="s">
        <v>133</v>
      </c>
      <c r="D49" s="49" t="s">
        <v>133</v>
      </c>
      <c r="E49" s="1"/>
      <c r="F49" s="1"/>
    </row>
    <row r="50" spans="1:6" x14ac:dyDescent="0.2">
      <c r="A50" s="44" t="s">
        <v>133</v>
      </c>
      <c r="B50" s="6" t="s">
        <v>73</v>
      </c>
      <c r="C50" s="50" t="s">
        <v>133</v>
      </c>
      <c r="D50" s="41">
        <f>D48-D46</f>
        <v>6.4139945046941824E-4</v>
      </c>
      <c r="E50" s="1"/>
      <c r="F50" s="1"/>
    </row>
    <row r="51" spans="1:6" x14ac:dyDescent="0.2">
      <c r="A51" s="44" t="s">
        <v>133</v>
      </c>
      <c r="B51" s="47" t="s">
        <v>133</v>
      </c>
      <c r="C51" s="48" t="s">
        <v>133</v>
      </c>
      <c r="D51" s="49" t="s">
        <v>133</v>
      </c>
      <c r="E51" s="1"/>
      <c r="F51" s="1"/>
    </row>
    <row r="52" spans="1:6" x14ac:dyDescent="0.2">
      <c r="A52" s="44" t="s">
        <v>133</v>
      </c>
      <c r="B52" s="6" t="s">
        <v>74</v>
      </c>
      <c r="C52" s="7" t="s">
        <v>75</v>
      </c>
      <c r="D52" s="36">
        <v>0</v>
      </c>
      <c r="E52" s="1"/>
      <c r="F52" s="1"/>
    </row>
    <row r="53" spans="1:6" x14ac:dyDescent="0.2">
      <c r="A53" s="44" t="s">
        <v>133</v>
      </c>
      <c r="B53" s="46" t="s">
        <v>133</v>
      </c>
      <c r="C53" s="7" t="s">
        <v>76</v>
      </c>
      <c r="D53" s="40">
        <f>(D35-D52)/D28</f>
        <v>1.1755442409253597E-3</v>
      </c>
      <c r="E53" s="1"/>
      <c r="F53" s="1"/>
    </row>
    <row r="54" spans="1:6" x14ac:dyDescent="0.2">
      <c r="A54" s="44" t="s">
        <v>133</v>
      </c>
      <c r="B54" s="47" t="s">
        <v>133</v>
      </c>
      <c r="C54" s="48" t="s">
        <v>133</v>
      </c>
      <c r="D54" s="49" t="s">
        <v>133</v>
      </c>
      <c r="E54" s="1"/>
      <c r="F54" s="1"/>
    </row>
    <row r="55" spans="1:6" x14ac:dyDescent="0.2">
      <c r="A55" s="44" t="s">
        <v>133</v>
      </c>
      <c r="B55" s="3" t="s">
        <v>77</v>
      </c>
      <c r="C55" s="48" t="s">
        <v>133</v>
      </c>
      <c r="D55" s="49" t="s">
        <v>133</v>
      </c>
      <c r="E55" s="1"/>
      <c r="F55" s="1"/>
    </row>
    <row r="56" spans="1:6" x14ac:dyDescent="0.2">
      <c r="A56" s="44" t="s">
        <v>133</v>
      </c>
      <c r="B56" s="47" t="s">
        <v>133</v>
      </c>
      <c r="C56" s="48" t="s">
        <v>133</v>
      </c>
      <c r="D56" s="49" t="s">
        <v>133</v>
      </c>
      <c r="E56" s="1"/>
      <c r="F56" s="1"/>
    </row>
    <row r="57" spans="1:6" x14ac:dyDescent="0.2">
      <c r="A57" s="44" t="s">
        <v>133</v>
      </c>
      <c r="B57" s="6" t="s">
        <v>78</v>
      </c>
      <c r="C57" s="50" t="s">
        <v>133</v>
      </c>
      <c r="D57" s="42">
        <f>D24+D35-D52</f>
        <v>1717.8119579632039</v>
      </c>
      <c r="E57" s="1"/>
      <c r="F57" s="1"/>
    </row>
    <row r="58" spans="1:6" x14ac:dyDescent="0.2">
      <c r="A58" s="44" t="s">
        <v>133</v>
      </c>
      <c r="B58" s="47" t="s">
        <v>133</v>
      </c>
      <c r="C58" s="48" t="s">
        <v>133</v>
      </c>
      <c r="D58" s="49" t="s">
        <v>133</v>
      </c>
      <c r="E58" s="1"/>
      <c r="F58" s="1"/>
    </row>
    <row r="59" spans="1:6" x14ac:dyDescent="0.2">
      <c r="A59" s="44" t="s">
        <v>133</v>
      </c>
      <c r="B59" s="6" t="s">
        <v>79</v>
      </c>
      <c r="C59" s="50" t="s">
        <v>133</v>
      </c>
      <c r="D59" s="40">
        <f>D57/D26</f>
        <v>1.8086762346389978E-3</v>
      </c>
      <c r="E59" s="1"/>
      <c r="F59" s="1"/>
    </row>
    <row r="60" spans="1:6" x14ac:dyDescent="0.2">
      <c r="A60" s="44" t="s">
        <v>133</v>
      </c>
      <c r="B60" s="47" t="s">
        <v>133</v>
      </c>
      <c r="C60" s="48" t="s">
        <v>133</v>
      </c>
      <c r="D60" s="49" t="s">
        <v>133</v>
      </c>
      <c r="E60" s="1"/>
      <c r="F60" s="1"/>
    </row>
    <row r="61" spans="1:6" x14ac:dyDescent="0.2">
      <c r="A61" s="44" t="s">
        <v>133</v>
      </c>
      <c r="B61" s="3" t="s">
        <v>80</v>
      </c>
      <c r="C61" s="48" t="s">
        <v>133</v>
      </c>
      <c r="D61" s="49" t="s">
        <v>133</v>
      </c>
      <c r="E61" s="1"/>
      <c r="F61" s="1"/>
    </row>
    <row r="62" spans="1:6" x14ac:dyDescent="0.2">
      <c r="A62" s="44" t="s">
        <v>133</v>
      </c>
      <c r="B62" s="6" t="s">
        <v>81</v>
      </c>
      <c r="C62" s="50" t="s">
        <v>133</v>
      </c>
      <c r="D62" s="40">
        <v>1.6901342462483247E-3</v>
      </c>
      <c r="E62" s="1"/>
      <c r="F62" s="1"/>
    </row>
    <row r="63" spans="1:6" ht="15" thickBot="1" x14ac:dyDescent="0.25">
      <c r="A63" s="44" t="s">
        <v>133</v>
      </c>
      <c r="B63" s="8" t="s">
        <v>82</v>
      </c>
      <c r="C63" s="51" t="s">
        <v>133</v>
      </c>
      <c r="D63" s="43">
        <f>D62+D30</f>
        <v>2.5351264030080236E-3</v>
      </c>
      <c r="E63" s="1"/>
      <c r="F63" s="1"/>
    </row>
  </sheetData>
  <mergeCells count="1">
    <mergeCell ref="B3:C3"/>
  </mergeCells>
  <conditionalFormatting sqref="D50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Z72"/>
  <sheetViews>
    <sheetView rightToLeft="1" workbookViewId="0"/>
  </sheetViews>
  <sheetFormatPr defaultColWidth="0" defaultRowHeight="14.25" zeroHeight="1" x14ac:dyDescent="0.2"/>
  <cols>
    <col min="1" max="1" width="8.5" customWidth="1"/>
    <col min="2" max="2" width="77.375" bestFit="1" customWidth="1"/>
    <col min="3" max="3" width="8.625" bestFit="1" customWidth="1"/>
    <col min="4" max="4" width="8.875" bestFit="1" customWidth="1"/>
    <col min="5" max="5" width="9" hidden="1" customWidth="1"/>
    <col min="6" max="6" width="12.625" hidden="1" customWidth="1"/>
    <col min="7" max="52" width="0" hidden="1" customWidth="1"/>
    <col min="53" max="16384" width="9" hidden="1"/>
  </cols>
  <sheetData>
    <row r="1" spans="1:4" ht="15" x14ac:dyDescent="0.25">
      <c r="B1" s="23" t="s">
        <v>119</v>
      </c>
      <c r="C1" s="23"/>
    </row>
    <row r="2" spans="1:4" x14ac:dyDescent="0.2">
      <c r="B2" s="30" t="s">
        <v>130</v>
      </c>
      <c r="C2" s="31"/>
      <c r="D2" s="27">
        <v>45291</v>
      </c>
    </row>
    <row r="3" spans="1:4" ht="15.75" thickBot="1" x14ac:dyDescent="0.3">
      <c r="B3" s="32" t="s">
        <v>129</v>
      </c>
    </row>
    <row r="4" spans="1:4" ht="15" x14ac:dyDescent="0.25">
      <c r="B4" s="10"/>
      <c r="C4" s="11"/>
      <c r="D4" s="28" t="s">
        <v>41</v>
      </c>
    </row>
    <row r="5" spans="1:4" ht="15" x14ac:dyDescent="0.25">
      <c r="B5" s="53" t="s">
        <v>83</v>
      </c>
      <c r="C5" s="54"/>
      <c r="D5" s="12"/>
    </row>
    <row r="6" spans="1:4" ht="15" x14ac:dyDescent="0.25">
      <c r="A6" s="60" t="s">
        <v>133</v>
      </c>
      <c r="B6" s="53" t="s">
        <v>5</v>
      </c>
      <c r="C6" s="61" t="s">
        <v>134</v>
      </c>
      <c r="D6" s="62" t="s">
        <v>141</v>
      </c>
    </row>
    <row r="7" spans="1:4" x14ac:dyDescent="0.2">
      <c r="A7" s="60" t="s">
        <v>133</v>
      </c>
      <c r="B7" s="13">
        <v>1</v>
      </c>
      <c r="C7" s="14" t="s">
        <v>21</v>
      </c>
      <c r="D7" s="55">
        <v>0</v>
      </c>
    </row>
    <row r="8" spans="1:4" x14ac:dyDescent="0.2">
      <c r="A8" s="60" t="s">
        <v>133</v>
      </c>
      <c r="B8" s="13">
        <v>2</v>
      </c>
      <c r="C8" s="14" t="s">
        <v>21</v>
      </c>
      <c r="D8" s="55">
        <v>0</v>
      </c>
    </row>
    <row r="9" spans="1:4" x14ac:dyDescent="0.2">
      <c r="A9" s="60" t="s">
        <v>133</v>
      </c>
      <c r="B9" s="13">
        <v>3</v>
      </c>
      <c r="C9" s="14" t="s">
        <v>21</v>
      </c>
      <c r="D9" s="55">
        <v>0</v>
      </c>
    </row>
    <row r="10" spans="1:4" ht="15" x14ac:dyDescent="0.25">
      <c r="A10" s="60" t="s">
        <v>133</v>
      </c>
      <c r="B10" s="10" t="s">
        <v>6</v>
      </c>
      <c r="C10" s="63" t="s">
        <v>133</v>
      </c>
      <c r="D10" s="62" t="s">
        <v>133</v>
      </c>
    </row>
    <row r="11" spans="1:4" x14ac:dyDescent="0.2">
      <c r="A11" s="60" t="s">
        <v>133</v>
      </c>
      <c r="B11" s="13">
        <v>1</v>
      </c>
      <c r="C11" s="14" t="s">
        <v>37</v>
      </c>
      <c r="D11" s="55">
        <v>40.886918822819268</v>
      </c>
    </row>
    <row r="12" spans="1:4" x14ac:dyDescent="0.2">
      <c r="A12" s="60" t="s">
        <v>133</v>
      </c>
      <c r="B12" s="13">
        <v>2</v>
      </c>
      <c r="C12" s="14" t="s">
        <v>27</v>
      </c>
      <c r="D12" s="55">
        <v>28.672764125598604</v>
      </c>
    </row>
    <row r="13" spans="1:4" x14ac:dyDescent="0.2">
      <c r="A13" s="60" t="s">
        <v>133</v>
      </c>
      <c r="B13" s="13">
        <v>3</v>
      </c>
      <c r="C13" s="14" t="s">
        <v>7</v>
      </c>
      <c r="D13" s="55">
        <v>184.63669435586135</v>
      </c>
    </row>
    <row r="14" spans="1:4" x14ac:dyDescent="0.2">
      <c r="A14" s="60" t="s">
        <v>133</v>
      </c>
      <c r="B14" s="13">
        <v>4</v>
      </c>
      <c r="C14" s="14" t="s">
        <v>21</v>
      </c>
      <c r="D14" s="55">
        <v>0</v>
      </c>
    </row>
    <row r="15" spans="1:4" x14ac:dyDescent="0.2">
      <c r="A15" s="60" t="s">
        <v>133</v>
      </c>
      <c r="B15" s="13">
        <v>5</v>
      </c>
      <c r="C15" s="14" t="s">
        <v>21</v>
      </c>
      <c r="D15" s="55">
        <v>0</v>
      </c>
    </row>
    <row r="16" spans="1:4" x14ac:dyDescent="0.2">
      <c r="A16" s="60" t="s">
        <v>133</v>
      </c>
      <c r="B16" s="13">
        <v>6</v>
      </c>
      <c r="C16" s="14" t="s">
        <v>21</v>
      </c>
      <c r="D16" s="55">
        <v>0</v>
      </c>
    </row>
    <row r="17" spans="1:6" x14ac:dyDescent="0.2">
      <c r="A17" s="60" t="s">
        <v>133</v>
      </c>
      <c r="B17" s="13">
        <v>7</v>
      </c>
      <c r="C17" s="14" t="s">
        <v>21</v>
      </c>
      <c r="D17" s="55">
        <v>0</v>
      </c>
    </row>
    <row r="18" spans="1:6" x14ac:dyDescent="0.2">
      <c r="A18" s="60" t="s">
        <v>133</v>
      </c>
      <c r="B18" s="13">
        <v>8</v>
      </c>
      <c r="C18" s="14" t="s">
        <v>21</v>
      </c>
      <c r="D18" s="55">
        <v>0</v>
      </c>
    </row>
    <row r="19" spans="1:6" ht="15" x14ac:dyDescent="0.25">
      <c r="A19" s="60" t="s">
        <v>133</v>
      </c>
      <c r="B19" s="16" t="s">
        <v>8</v>
      </c>
      <c r="C19" s="64" t="s">
        <v>133</v>
      </c>
      <c r="D19" s="56">
        <f>SUM(D11:D18)</f>
        <v>254.19637730427922</v>
      </c>
      <c r="F19" s="17" t="s">
        <v>21</v>
      </c>
    </row>
    <row r="20" spans="1:6" x14ac:dyDescent="0.2">
      <c r="A20" s="60" t="s">
        <v>133</v>
      </c>
      <c r="B20" s="65" t="s">
        <v>133</v>
      </c>
      <c r="C20" s="63" t="s">
        <v>133</v>
      </c>
      <c r="D20" s="62" t="s">
        <v>133</v>
      </c>
    </row>
    <row r="21" spans="1:6" ht="15" x14ac:dyDescent="0.25">
      <c r="A21" s="60" t="s">
        <v>133</v>
      </c>
      <c r="B21" s="10" t="s">
        <v>9</v>
      </c>
      <c r="C21" s="63" t="s">
        <v>133</v>
      </c>
      <c r="D21" s="62" t="s">
        <v>133</v>
      </c>
    </row>
    <row r="22" spans="1:6" ht="15" x14ac:dyDescent="0.25">
      <c r="A22" s="60" t="s">
        <v>133</v>
      </c>
      <c r="B22" s="10" t="s">
        <v>5</v>
      </c>
      <c r="C22" s="63" t="s">
        <v>133</v>
      </c>
      <c r="D22" s="62" t="s">
        <v>133</v>
      </c>
    </row>
    <row r="23" spans="1:6" x14ac:dyDescent="0.2">
      <c r="A23" s="60" t="s">
        <v>133</v>
      </c>
      <c r="B23" s="13">
        <v>1</v>
      </c>
      <c r="C23" s="14" t="s">
        <v>21</v>
      </c>
      <c r="D23" s="55">
        <v>0</v>
      </c>
    </row>
    <row r="24" spans="1:6" x14ac:dyDescent="0.2">
      <c r="A24" s="60" t="s">
        <v>133</v>
      </c>
      <c r="B24" s="13">
        <v>2</v>
      </c>
      <c r="C24" s="14" t="s">
        <v>21</v>
      </c>
      <c r="D24" s="55">
        <v>0</v>
      </c>
    </row>
    <row r="25" spans="1:6" x14ac:dyDescent="0.2">
      <c r="A25" s="60" t="s">
        <v>133</v>
      </c>
      <c r="B25" s="13">
        <v>3</v>
      </c>
      <c r="C25" s="14" t="s">
        <v>21</v>
      </c>
      <c r="D25" s="55">
        <v>0</v>
      </c>
    </row>
    <row r="26" spans="1:6" ht="15" x14ac:dyDescent="0.25">
      <c r="A26" s="60" t="s">
        <v>133</v>
      </c>
      <c r="B26" s="10" t="s">
        <v>6</v>
      </c>
      <c r="C26" s="63" t="s">
        <v>133</v>
      </c>
      <c r="D26" s="62" t="s">
        <v>133</v>
      </c>
    </row>
    <row r="27" spans="1:6" x14ac:dyDescent="0.2">
      <c r="A27" s="60" t="s">
        <v>133</v>
      </c>
      <c r="B27" s="13">
        <v>1</v>
      </c>
      <c r="C27" s="14" t="s">
        <v>29</v>
      </c>
      <c r="D27" s="55">
        <v>7.8847979065756597</v>
      </c>
    </row>
    <row r="28" spans="1:6" x14ac:dyDescent="0.2">
      <c r="A28" s="60" t="s">
        <v>133</v>
      </c>
      <c r="B28" s="13">
        <v>2</v>
      </c>
      <c r="C28" s="14" t="s">
        <v>30</v>
      </c>
      <c r="D28" s="55">
        <v>1.4181836564663104</v>
      </c>
    </row>
    <row r="29" spans="1:6" x14ac:dyDescent="0.2">
      <c r="A29" s="60" t="s">
        <v>133</v>
      </c>
      <c r="B29" s="13">
        <v>3</v>
      </c>
      <c r="C29" s="14" t="s">
        <v>31</v>
      </c>
      <c r="D29" s="55">
        <v>0.76437660240353056</v>
      </c>
    </row>
    <row r="30" spans="1:6" x14ac:dyDescent="0.2">
      <c r="A30" s="60" t="s">
        <v>133</v>
      </c>
      <c r="B30" s="13">
        <v>4</v>
      </c>
      <c r="C30" s="14" t="s">
        <v>7</v>
      </c>
      <c r="D30" s="55">
        <v>9.0794015916740634E-2</v>
      </c>
    </row>
    <row r="31" spans="1:6" x14ac:dyDescent="0.2">
      <c r="A31" s="60" t="s">
        <v>133</v>
      </c>
      <c r="B31" s="13">
        <v>5</v>
      </c>
      <c r="C31" s="14" t="s">
        <v>21</v>
      </c>
      <c r="D31" s="55">
        <v>0</v>
      </c>
    </row>
    <row r="32" spans="1:6" x14ac:dyDescent="0.2">
      <c r="A32" s="60" t="s">
        <v>133</v>
      </c>
      <c r="B32" s="13">
        <v>6</v>
      </c>
      <c r="C32" s="14" t="s">
        <v>21</v>
      </c>
      <c r="D32" s="55">
        <v>0</v>
      </c>
    </row>
    <row r="33" spans="1:6" x14ac:dyDescent="0.2">
      <c r="A33" s="60" t="s">
        <v>133</v>
      </c>
      <c r="B33" s="13">
        <v>7</v>
      </c>
      <c r="C33" s="14" t="s">
        <v>21</v>
      </c>
      <c r="D33" s="55">
        <v>0</v>
      </c>
    </row>
    <row r="34" spans="1:6" x14ac:dyDescent="0.2">
      <c r="A34" s="60" t="s">
        <v>133</v>
      </c>
      <c r="B34" s="13">
        <v>8</v>
      </c>
      <c r="C34" s="14" t="s">
        <v>21</v>
      </c>
      <c r="D34" s="55">
        <v>0</v>
      </c>
    </row>
    <row r="35" spans="1:6" ht="15" x14ac:dyDescent="0.25">
      <c r="A35" s="60" t="s">
        <v>133</v>
      </c>
      <c r="B35" s="16" t="s">
        <v>10</v>
      </c>
      <c r="C35" s="64" t="s">
        <v>133</v>
      </c>
      <c r="D35" s="57">
        <f>SUM(D27:D34)</f>
        <v>10.15815218136224</v>
      </c>
      <c r="F35" s="17" t="s">
        <v>21</v>
      </c>
    </row>
    <row r="36" spans="1:6" x14ac:dyDescent="0.2">
      <c r="A36" s="60" t="s">
        <v>133</v>
      </c>
      <c r="B36" s="65" t="s">
        <v>133</v>
      </c>
      <c r="C36" s="63" t="s">
        <v>133</v>
      </c>
      <c r="D36" s="62" t="s">
        <v>133</v>
      </c>
    </row>
    <row r="37" spans="1:6" ht="15" x14ac:dyDescent="0.25">
      <c r="A37" s="60" t="s">
        <v>133</v>
      </c>
      <c r="B37" s="10" t="s">
        <v>11</v>
      </c>
      <c r="C37" s="63" t="s">
        <v>133</v>
      </c>
      <c r="D37" s="62" t="s">
        <v>133</v>
      </c>
    </row>
    <row r="38" spans="1:6" x14ac:dyDescent="0.2">
      <c r="A38" s="60" t="s">
        <v>133</v>
      </c>
      <c r="B38" s="13">
        <v>1</v>
      </c>
      <c r="C38" s="14" t="s">
        <v>23</v>
      </c>
      <c r="D38" s="55">
        <v>6.7513957083753731</v>
      </c>
    </row>
    <row r="39" spans="1:6" x14ac:dyDescent="0.2">
      <c r="A39" s="60" t="s">
        <v>133</v>
      </c>
      <c r="B39" s="13">
        <v>2</v>
      </c>
      <c r="C39" s="14" t="s">
        <v>24</v>
      </c>
      <c r="D39" s="55">
        <v>2.3229331260733046</v>
      </c>
    </row>
    <row r="40" spans="1:6" x14ac:dyDescent="0.2">
      <c r="A40" s="60" t="s">
        <v>133</v>
      </c>
      <c r="B40" s="13">
        <v>3</v>
      </c>
      <c r="C40" s="14" t="s">
        <v>7</v>
      </c>
      <c r="D40" s="55">
        <v>12.374601339325004</v>
      </c>
    </row>
    <row r="41" spans="1:6" x14ac:dyDescent="0.2">
      <c r="A41" s="60" t="s">
        <v>133</v>
      </c>
      <c r="B41" s="13">
        <v>4</v>
      </c>
      <c r="C41" s="14" t="s">
        <v>21</v>
      </c>
      <c r="D41" s="55">
        <v>0</v>
      </c>
    </row>
    <row r="42" spans="1:6" x14ac:dyDescent="0.2">
      <c r="A42" s="60" t="s">
        <v>133</v>
      </c>
      <c r="B42" s="13">
        <v>5</v>
      </c>
      <c r="C42" s="14" t="s">
        <v>21</v>
      </c>
      <c r="D42" s="55">
        <v>0</v>
      </c>
    </row>
    <row r="43" spans="1:6" x14ac:dyDescent="0.2">
      <c r="A43" s="60" t="s">
        <v>133</v>
      </c>
      <c r="B43" s="13">
        <v>6</v>
      </c>
      <c r="C43" s="14" t="s">
        <v>21</v>
      </c>
      <c r="D43" s="55">
        <v>0</v>
      </c>
    </row>
    <row r="44" spans="1:6" x14ac:dyDescent="0.2">
      <c r="A44" s="60" t="s">
        <v>133</v>
      </c>
      <c r="B44" s="13">
        <v>7</v>
      </c>
      <c r="C44" s="14" t="s">
        <v>21</v>
      </c>
      <c r="D44" s="55">
        <v>0</v>
      </c>
    </row>
    <row r="45" spans="1:6" ht="15" x14ac:dyDescent="0.25">
      <c r="A45" s="60" t="s">
        <v>133</v>
      </c>
      <c r="B45" s="16" t="s">
        <v>84</v>
      </c>
      <c r="C45" s="64" t="s">
        <v>133</v>
      </c>
      <c r="D45" s="56">
        <f>SUM(D38:D44)</f>
        <v>21.448930173773682</v>
      </c>
      <c r="F45" s="17" t="s">
        <v>21</v>
      </c>
    </row>
    <row r="46" spans="1:6" x14ac:dyDescent="0.2">
      <c r="A46" s="60" t="s">
        <v>133</v>
      </c>
      <c r="B46" s="65" t="s">
        <v>133</v>
      </c>
      <c r="C46" s="63" t="s">
        <v>133</v>
      </c>
      <c r="D46" s="62" t="s">
        <v>133</v>
      </c>
    </row>
    <row r="47" spans="1:6" ht="15" x14ac:dyDescent="0.25">
      <c r="A47" s="60" t="s">
        <v>133</v>
      </c>
      <c r="B47" s="10" t="s">
        <v>12</v>
      </c>
      <c r="C47" s="63" t="s">
        <v>133</v>
      </c>
      <c r="D47" s="62" t="s">
        <v>133</v>
      </c>
    </row>
    <row r="48" spans="1:6" x14ac:dyDescent="0.2">
      <c r="A48" s="60" t="s">
        <v>133</v>
      </c>
      <c r="B48" s="13">
        <v>1</v>
      </c>
      <c r="C48" s="14" t="s">
        <v>22</v>
      </c>
      <c r="D48" s="55">
        <v>10.1930336</v>
      </c>
    </row>
    <row r="49" spans="1:6" x14ac:dyDescent="0.2">
      <c r="A49" s="60" t="s">
        <v>133</v>
      </c>
      <c r="B49" s="13">
        <v>2</v>
      </c>
      <c r="C49" s="14" t="s">
        <v>24</v>
      </c>
      <c r="D49" s="55">
        <v>8.0618999999999978</v>
      </c>
    </row>
    <row r="50" spans="1:6" x14ac:dyDescent="0.2">
      <c r="A50" s="60" t="s">
        <v>133</v>
      </c>
      <c r="B50" s="13">
        <v>3</v>
      </c>
      <c r="C50" s="14" t="s">
        <v>116</v>
      </c>
      <c r="D50" s="55">
        <v>3.7247205979636355</v>
      </c>
    </row>
    <row r="51" spans="1:6" x14ac:dyDescent="0.2">
      <c r="A51" s="60" t="s">
        <v>133</v>
      </c>
      <c r="B51" s="13">
        <v>4</v>
      </c>
      <c r="C51" s="14" t="s">
        <v>117</v>
      </c>
      <c r="D51" s="55">
        <v>3.1344568425999992</v>
      </c>
    </row>
    <row r="52" spans="1:6" x14ac:dyDescent="0.2">
      <c r="A52" s="60" t="s">
        <v>133</v>
      </c>
      <c r="B52" s="13">
        <v>5</v>
      </c>
      <c r="C52" s="14" t="s">
        <v>118</v>
      </c>
      <c r="D52" s="55">
        <v>2.5826880623833972</v>
      </c>
    </row>
    <row r="53" spans="1:6" x14ac:dyDescent="0.2">
      <c r="A53" s="60" t="s">
        <v>133</v>
      </c>
      <c r="B53" s="13">
        <v>6</v>
      </c>
      <c r="C53" s="14" t="s">
        <v>7</v>
      </c>
      <c r="D53" s="55">
        <v>5.3961111924674476</v>
      </c>
    </row>
    <row r="54" spans="1:6" x14ac:dyDescent="0.2">
      <c r="A54" s="60" t="s">
        <v>133</v>
      </c>
      <c r="B54" s="13">
        <v>7</v>
      </c>
      <c r="C54" s="64" t="s">
        <v>133</v>
      </c>
      <c r="D54" s="55">
        <v>0</v>
      </c>
    </row>
    <row r="55" spans="1:6" ht="15" x14ac:dyDescent="0.25">
      <c r="A55" s="60" t="s">
        <v>133</v>
      </c>
      <c r="B55" s="16" t="s">
        <v>0</v>
      </c>
      <c r="C55" s="64" t="s">
        <v>133</v>
      </c>
      <c r="D55" s="56">
        <f>SUM(D48:D54)</f>
        <v>33.092910295414477</v>
      </c>
      <c r="F55" s="17" t="s">
        <v>21</v>
      </c>
    </row>
    <row r="56" spans="1:6" x14ac:dyDescent="0.2">
      <c r="A56" s="60" t="s">
        <v>133</v>
      </c>
      <c r="B56" s="65" t="s">
        <v>133</v>
      </c>
      <c r="C56" s="63" t="s">
        <v>133</v>
      </c>
      <c r="D56" s="62" t="s">
        <v>133</v>
      </c>
    </row>
    <row r="57" spans="1:6" ht="15" x14ac:dyDescent="0.25">
      <c r="A57" s="60" t="s">
        <v>133</v>
      </c>
      <c r="B57" s="16" t="s">
        <v>85</v>
      </c>
      <c r="C57" s="64" t="s">
        <v>133</v>
      </c>
      <c r="D57" s="58">
        <v>482.18230296493653</v>
      </c>
      <c r="F57" s="17" t="s">
        <v>21</v>
      </c>
    </row>
    <row r="58" spans="1:6" x14ac:dyDescent="0.2">
      <c r="A58" s="60" t="s">
        <v>133</v>
      </c>
      <c r="B58" s="65" t="s">
        <v>133</v>
      </c>
      <c r="C58" s="63" t="s">
        <v>133</v>
      </c>
      <c r="D58" s="62" t="s">
        <v>133</v>
      </c>
    </row>
    <row r="59" spans="1:6" ht="15" x14ac:dyDescent="0.25">
      <c r="A59" s="60" t="s">
        <v>133</v>
      </c>
      <c r="B59" s="10" t="s">
        <v>13</v>
      </c>
      <c r="C59" s="63" t="s">
        <v>133</v>
      </c>
      <c r="D59" s="62" t="s">
        <v>133</v>
      </c>
    </row>
    <row r="60" spans="1:6" x14ac:dyDescent="0.2">
      <c r="A60" s="60" t="s">
        <v>133</v>
      </c>
      <c r="B60" s="13">
        <v>1</v>
      </c>
      <c r="C60" s="14" t="s">
        <v>86</v>
      </c>
      <c r="D60" s="55">
        <v>1.6417814972966018</v>
      </c>
    </row>
    <row r="61" spans="1:6" x14ac:dyDescent="0.2">
      <c r="A61" s="60" t="s">
        <v>133</v>
      </c>
      <c r="B61" s="13">
        <v>2</v>
      </c>
      <c r="C61" s="14" t="s">
        <v>87</v>
      </c>
      <c r="D61" s="55">
        <v>1.7363675621857703E-2</v>
      </c>
    </row>
    <row r="62" spans="1:6" x14ac:dyDescent="0.2">
      <c r="A62" s="60" t="s">
        <v>133</v>
      </c>
      <c r="B62" s="13">
        <v>3</v>
      </c>
      <c r="C62" s="14" t="s">
        <v>21</v>
      </c>
      <c r="D62" s="66" t="s">
        <v>133</v>
      </c>
    </row>
    <row r="63" spans="1:6" x14ac:dyDescent="0.2">
      <c r="A63" s="60" t="s">
        <v>133</v>
      </c>
      <c r="B63" s="13">
        <v>4</v>
      </c>
      <c r="C63" s="14" t="s">
        <v>21</v>
      </c>
      <c r="D63" s="66" t="s">
        <v>133</v>
      </c>
    </row>
    <row r="64" spans="1:6" ht="15" x14ac:dyDescent="0.25">
      <c r="A64" s="60" t="s">
        <v>133</v>
      </c>
      <c r="B64" s="16" t="s">
        <v>14</v>
      </c>
      <c r="C64" s="64" t="s">
        <v>133</v>
      </c>
      <c r="D64" s="56">
        <f>SUM(D60:D63)</f>
        <v>1.6591451729184596</v>
      </c>
      <c r="F64" s="17" t="s">
        <v>21</v>
      </c>
    </row>
    <row r="65" spans="1:6" x14ac:dyDescent="0.2">
      <c r="A65" s="60" t="s">
        <v>133</v>
      </c>
      <c r="B65" s="65" t="s">
        <v>133</v>
      </c>
      <c r="C65" s="63" t="s">
        <v>133</v>
      </c>
      <c r="D65" s="62" t="s">
        <v>133</v>
      </c>
    </row>
    <row r="66" spans="1:6" ht="15" x14ac:dyDescent="0.25">
      <c r="A66" s="60" t="s">
        <v>133</v>
      </c>
      <c r="B66" s="10" t="s">
        <v>15</v>
      </c>
      <c r="C66" s="63" t="s">
        <v>133</v>
      </c>
      <c r="D66" s="62" t="s">
        <v>133</v>
      </c>
    </row>
    <row r="67" spans="1:6" x14ac:dyDescent="0.2">
      <c r="A67" s="60" t="s">
        <v>133</v>
      </c>
      <c r="B67" s="13">
        <v>1</v>
      </c>
      <c r="C67" s="14" t="s">
        <v>88</v>
      </c>
      <c r="D67" s="55">
        <v>0</v>
      </c>
    </row>
    <row r="68" spans="1:6" x14ac:dyDescent="0.2">
      <c r="A68" s="60" t="s">
        <v>133</v>
      </c>
      <c r="B68" s="13">
        <v>2</v>
      </c>
      <c r="C68" s="14" t="s">
        <v>89</v>
      </c>
      <c r="D68" s="55">
        <v>0</v>
      </c>
    </row>
    <row r="69" spans="1:6" x14ac:dyDescent="0.2">
      <c r="A69" s="60" t="s">
        <v>133</v>
      </c>
      <c r="B69" s="13">
        <v>3</v>
      </c>
      <c r="C69" s="14" t="s">
        <v>7</v>
      </c>
      <c r="D69" s="55">
        <v>0</v>
      </c>
    </row>
    <row r="70" spans="1:6" ht="15" x14ac:dyDescent="0.25">
      <c r="A70" s="60" t="s">
        <v>133</v>
      </c>
      <c r="B70" s="16" t="s">
        <v>4</v>
      </c>
      <c r="C70" s="64" t="s">
        <v>133</v>
      </c>
      <c r="D70" s="55">
        <v>0</v>
      </c>
      <c r="F70" s="17" t="s">
        <v>21</v>
      </c>
    </row>
    <row r="71" spans="1:6" x14ac:dyDescent="0.2">
      <c r="A71" s="60" t="s">
        <v>133</v>
      </c>
      <c r="B71" s="65" t="s">
        <v>133</v>
      </c>
      <c r="C71" s="63" t="s">
        <v>133</v>
      </c>
      <c r="D71" s="62" t="s">
        <v>133</v>
      </c>
    </row>
    <row r="72" spans="1:6" ht="15.75" thickBot="1" x14ac:dyDescent="0.3">
      <c r="A72" s="60" t="s">
        <v>133</v>
      </c>
      <c r="B72" s="18" t="s">
        <v>90</v>
      </c>
      <c r="C72" s="67" t="s">
        <v>133</v>
      </c>
      <c r="D72" s="59">
        <f>D64+D57+D55+D45+D35+D19</f>
        <v>802.73781809268462</v>
      </c>
      <c r="F72" s="17" t="s">
        <v>21</v>
      </c>
    </row>
  </sheetData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Z112"/>
  <sheetViews>
    <sheetView rightToLeft="1" topLeftCell="A75" workbookViewId="0">
      <selection activeCell="C95" sqref="C95"/>
    </sheetView>
  </sheetViews>
  <sheetFormatPr defaultColWidth="0" defaultRowHeight="14.25" zeroHeight="1" x14ac:dyDescent="0.2"/>
  <cols>
    <col min="1" max="1" width="8.5" customWidth="1"/>
    <col min="2" max="2" width="123" customWidth="1"/>
    <col min="3" max="3" width="31.125" bestFit="1" customWidth="1"/>
    <col min="4" max="4" width="8.875" bestFit="1" customWidth="1"/>
    <col min="5" max="5" width="9" hidden="1" customWidth="1"/>
    <col min="6" max="6" width="12.125" hidden="1" customWidth="1"/>
    <col min="7" max="52" width="0" hidden="1" customWidth="1"/>
    <col min="53" max="16384" width="9" hidden="1"/>
  </cols>
  <sheetData>
    <row r="1" spans="1:6" ht="15" x14ac:dyDescent="0.25">
      <c r="B1" s="23" t="s">
        <v>119</v>
      </c>
      <c r="C1" s="31"/>
    </row>
    <row r="2" spans="1:6" x14ac:dyDescent="0.2">
      <c r="B2" s="30" t="s">
        <v>131</v>
      </c>
      <c r="C2" s="31"/>
      <c r="D2" s="25">
        <v>45291</v>
      </c>
      <c r="F2" s="17"/>
    </row>
    <row r="3" spans="1:6" ht="15.75" thickBot="1" x14ac:dyDescent="0.3">
      <c r="B3" s="32" t="s">
        <v>129</v>
      </c>
      <c r="F3" s="17"/>
    </row>
    <row r="4" spans="1:6" ht="15" x14ac:dyDescent="0.25">
      <c r="B4" s="10"/>
      <c r="C4" s="15"/>
      <c r="D4" s="28" t="s">
        <v>41</v>
      </c>
      <c r="F4" s="17"/>
    </row>
    <row r="5" spans="1:6" ht="15" x14ac:dyDescent="0.25">
      <c r="B5" s="53" t="s">
        <v>91</v>
      </c>
      <c r="C5" s="68"/>
      <c r="D5" s="12"/>
      <c r="F5" s="17"/>
    </row>
    <row r="6" spans="1:6" ht="15" x14ac:dyDescent="0.25">
      <c r="A6" s="60" t="s">
        <v>133</v>
      </c>
      <c r="B6" s="75" t="s">
        <v>142</v>
      </c>
      <c r="C6" s="69" t="s">
        <v>88</v>
      </c>
      <c r="D6" s="55" t="s">
        <v>143</v>
      </c>
      <c r="F6" s="17"/>
    </row>
    <row r="7" spans="1:6" ht="15" x14ac:dyDescent="0.25">
      <c r="A7" s="60" t="s">
        <v>133</v>
      </c>
      <c r="B7" s="20">
        <v>2</v>
      </c>
      <c r="C7" s="14" t="s">
        <v>89</v>
      </c>
      <c r="D7" s="55">
        <v>7.7816402449756783</v>
      </c>
      <c r="F7" s="17"/>
    </row>
    <row r="8" spans="1:6" ht="15" x14ac:dyDescent="0.25">
      <c r="A8" s="60" t="s">
        <v>133</v>
      </c>
      <c r="B8" s="20">
        <v>3</v>
      </c>
      <c r="C8" s="14" t="s">
        <v>92</v>
      </c>
      <c r="D8" s="55">
        <v>7.2452487706446753</v>
      </c>
      <c r="F8" s="17"/>
    </row>
    <row r="9" spans="1:6" ht="15" x14ac:dyDescent="0.25">
      <c r="A9" s="60" t="s">
        <v>133</v>
      </c>
      <c r="B9" s="20">
        <v>4</v>
      </c>
      <c r="C9" s="14" t="s">
        <v>93</v>
      </c>
      <c r="D9" s="55">
        <v>6.7831072231658469</v>
      </c>
      <c r="F9" s="17"/>
    </row>
    <row r="10" spans="1:6" ht="15" x14ac:dyDescent="0.25">
      <c r="A10" s="60" t="s">
        <v>133</v>
      </c>
      <c r="B10" s="20">
        <v>5</v>
      </c>
      <c r="C10" s="14" t="s">
        <v>94</v>
      </c>
      <c r="D10" s="55">
        <v>5.9847824669825549</v>
      </c>
      <c r="F10" s="17"/>
    </row>
    <row r="11" spans="1:6" ht="15" x14ac:dyDescent="0.25">
      <c r="A11" s="60" t="s">
        <v>133</v>
      </c>
      <c r="B11" s="20">
        <v>6</v>
      </c>
      <c r="C11" s="14" t="s">
        <v>95</v>
      </c>
      <c r="D11" s="55">
        <v>5.7936287866050113</v>
      </c>
      <c r="F11" s="17"/>
    </row>
    <row r="12" spans="1:6" ht="15" x14ac:dyDescent="0.25">
      <c r="A12" s="60" t="s">
        <v>133</v>
      </c>
      <c r="B12" s="20">
        <v>7</v>
      </c>
      <c r="C12" s="14" t="s">
        <v>96</v>
      </c>
      <c r="D12" s="55">
        <v>5.5861486463816838</v>
      </c>
      <c r="F12" s="17"/>
    </row>
    <row r="13" spans="1:6" ht="15" x14ac:dyDescent="0.25">
      <c r="A13" s="60" t="s">
        <v>133</v>
      </c>
      <c r="B13" s="20">
        <v>8</v>
      </c>
      <c r="C13" s="14" t="s">
        <v>97</v>
      </c>
      <c r="D13" s="55">
        <v>3.2708108860678435</v>
      </c>
      <c r="F13" s="17"/>
    </row>
    <row r="14" spans="1:6" ht="15" x14ac:dyDescent="0.25">
      <c r="A14" s="60" t="s">
        <v>133</v>
      </c>
      <c r="B14" s="20">
        <v>9</v>
      </c>
      <c r="C14" s="14" t="s">
        <v>7</v>
      </c>
      <c r="D14" s="55">
        <v>3.8082366197442514</v>
      </c>
      <c r="F14" s="17"/>
    </row>
    <row r="15" spans="1:6" ht="15" x14ac:dyDescent="0.25">
      <c r="A15" s="60" t="s">
        <v>133</v>
      </c>
      <c r="B15" s="16" t="s">
        <v>1</v>
      </c>
      <c r="C15" s="64" t="s">
        <v>133</v>
      </c>
      <c r="D15" s="57">
        <f>SUM(D6:D14)</f>
        <v>46.253603644567541</v>
      </c>
      <c r="F15" s="17" t="s">
        <v>21</v>
      </c>
    </row>
    <row r="16" spans="1:6" ht="15" x14ac:dyDescent="0.25">
      <c r="A16" s="60" t="s">
        <v>133</v>
      </c>
      <c r="B16" s="71" t="s">
        <v>133</v>
      </c>
      <c r="C16" s="64" t="s">
        <v>133</v>
      </c>
      <c r="D16" s="72" t="s">
        <v>133</v>
      </c>
      <c r="F16" s="17"/>
    </row>
    <row r="17" spans="1:6" ht="15" x14ac:dyDescent="0.25">
      <c r="A17" s="60" t="s">
        <v>133</v>
      </c>
      <c r="B17" s="16" t="s">
        <v>98</v>
      </c>
      <c r="C17" s="64" t="s">
        <v>133</v>
      </c>
      <c r="D17" s="72" t="s">
        <v>133</v>
      </c>
      <c r="F17" s="17"/>
    </row>
    <row r="18" spans="1:6" ht="15" x14ac:dyDescent="0.25">
      <c r="A18" s="60" t="s">
        <v>133</v>
      </c>
      <c r="B18" s="20">
        <v>1</v>
      </c>
      <c r="C18" s="14" t="s">
        <v>88</v>
      </c>
      <c r="D18" s="55">
        <v>0</v>
      </c>
      <c r="F18" s="17"/>
    </row>
    <row r="19" spans="1:6" ht="15" x14ac:dyDescent="0.25">
      <c r="A19" s="60" t="s">
        <v>133</v>
      </c>
      <c r="B19" s="20">
        <v>2</v>
      </c>
      <c r="C19" s="14" t="s">
        <v>89</v>
      </c>
      <c r="D19" s="55">
        <v>0</v>
      </c>
      <c r="F19" s="17"/>
    </row>
    <row r="20" spans="1:6" ht="15" x14ac:dyDescent="0.25">
      <c r="A20" s="60" t="s">
        <v>133</v>
      </c>
      <c r="B20" s="20">
        <v>3</v>
      </c>
      <c r="C20" s="14" t="s">
        <v>92</v>
      </c>
      <c r="D20" s="55">
        <v>0</v>
      </c>
      <c r="F20" s="17"/>
    </row>
    <row r="21" spans="1:6" ht="15" x14ac:dyDescent="0.25">
      <c r="A21" s="60" t="s">
        <v>133</v>
      </c>
      <c r="B21" s="20">
        <v>4</v>
      </c>
      <c r="C21" s="14" t="s">
        <v>93</v>
      </c>
      <c r="D21" s="55">
        <v>0</v>
      </c>
      <c r="F21" s="17"/>
    </row>
    <row r="22" spans="1:6" ht="15" x14ac:dyDescent="0.25">
      <c r="A22" s="60" t="s">
        <v>133</v>
      </c>
      <c r="B22" s="20">
        <v>5</v>
      </c>
      <c r="C22" s="14" t="s">
        <v>94</v>
      </c>
      <c r="D22" s="55">
        <v>0</v>
      </c>
      <c r="F22" s="17"/>
    </row>
    <row r="23" spans="1:6" ht="15" x14ac:dyDescent="0.25">
      <c r="A23" s="60" t="s">
        <v>133</v>
      </c>
      <c r="B23" s="20">
        <v>6</v>
      </c>
      <c r="C23" s="14" t="s">
        <v>95</v>
      </c>
      <c r="D23" s="55">
        <v>0</v>
      </c>
      <c r="F23" s="17"/>
    </row>
    <row r="24" spans="1:6" ht="15" x14ac:dyDescent="0.25">
      <c r="A24" s="60" t="s">
        <v>133</v>
      </c>
      <c r="B24" s="20">
        <v>7</v>
      </c>
      <c r="C24" s="14" t="s">
        <v>96</v>
      </c>
      <c r="D24" s="55">
        <v>0</v>
      </c>
      <c r="F24" s="17"/>
    </row>
    <row r="25" spans="1:6" ht="15" x14ac:dyDescent="0.25">
      <c r="A25" s="60" t="s">
        <v>133</v>
      </c>
      <c r="B25" s="20">
        <v>8</v>
      </c>
      <c r="C25" s="14" t="s">
        <v>97</v>
      </c>
      <c r="D25" s="55">
        <v>0</v>
      </c>
      <c r="F25" s="17"/>
    </row>
    <row r="26" spans="1:6" ht="15" x14ac:dyDescent="0.25">
      <c r="A26" s="60" t="s">
        <v>133</v>
      </c>
      <c r="B26" s="20">
        <v>9</v>
      </c>
      <c r="C26" s="14" t="s">
        <v>7</v>
      </c>
      <c r="D26" s="55">
        <v>570.03581455336393</v>
      </c>
      <c r="F26" s="17"/>
    </row>
    <row r="27" spans="1:6" ht="15" x14ac:dyDescent="0.25">
      <c r="A27" s="60" t="s">
        <v>133</v>
      </c>
      <c r="B27" s="16" t="s">
        <v>2</v>
      </c>
      <c r="C27" s="64" t="s">
        <v>133</v>
      </c>
      <c r="D27" s="57">
        <f>SUM(D18:D26)</f>
        <v>570.03581455336393</v>
      </c>
      <c r="F27" s="17" t="s">
        <v>21</v>
      </c>
    </row>
    <row r="28" spans="1:6" ht="15" x14ac:dyDescent="0.25">
      <c r="A28" s="60" t="s">
        <v>133</v>
      </c>
      <c r="B28" s="71" t="s">
        <v>133</v>
      </c>
      <c r="C28" s="64" t="s">
        <v>133</v>
      </c>
      <c r="D28" s="72" t="s">
        <v>133</v>
      </c>
      <c r="F28" s="17"/>
    </row>
    <row r="29" spans="1:6" ht="15" x14ac:dyDescent="0.25">
      <c r="A29" s="60" t="s">
        <v>133</v>
      </c>
      <c r="B29" s="16" t="s">
        <v>16</v>
      </c>
      <c r="C29" s="64" t="s">
        <v>133</v>
      </c>
      <c r="D29" s="72" t="s">
        <v>133</v>
      </c>
      <c r="F29" s="17"/>
    </row>
    <row r="30" spans="1:6" ht="15" x14ac:dyDescent="0.25">
      <c r="A30" s="60" t="s">
        <v>133</v>
      </c>
      <c r="B30" s="20">
        <v>1</v>
      </c>
      <c r="C30" s="14" t="s">
        <v>88</v>
      </c>
      <c r="D30" s="55">
        <v>0</v>
      </c>
      <c r="F30" s="17"/>
    </row>
    <row r="31" spans="1:6" ht="15" x14ac:dyDescent="0.25">
      <c r="A31" s="60" t="s">
        <v>133</v>
      </c>
      <c r="B31" s="20">
        <v>2</v>
      </c>
      <c r="C31" s="14" t="s">
        <v>89</v>
      </c>
      <c r="D31" s="55">
        <v>0</v>
      </c>
      <c r="F31" s="17"/>
    </row>
    <row r="32" spans="1:6" ht="15" x14ac:dyDescent="0.25">
      <c r="A32" s="60" t="s">
        <v>133</v>
      </c>
      <c r="B32" s="20">
        <v>3</v>
      </c>
      <c r="C32" s="14" t="s">
        <v>7</v>
      </c>
      <c r="D32" s="55">
        <v>0</v>
      </c>
      <c r="F32" s="17"/>
    </row>
    <row r="33" spans="1:6" ht="15" x14ac:dyDescent="0.25">
      <c r="A33" s="60" t="s">
        <v>133</v>
      </c>
      <c r="B33" s="16" t="s">
        <v>17</v>
      </c>
      <c r="C33" s="64" t="s">
        <v>133</v>
      </c>
      <c r="D33" s="56">
        <f>SUM(D30:D32)</f>
        <v>0</v>
      </c>
      <c r="F33" s="17" t="s">
        <v>21</v>
      </c>
    </row>
    <row r="34" spans="1:6" ht="15" x14ac:dyDescent="0.25">
      <c r="A34" s="60" t="s">
        <v>133</v>
      </c>
      <c r="B34" s="71" t="s">
        <v>133</v>
      </c>
      <c r="C34" s="64" t="s">
        <v>133</v>
      </c>
      <c r="D34" s="72" t="s">
        <v>133</v>
      </c>
      <c r="F34" s="17"/>
    </row>
    <row r="35" spans="1:6" ht="15" x14ac:dyDescent="0.25">
      <c r="A35" s="60" t="s">
        <v>133</v>
      </c>
      <c r="B35" s="16" t="s">
        <v>18</v>
      </c>
      <c r="C35" s="64" t="s">
        <v>133</v>
      </c>
      <c r="D35" s="72" t="s">
        <v>133</v>
      </c>
      <c r="F35" s="17"/>
    </row>
    <row r="36" spans="1:6" ht="15" x14ac:dyDescent="0.25">
      <c r="A36" s="60" t="s">
        <v>133</v>
      </c>
      <c r="B36" s="20">
        <v>1</v>
      </c>
      <c r="C36" s="14" t="s">
        <v>88</v>
      </c>
      <c r="D36" s="55">
        <v>0</v>
      </c>
      <c r="F36" s="17"/>
    </row>
    <row r="37" spans="1:6" ht="15" x14ac:dyDescent="0.25">
      <c r="A37" s="60" t="s">
        <v>133</v>
      </c>
      <c r="B37" s="20">
        <v>2</v>
      </c>
      <c r="C37" s="14" t="s">
        <v>89</v>
      </c>
      <c r="D37" s="55">
        <v>0</v>
      </c>
      <c r="F37" s="17"/>
    </row>
    <row r="38" spans="1:6" ht="15" x14ac:dyDescent="0.25">
      <c r="A38" s="60" t="s">
        <v>133</v>
      </c>
      <c r="B38" s="20">
        <v>3</v>
      </c>
      <c r="C38" s="14" t="s">
        <v>7</v>
      </c>
      <c r="D38" s="55">
        <v>0</v>
      </c>
      <c r="F38" s="17"/>
    </row>
    <row r="39" spans="1:6" ht="15" x14ac:dyDescent="0.25">
      <c r="A39" s="60" t="s">
        <v>133</v>
      </c>
      <c r="B39" s="16" t="s">
        <v>99</v>
      </c>
      <c r="C39" s="64" t="s">
        <v>133</v>
      </c>
      <c r="D39" s="56">
        <f>SUM(D36:D38)</f>
        <v>0</v>
      </c>
      <c r="F39" s="17" t="s">
        <v>21</v>
      </c>
    </row>
    <row r="40" spans="1:6" ht="15" x14ac:dyDescent="0.25">
      <c r="A40" s="60" t="s">
        <v>133</v>
      </c>
      <c r="B40" s="71" t="s">
        <v>133</v>
      </c>
      <c r="C40" s="64" t="s">
        <v>133</v>
      </c>
      <c r="D40" s="72" t="s">
        <v>133</v>
      </c>
      <c r="F40" s="17"/>
    </row>
    <row r="41" spans="1:6" ht="15" x14ac:dyDescent="0.25">
      <c r="A41" s="60" t="s">
        <v>133</v>
      </c>
      <c r="B41" s="16" t="s">
        <v>100</v>
      </c>
      <c r="C41" s="64" t="s">
        <v>133</v>
      </c>
      <c r="D41" s="72" t="s">
        <v>133</v>
      </c>
      <c r="F41" s="17"/>
    </row>
    <row r="42" spans="1:6" ht="15" x14ac:dyDescent="0.25">
      <c r="A42" s="60" t="s">
        <v>133</v>
      </c>
      <c r="B42" s="20">
        <v>1</v>
      </c>
      <c r="C42" s="14" t="s">
        <v>101</v>
      </c>
      <c r="D42" s="55">
        <v>4.4539499999999999</v>
      </c>
      <c r="F42" s="17"/>
    </row>
    <row r="43" spans="1:6" ht="15" x14ac:dyDescent="0.25">
      <c r="A43" s="60" t="s">
        <v>133</v>
      </c>
      <c r="B43" s="20">
        <v>2</v>
      </c>
      <c r="C43" s="14" t="s">
        <v>102</v>
      </c>
      <c r="D43" s="55">
        <v>2.7860199999999997</v>
      </c>
      <c r="F43" s="17"/>
    </row>
    <row r="44" spans="1:6" ht="15" x14ac:dyDescent="0.25">
      <c r="A44" s="60" t="s">
        <v>133</v>
      </c>
      <c r="B44" s="20">
        <v>3</v>
      </c>
      <c r="C44" s="14" t="s">
        <v>103</v>
      </c>
      <c r="D44" s="55">
        <v>1.3536700000000002</v>
      </c>
      <c r="F44" s="17"/>
    </row>
    <row r="45" spans="1:6" ht="15" x14ac:dyDescent="0.25">
      <c r="A45" s="60" t="s">
        <v>133</v>
      </c>
      <c r="B45" s="20">
        <v>4</v>
      </c>
      <c r="C45" s="14" t="s">
        <v>104</v>
      </c>
      <c r="D45" s="55">
        <v>0.17857999999999999</v>
      </c>
      <c r="F45" s="17"/>
    </row>
    <row r="46" spans="1:6" ht="15" x14ac:dyDescent="0.25">
      <c r="A46" s="60" t="s">
        <v>133</v>
      </c>
      <c r="B46" s="20">
        <v>5</v>
      </c>
      <c r="C46" s="14" t="s">
        <v>21</v>
      </c>
      <c r="D46" s="55">
        <v>0</v>
      </c>
      <c r="F46" s="17"/>
    </row>
    <row r="47" spans="1:6" ht="15" x14ac:dyDescent="0.25">
      <c r="A47" s="60" t="s">
        <v>133</v>
      </c>
      <c r="B47" s="20">
        <v>6</v>
      </c>
      <c r="C47" s="14" t="s">
        <v>21</v>
      </c>
      <c r="D47" s="55">
        <v>0</v>
      </c>
      <c r="F47" s="17"/>
    </row>
    <row r="48" spans="1:6" ht="15" x14ac:dyDescent="0.25">
      <c r="A48" s="60" t="s">
        <v>133</v>
      </c>
      <c r="B48" s="20">
        <v>7</v>
      </c>
      <c r="C48" s="14" t="s">
        <v>21</v>
      </c>
      <c r="D48" s="55">
        <v>0</v>
      </c>
      <c r="F48" s="17"/>
    </row>
    <row r="49" spans="1:6" ht="15" x14ac:dyDescent="0.25">
      <c r="A49" s="60" t="s">
        <v>133</v>
      </c>
      <c r="B49" s="20">
        <v>8</v>
      </c>
      <c r="C49" s="14" t="s">
        <v>21</v>
      </c>
      <c r="D49" s="55">
        <v>0</v>
      </c>
      <c r="F49" s="17"/>
    </row>
    <row r="50" spans="1:6" ht="15" x14ac:dyDescent="0.25">
      <c r="A50" s="60" t="s">
        <v>133</v>
      </c>
      <c r="B50" s="20">
        <v>9</v>
      </c>
      <c r="C50" s="64" t="s">
        <v>133</v>
      </c>
      <c r="D50" s="55">
        <v>0</v>
      </c>
      <c r="F50" s="17"/>
    </row>
    <row r="51" spans="1:6" ht="15" x14ac:dyDescent="0.25">
      <c r="A51" s="60" t="s">
        <v>133</v>
      </c>
      <c r="B51" s="16" t="s">
        <v>105</v>
      </c>
      <c r="C51" s="64" t="s">
        <v>133</v>
      </c>
      <c r="D51" s="56">
        <f>SUM(D42:D50)</f>
        <v>8.7722200000000008</v>
      </c>
      <c r="F51" s="17" t="s">
        <v>21</v>
      </c>
    </row>
    <row r="52" spans="1:6" ht="15" x14ac:dyDescent="0.25">
      <c r="A52" s="60" t="s">
        <v>133</v>
      </c>
      <c r="B52" s="71" t="s">
        <v>133</v>
      </c>
      <c r="C52" s="64" t="s">
        <v>133</v>
      </c>
      <c r="D52" s="72" t="s">
        <v>133</v>
      </c>
      <c r="F52" s="17"/>
    </row>
    <row r="53" spans="1:6" ht="15" x14ac:dyDescent="0.25">
      <c r="A53" s="60" t="s">
        <v>133</v>
      </c>
      <c r="B53" s="16" t="s">
        <v>106</v>
      </c>
      <c r="C53" s="64" t="s">
        <v>133</v>
      </c>
      <c r="D53" s="72" t="s">
        <v>133</v>
      </c>
      <c r="F53" s="17"/>
    </row>
    <row r="54" spans="1:6" ht="15" x14ac:dyDescent="0.25">
      <c r="A54" s="60" t="s">
        <v>133</v>
      </c>
      <c r="B54" s="20">
        <v>1</v>
      </c>
      <c r="C54" s="14" t="s">
        <v>25</v>
      </c>
      <c r="D54" s="55">
        <v>66.416940634308617</v>
      </c>
      <c r="F54" s="17"/>
    </row>
    <row r="55" spans="1:6" ht="15" x14ac:dyDescent="0.25">
      <c r="A55" s="60" t="s">
        <v>133</v>
      </c>
      <c r="B55" s="20">
        <v>2</v>
      </c>
      <c r="C55" s="14" t="s">
        <v>36</v>
      </c>
      <c r="D55" s="55">
        <v>29.722032471271341</v>
      </c>
      <c r="F55" s="17"/>
    </row>
    <row r="56" spans="1:6" ht="15" x14ac:dyDescent="0.25">
      <c r="A56" s="60" t="s">
        <v>133</v>
      </c>
      <c r="B56" s="20">
        <v>3</v>
      </c>
      <c r="C56" s="14" t="s">
        <v>32</v>
      </c>
      <c r="D56" s="55">
        <v>26.186021271060607</v>
      </c>
      <c r="F56" s="17"/>
    </row>
    <row r="57" spans="1:6" ht="15" x14ac:dyDescent="0.25">
      <c r="A57" s="60" t="s">
        <v>133</v>
      </c>
      <c r="B57" s="20">
        <v>4</v>
      </c>
      <c r="C57" s="14" t="s">
        <v>35</v>
      </c>
      <c r="D57" s="55">
        <v>24.196370535931049</v>
      </c>
      <c r="F57" s="17"/>
    </row>
    <row r="58" spans="1:6" ht="15" x14ac:dyDescent="0.25">
      <c r="A58" s="60" t="s">
        <v>133</v>
      </c>
      <c r="B58" s="20">
        <v>5</v>
      </c>
      <c r="C58" s="14" t="s">
        <v>26</v>
      </c>
      <c r="D58" s="55">
        <v>18.612191183996853</v>
      </c>
      <c r="F58" s="17"/>
    </row>
    <row r="59" spans="1:6" ht="15" x14ac:dyDescent="0.25">
      <c r="A59" s="60" t="s">
        <v>133</v>
      </c>
      <c r="B59" s="20">
        <v>6</v>
      </c>
      <c r="C59" s="14" t="s">
        <v>7</v>
      </c>
      <c r="D59" s="55">
        <v>56.77130104590421</v>
      </c>
      <c r="F59" s="17"/>
    </row>
    <row r="60" spans="1:6" ht="15" x14ac:dyDescent="0.25">
      <c r="A60" s="60" t="s">
        <v>133</v>
      </c>
      <c r="B60" s="20">
        <v>7</v>
      </c>
      <c r="C60" s="14" t="s">
        <v>21</v>
      </c>
      <c r="D60" s="55">
        <v>0</v>
      </c>
      <c r="F60" s="17"/>
    </row>
    <row r="61" spans="1:6" ht="15" x14ac:dyDescent="0.25">
      <c r="A61" s="60" t="s">
        <v>133</v>
      </c>
      <c r="B61" s="20">
        <v>8</v>
      </c>
      <c r="C61" s="14" t="s">
        <v>21</v>
      </c>
      <c r="D61" s="55">
        <v>0</v>
      </c>
      <c r="F61" s="17"/>
    </row>
    <row r="62" spans="1:6" ht="15" x14ac:dyDescent="0.25">
      <c r="A62" s="60" t="s">
        <v>133</v>
      </c>
      <c r="B62" s="20">
        <v>9</v>
      </c>
      <c r="C62" s="14" t="s">
        <v>21</v>
      </c>
      <c r="D62" s="55">
        <v>0</v>
      </c>
      <c r="F62" s="17"/>
    </row>
    <row r="63" spans="1:6" ht="15" x14ac:dyDescent="0.25">
      <c r="A63" s="60" t="s">
        <v>133</v>
      </c>
      <c r="B63" s="16" t="s">
        <v>107</v>
      </c>
      <c r="C63" s="64" t="s">
        <v>133</v>
      </c>
      <c r="D63" s="56">
        <f>SUM(D54:D62)</f>
        <v>221.90485714247268</v>
      </c>
      <c r="F63" s="17" t="s">
        <v>21</v>
      </c>
    </row>
    <row r="64" spans="1:6" ht="15" x14ac:dyDescent="0.25">
      <c r="A64" s="60" t="s">
        <v>133</v>
      </c>
      <c r="B64" s="71" t="s">
        <v>133</v>
      </c>
      <c r="C64" s="64" t="s">
        <v>133</v>
      </c>
      <c r="D64" s="72" t="s">
        <v>133</v>
      </c>
      <c r="F64" s="17"/>
    </row>
    <row r="65" spans="1:6" ht="15" x14ac:dyDescent="0.25">
      <c r="A65" s="60" t="s">
        <v>133</v>
      </c>
      <c r="B65" s="16" t="s">
        <v>108</v>
      </c>
      <c r="C65" s="64" t="s">
        <v>133</v>
      </c>
      <c r="D65" s="72" t="s">
        <v>133</v>
      </c>
      <c r="F65" s="17"/>
    </row>
    <row r="66" spans="1:6" ht="15" x14ac:dyDescent="0.25">
      <c r="A66" s="60" t="s">
        <v>133</v>
      </c>
      <c r="B66" s="16" t="s">
        <v>19</v>
      </c>
      <c r="C66" s="64" t="s">
        <v>133</v>
      </c>
      <c r="D66" s="72" t="s">
        <v>133</v>
      </c>
      <c r="F66" s="17"/>
    </row>
    <row r="67" spans="1:6" ht="15" x14ac:dyDescent="0.25">
      <c r="A67" s="60" t="s">
        <v>133</v>
      </c>
      <c r="B67" s="20">
        <v>1</v>
      </c>
      <c r="C67" s="14" t="s">
        <v>21</v>
      </c>
      <c r="D67" s="55">
        <v>0</v>
      </c>
      <c r="F67" s="17"/>
    </row>
    <row r="68" spans="1:6" ht="15" x14ac:dyDescent="0.25">
      <c r="A68" s="60" t="s">
        <v>133</v>
      </c>
      <c r="B68" s="20">
        <v>2</v>
      </c>
      <c r="C68" s="14" t="s">
        <v>21</v>
      </c>
      <c r="D68" s="55">
        <v>0</v>
      </c>
      <c r="F68" s="17"/>
    </row>
    <row r="69" spans="1:6" ht="15" x14ac:dyDescent="0.25">
      <c r="A69" s="60" t="s">
        <v>133</v>
      </c>
      <c r="B69" s="20">
        <v>3</v>
      </c>
      <c r="C69" s="14" t="s">
        <v>21</v>
      </c>
      <c r="D69" s="55">
        <v>0</v>
      </c>
      <c r="F69" s="17"/>
    </row>
    <row r="70" spans="1:6" ht="15" x14ac:dyDescent="0.25">
      <c r="A70" s="60" t="s">
        <v>133</v>
      </c>
      <c r="B70" s="20">
        <v>4</v>
      </c>
      <c r="C70" s="14" t="s">
        <v>21</v>
      </c>
      <c r="D70" s="55">
        <v>0</v>
      </c>
      <c r="F70" s="17"/>
    </row>
    <row r="71" spans="1:6" ht="15" x14ac:dyDescent="0.25">
      <c r="A71" s="60" t="s">
        <v>133</v>
      </c>
      <c r="B71" s="20">
        <v>5</v>
      </c>
      <c r="C71" s="14"/>
      <c r="D71" s="55">
        <v>0</v>
      </c>
      <c r="F71" s="17"/>
    </row>
    <row r="72" spans="1:6" ht="15" x14ac:dyDescent="0.25">
      <c r="A72" s="60" t="s">
        <v>133</v>
      </c>
      <c r="B72" s="16" t="s">
        <v>109</v>
      </c>
      <c r="C72" s="64" t="s">
        <v>133</v>
      </c>
      <c r="D72" s="56">
        <f>SUM(D67:D71)</f>
        <v>0</v>
      </c>
      <c r="F72" s="17" t="s">
        <v>21</v>
      </c>
    </row>
    <row r="73" spans="1:6" ht="15" x14ac:dyDescent="0.25">
      <c r="A73" s="60" t="s">
        <v>133</v>
      </c>
      <c r="B73" s="71" t="s">
        <v>133</v>
      </c>
      <c r="C73" s="64" t="s">
        <v>133</v>
      </c>
      <c r="D73" s="72" t="s">
        <v>133</v>
      </c>
      <c r="F73" s="17"/>
    </row>
    <row r="74" spans="1:6" ht="15" x14ac:dyDescent="0.25">
      <c r="A74" s="60" t="s">
        <v>133</v>
      </c>
      <c r="B74" s="16" t="s">
        <v>110</v>
      </c>
      <c r="C74" s="64" t="s">
        <v>133</v>
      </c>
      <c r="D74" s="72" t="s">
        <v>133</v>
      </c>
      <c r="F74" s="17"/>
    </row>
    <row r="75" spans="1:6" ht="15" x14ac:dyDescent="0.25">
      <c r="A75" s="60" t="s">
        <v>133</v>
      </c>
      <c r="B75" s="20">
        <v>1</v>
      </c>
      <c r="C75" s="14" t="s">
        <v>38</v>
      </c>
      <c r="D75" s="55">
        <v>7.0841976055154392</v>
      </c>
      <c r="F75" s="17"/>
    </row>
    <row r="76" spans="1:6" ht="15" x14ac:dyDescent="0.25">
      <c r="A76" s="60" t="s">
        <v>133</v>
      </c>
      <c r="B76" s="20">
        <v>2</v>
      </c>
      <c r="C76" s="14" t="s">
        <v>34</v>
      </c>
      <c r="D76" s="55">
        <v>6.3049153535212703</v>
      </c>
      <c r="F76" s="17"/>
    </row>
    <row r="77" spans="1:6" ht="15" x14ac:dyDescent="0.25">
      <c r="A77" s="60" t="s">
        <v>133</v>
      </c>
      <c r="B77" s="20">
        <v>3</v>
      </c>
      <c r="C77" s="14" t="s">
        <v>28</v>
      </c>
      <c r="D77" s="55">
        <v>6.2482798938403619</v>
      </c>
      <c r="F77" s="17"/>
    </row>
    <row r="78" spans="1:6" ht="15" x14ac:dyDescent="0.25">
      <c r="A78" s="60" t="s">
        <v>133</v>
      </c>
      <c r="B78" s="20">
        <v>4</v>
      </c>
      <c r="C78" s="14" t="s">
        <v>33</v>
      </c>
      <c r="D78" s="55">
        <v>5.2519416450794303</v>
      </c>
      <c r="F78" s="17"/>
    </row>
    <row r="79" spans="1:6" ht="15" x14ac:dyDescent="0.25">
      <c r="A79" s="60" t="s">
        <v>133</v>
      </c>
      <c r="B79" s="20">
        <v>5</v>
      </c>
      <c r="C79" s="14" t="s">
        <v>39</v>
      </c>
      <c r="D79" s="55">
        <v>3.4034597183909892</v>
      </c>
      <c r="F79" s="17"/>
    </row>
    <row r="80" spans="1:6" ht="15" x14ac:dyDescent="0.25">
      <c r="A80" s="60" t="s">
        <v>133</v>
      </c>
      <c r="B80" s="20">
        <v>6</v>
      </c>
      <c r="C80" s="14" t="s">
        <v>7</v>
      </c>
      <c r="D80" s="55">
        <v>12.356006946041772</v>
      </c>
      <c r="F80" s="17"/>
    </row>
    <row r="81" spans="1:6" ht="15" x14ac:dyDescent="0.25">
      <c r="A81" s="60" t="s">
        <v>133</v>
      </c>
      <c r="B81" s="20">
        <v>7</v>
      </c>
      <c r="C81" s="14" t="s">
        <v>21</v>
      </c>
      <c r="D81" s="55">
        <v>0</v>
      </c>
      <c r="F81" s="17"/>
    </row>
    <row r="82" spans="1:6" ht="15" x14ac:dyDescent="0.25">
      <c r="A82" s="60" t="s">
        <v>133</v>
      </c>
      <c r="B82" s="20">
        <v>8</v>
      </c>
      <c r="C82" s="14" t="s">
        <v>21</v>
      </c>
      <c r="D82" s="55">
        <v>0</v>
      </c>
      <c r="F82" s="17"/>
    </row>
    <row r="83" spans="1:6" ht="15" x14ac:dyDescent="0.25">
      <c r="A83" s="60" t="s">
        <v>133</v>
      </c>
      <c r="B83" s="20">
        <v>9</v>
      </c>
      <c r="C83" s="14" t="s">
        <v>21</v>
      </c>
      <c r="D83" s="55">
        <v>0</v>
      </c>
      <c r="F83" s="17"/>
    </row>
    <row r="84" spans="1:6" ht="15" x14ac:dyDescent="0.25">
      <c r="A84" s="60" t="s">
        <v>133</v>
      </c>
      <c r="B84" s="16" t="s">
        <v>3</v>
      </c>
      <c r="C84" s="64" t="s">
        <v>133</v>
      </c>
      <c r="D84" s="56">
        <f>SUM(D75:D83)</f>
        <v>40.648801162389262</v>
      </c>
      <c r="F84" s="17" t="s">
        <v>21</v>
      </c>
    </row>
    <row r="85" spans="1:6" ht="15" x14ac:dyDescent="0.25">
      <c r="A85" s="60" t="s">
        <v>133</v>
      </c>
      <c r="B85" s="71" t="s">
        <v>133</v>
      </c>
      <c r="C85" s="64" t="s">
        <v>133</v>
      </c>
      <c r="D85" s="72" t="s">
        <v>133</v>
      </c>
      <c r="F85" s="17"/>
    </row>
    <row r="86" spans="1:6" ht="15" x14ac:dyDescent="0.25">
      <c r="A86" s="60" t="s">
        <v>133</v>
      </c>
      <c r="B86" s="16" t="s">
        <v>111</v>
      </c>
      <c r="C86" s="64" t="s">
        <v>133</v>
      </c>
      <c r="D86" s="72" t="s">
        <v>133</v>
      </c>
      <c r="F86" s="17"/>
    </row>
    <row r="87" spans="1:6" ht="15" x14ac:dyDescent="0.25">
      <c r="A87" s="60" t="s">
        <v>133</v>
      </c>
      <c r="B87" s="20">
        <v>1</v>
      </c>
      <c r="C87" s="14" t="s">
        <v>88</v>
      </c>
      <c r="D87" s="55">
        <v>6.1387395615792757</v>
      </c>
      <c r="F87" s="17"/>
    </row>
    <row r="88" spans="1:6" ht="15" x14ac:dyDescent="0.25">
      <c r="A88" s="60" t="s">
        <v>133</v>
      </c>
      <c r="B88" s="20">
        <v>2</v>
      </c>
      <c r="C88" s="14" t="s">
        <v>89</v>
      </c>
      <c r="D88" s="55">
        <v>3.7825327606694659</v>
      </c>
      <c r="F88" s="17"/>
    </row>
    <row r="89" spans="1:6" ht="15" x14ac:dyDescent="0.25">
      <c r="A89" s="60" t="s">
        <v>133</v>
      </c>
      <c r="B89" s="20">
        <v>3</v>
      </c>
      <c r="C89" s="14" t="s">
        <v>92</v>
      </c>
      <c r="D89" s="55">
        <v>3.3701008848469893</v>
      </c>
      <c r="F89" s="17"/>
    </row>
    <row r="90" spans="1:6" ht="15" x14ac:dyDescent="0.25">
      <c r="A90" s="60" t="s">
        <v>133</v>
      </c>
      <c r="B90" s="20">
        <v>4</v>
      </c>
      <c r="C90" s="14" t="s">
        <v>93</v>
      </c>
      <c r="D90" s="55">
        <v>3.325869644858038</v>
      </c>
      <c r="F90" s="17"/>
    </row>
    <row r="91" spans="1:6" ht="15" x14ac:dyDescent="0.25">
      <c r="A91" s="60" t="s">
        <v>133</v>
      </c>
      <c r="B91" s="20">
        <v>5</v>
      </c>
      <c r="C91" s="14" t="s">
        <v>94</v>
      </c>
      <c r="D91" s="55">
        <v>0</v>
      </c>
      <c r="F91" s="17"/>
    </row>
    <row r="92" spans="1:6" ht="15" x14ac:dyDescent="0.25">
      <c r="A92" s="60" t="s">
        <v>133</v>
      </c>
      <c r="B92" s="20">
        <v>6</v>
      </c>
      <c r="C92" s="14" t="s">
        <v>95</v>
      </c>
      <c r="D92" s="55">
        <v>0</v>
      </c>
      <c r="F92" s="17"/>
    </row>
    <row r="93" spans="1:6" ht="15" x14ac:dyDescent="0.25">
      <c r="A93" s="60" t="s">
        <v>133</v>
      </c>
      <c r="B93" s="20">
        <v>7</v>
      </c>
      <c r="C93" s="14" t="s">
        <v>96</v>
      </c>
      <c r="D93" s="55">
        <v>0</v>
      </c>
      <c r="F93" s="17"/>
    </row>
    <row r="94" spans="1:6" ht="15" x14ac:dyDescent="0.25">
      <c r="A94" s="60" t="s">
        <v>133</v>
      </c>
      <c r="B94" s="20">
        <v>8</v>
      </c>
      <c r="C94" s="14" t="s">
        <v>97</v>
      </c>
      <c r="D94" s="55">
        <v>0</v>
      </c>
      <c r="F94" s="17"/>
    </row>
    <row r="95" spans="1:6" ht="15" x14ac:dyDescent="0.25">
      <c r="A95" s="60" t="s">
        <v>133</v>
      </c>
      <c r="B95" s="20">
        <v>9</v>
      </c>
      <c r="C95" s="14"/>
      <c r="D95" s="55">
        <v>0</v>
      </c>
      <c r="F95" s="17"/>
    </row>
    <row r="96" spans="1:6" ht="15" x14ac:dyDescent="0.25">
      <c r="A96" s="60" t="s">
        <v>133</v>
      </c>
      <c r="B96" s="16" t="s">
        <v>112</v>
      </c>
      <c r="C96" s="64" t="s">
        <v>133</v>
      </c>
      <c r="D96" s="56">
        <f>SUM(D87:D95)</f>
        <v>16.617242851953769</v>
      </c>
      <c r="F96" s="17" t="s">
        <v>21</v>
      </c>
    </row>
    <row r="97" spans="1:6" ht="15" x14ac:dyDescent="0.25">
      <c r="A97" s="60" t="s">
        <v>133</v>
      </c>
      <c r="B97" s="71" t="s">
        <v>133</v>
      </c>
      <c r="C97" s="64" t="s">
        <v>133</v>
      </c>
      <c r="D97" s="73" t="s">
        <v>133</v>
      </c>
      <c r="F97" s="21"/>
    </row>
    <row r="98" spans="1:6" ht="15" x14ac:dyDescent="0.25">
      <c r="A98" s="60" t="s">
        <v>133</v>
      </c>
      <c r="B98" s="16" t="s">
        <v>20</v>
      </c>
      <c r="C98" s="64" t="s">
        <v>133</v>
      </c>
      <c r="D98" s="57">
        <v>915.27051717479867</v>
      </c>
      <c r="F98" s="17" t="s">
        <v>21</v>
      </c>
    </row>
    <row r="99" spans="1:6" ht="15" x14ac:dyDescent="0.25">
      <c r="A99" s="60" t="s">
        <v>133</v>
      </c>
      <c r="B99" s="71" t="s">
        <v>133</v>
      </c>
      <c r="C99" s="64" t="s">
        <v>133</v>
      </c>
      <c r="D99" s="72" t="s">
        <v>133</v>
      </c>
      <c r="F99" s="17"/>
    </row>
    <row r="100" spans="1:6" ht="15" x14ac:dyDescent="0.25">
      <c r="A100" s="60" t="s">
        <v>133</v>
      </c>
      <c r="B100" s="16" t="s">
        <v>113</v>
      </c>
      <c r="C100" s="64" t="s">
        <v>133</v>
      </c>
      <c r="D100" s="72" t="s">
        <v>133</v>
      </c>
      <c r="F100" s="17"/>
    </row>
    <row r="101" spans="1:6" ht="15" x14ac:dyDescent="0.25">
      <c r="A101" s="60" t="s">
        <v>133</v>
      </c>
      <c r="B101" s="20">
        <v>1</v>
      </c>
      <c r="C101" s="14" t="s">
        <v>88</v>
      </c>
      <c r="D101" s="55">
        <v>22.651459814569538</v>
      </c>
      <c r="F101" s="17"/>
    </row>
    <row r="102" spans="1:6" ht="15" x14ac:dyDescent="0.25">
      <c r="A102" s="60" t="s">
        <v>133</v>
      </c>
      <c r="B102" s="20">
        <v>2</v>
      </c>
      <c r="C102" s="14" t="s">
        <v>89</v>
      </c>
      <c r="D102" s="55">
        <v>20.785200110185642</v>
      </c>
      <c r="F102" s="17"/>
    </row>
    <row r="103" spans="1:6" ht="15" x14ac:dyDescent="0.25">
      <c r="A103" s="60" t="s">
        <v>133</v>
      </c>
      <c r="B103" s="20">
        <v>3</v>
      </c>
      <c r="C103" s="14" t="s">
        <v>92</v>
      </c>
      <c r="D103" s="55">
        <v>19.631843639933063</v>
      </c>
      <c r="F103" s="17"/>
    </row>
    <row r="104" spans="1:6" ht="15" x14ac:dyDescent="0.25">
      <c r="A104" s="60" t="s">
        <v>133</v>
      </c>
      <c r="B104" s="20">
        <v>4</v>
      </c>
      <c r="C104" s="14" t="s">
        <v>7</v>
      </c>
      <c r="D104" s="55">
        <v>112.47720225133573</v>
      </c>
      <c r="F104" s="17"/>
    </row>
    <row r="105" spans="1:6" ht="15" x14ac:dyDescent="0.25">
      <c r="A105" s="60" t="s">
        <v>133</v>
      </c>
      <c r="B105" s="20">
        <v>5</v>
      </c>
      <c r="C105" s="64" t="s">
        <v>133</v>
      </c>
      <c r="D105" s="55">
        <v>0</v>
      </c>
      <c r="F105" s="17"/>
    </row>
    <row r="106" spans="1:6" ht="15" x14ac:dyDescent="0.25">
      <c r="A106" s="60" t="s">
        <v>133</v>
      </c>
      <c r="B106" s="16" t="s">
        <v>114</v>
      </c>
      <c r="C106" s="64" t="s">
        <v>133</v>
      </c>
      <c r="D106" s="57">
        <f>SUM(D101:D105)</f>
        <v>175.54570581602397</v>
      </c>
      <c r="F106" s="17" t="s">
        <v>21</v>
      </c>
    </row>
    <row r="107" spans="1:6" ht="15" x14ac:dyDescent="0.25">
      <c r="A107" s="60" t="s">
        <v>133</v>
      </c>
      <c r="B107" s="71" t="s">
        <v>133</v>
      </c>
      <c r="C107" s="64" t="s">
        <v>133</v>
      </c>
      <c r="D107" s="72" t="s">
        <v>133</v>
      </c>
      <c r="F107" s="17"/>
    </row>
    <row r="108" spans="1:6" ht="15.75" thickBot="1" x14ac:dyDescent="0.3">
      <c r="A108" s="60" t="s">
        <v>133</v>
      </c>
      <c r="B108" s="22" t="s">
        <v>115</v>
      </c>
      <c r="C108" s="74" t="s">
        <v>133</v>
      </c>
      <c r="D108" s="70">
        <f>'גמל להשקעה-נספח 1'!D28</f>
        <v>778593</v>
      </c>
      <c r="F108" s="17"/>
    </row>
    <row r="109" spans="1:6" ht="15" hidden="1" x14ac:dyDescent="0.25">
      <c r="B109" s="19"/>
      <c r="C109" s="9"/>
      <c r="F109" s="17"/>
    </row>
    <row r="110" spans="1:6" ht="15" hidden="1" x14ac:dyDescent="0.25">
      <c r="B110" s="19"/>
      <c r="C110" s="9"/>
      <c r="F110" s="17"/>
    </row>
    <row r="111" spans="1:6" ht="15" hidden="1" x14ac:dyDescent="0.25">
      <c r="B111" s="19"/>
      <c r="C111" s="9"/>
      <c r="F111" s="17"/>
    </row>
    <row r="112" spans="1:6" ht="15" hidden="1" x14ac:dyDescent="0.25">
      <c r="B112" s="19"/>
      <c r="C112" s="9"/>
      <c r="F112" s="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11</vt:i4>
      </vt:variant>
      <vt:variant>
        <vt:lpstr>טווחים בעלי שם</vt:lpstr>
      </vt:variant>
      <vt:variant>
        <vt:i4>11</vt:i4>
      </vt:variant>
    </vt:vector>
  </HeadingPairs>
  <TitlesOfParts>
    <vt:vector size="22" baseType="lpstr">
      <vt:lpstr>7936</vt:lpstr>
      <vt:lpstr>7934</vt:lpstr>
      <vt:lpstr>7933</vt:lpstr>
      <vt:lpstr>7932</vt:lpstr>
      <vt:lpstr>7931</vt:lpstr>
      <vt:lpstr>7935</vt:lpstr>
      <vt:lpstr>7937</vt:lpstr>
      <vt:lpstr>13563</vt:lpstr>
      <vt:lpstr>גמל להשקעה-נספח 1</vt:lpstr>
      <vt:lpstr>גמל להשקעה-נספח 2</vt:lpstr>
      <vt:lpstr>גמל להשקעה-נספח 3</vt:lpstr>
      <vt:lpstr>'13563'!WPrint_Area_W</vt:lpstr>
      <vt:lpstr>'7931'!WPrint_Area_W</vt:lpstr>
      <vt:lpstr>'7932'!WPrint_Area_W</vt:lpstr>
      <vt:lpstr>'7933'!WPrint_Area_W</vt:lpstr>
      <vt:lpstr>'7934'!WPrint_Area_W</vt:lpstr>
      <vt:lpstr>'7935'!WPrint_Area_W</vt:lpstr>
      <vt:lpstr>'7936'!WPrint_Area_W</vt:lpstr>
      <vt:lpstr>'7937'!WPrint_Area_W</vt:lpstr>
      <vt:lpstr>'גמל להשקעה-נספח 1'!WPrint_Area_W</vt:lpstr>
      <vt:lpstr>'גמל להשקעה-נספח 2'!WPrint_Area_W</vt:lpstr>
      <vt:lpstr>'גמל להשקעה-נספח 3'!WPrint_Area_W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Migdal</dc:creator>
  <dc:description>מונגש</dc:description>
  <cp:lastModifiedBy>אופיר שנקר</cp:lastModifiedBy>
  <cp:lastPrinted>2014-11-25T09:37:00Z</cp:lastPrinted>
  <dcterms:created xsi:type="dcterms:W3CDTF">2013-05-20T07:11:09Z</dcterms:created>
  <dcterms:modified xsi:type="dcterms:W3CDTF">2024-06-27T07:55:35Z</dcterms:modified>
</cp:coreProperties>
</file>